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870" yWindow="225" windowWidth="17670" windowHeight="11040" tabRatio="950"/>
  </bookViews>
  <sheets>
    <sheet name="決算報告書" sheetId="17" r:id="rId1"/>
    <sheet name="（参考）記載例" sheetId="18" r:id="rId2"/>
  </sheets>
  <definedNames>
    <definedName name="_xlnm.Print_Area" localSheetId="0">決算報告書!$A$1:$K$22</definedName>
  </definedNames>
  <calcPr calcId="152511"/>
</workbook>
</file>

<file path=xl/calcChain.xml><?xml version="1.0" encoding="utf-8"?>
<calcChain xmlns="http://schemas.openxmlformats.org/spreadsheetml/2006/main">
  <c r="D30" i="18" l="1"/>
  <c r="E28" i="18"/>
  <c r="G28" i="18" s="1"/>
  <c r="E27" i="18"/>
  <c r="G27" i="18" s="1"/>
  <c r="F20" i="18"/>
  <c r="C20" i="18"/>
  <c r="E20" i="18" s="1"/>
  <c r="F16" i="18"/>
  <c r="C16" i="18"/>
  <c r="E16" i="18" s="1"/>
  <c r="G16" i="18" s="1"/>
  <c r="F11" i="18"/>
  <c r="C11" i="18"/>
  <c r="C30" i="18" s="1"/>
  <c r="E40" i="18" s="1"/>
  <c r="F30" i="18" l="1"/>
  <c r="G40" i="18" s="1"/>
  <c r="G20" i="18"/>
  <c r="E11" i="18"/>
  <c r="E30" i="18" s="1"/>
  <c r="C31" i="18"/>
  <c r="E37" i="18" s="1"/>
  <c r="E35" i="18" s="1"/>
  <c r="G11" i="18"/>
  <c r="F31" i="18" l="1"/>
  <c r="G37" i="18" s="1"/>
  <c r="G35" i="18" s="1"/>
  <c r="G30" i="18"/>
</calcChain>
</file>

<file path=xl/sharedStrings.xml><?xml version="1.0" encoding="utf-8"?>
<sst xmlns="http://schemas.openxmlformats.org/spreadsheetml/2006/main" count="106" uniqueCount="55">
  <si>
    <t>合計</t>
    <rPh sb="0" eb="2">
      <t>ゴウケイ</t>
    </rPh>
    <phoneticPr fontId="1"/>
  </si>
  <si>
    <t>　</t>
    <phoneticPr fontId="1"/>
  </si>
  <si>
    <t>（単位：円）</t>
    <rPh sb="1" eb="3">
      <t>タンイ</t>
    </rPh>
    <rPh sb="4" eb="5">
      <t>エン</t>
    </rPh>
    <phoneticPr fontId="1"/>
  </si>
  <si>
    <t>（別紙２）</t>
    <rPh sb="1" eb="3">
      <t>ベッシ</t>
    </rPh>
    <phoneticPr fontId="1"/>
  </si>
  <si>
    <t>予算額</t>
    <rPh sb="0" eb="3">
      <t>ヨサンガク</t>
    </rPh>
    <phoneticPr fontId="1"/>
  </si>
  <si>
    <t>決算額</t>
    <rPh sb="0" eb="3">
      <t>ケッサンガク</t>
    </rPh>
    <phoneticPr fontId="1"/>
  </si>
  <si>
    <t>備考</t>
    <rPh sb="0" eb="2">
      <t>ビコウ</t>
    </rPh>
    <phoneticPr fontId="1"/>
  </si>
  <si>
    <t>自己資金</t>
    <rPh sb="0" eb="2">
      <t>ジコ</t>
    </rPh>
    <rPh sb="2" eb="4">
      <t>シキン</t>
    </rPh>
    <phoneticPr fontId="1"/>
  </si>
  <si>
    <t>収</t>
    <rPh sb="0" eb="1">
      <t>シュウ</t>
    </rPh>
    <phoneticPr fontId="1"/>
  </si>
  <si>
    <t>借入金</t>
    <rPh sb="0" eb="3">
      <t>カリイレキン</t>
    </rPh>
    <phoneticPr fontId="1"/>
  </si>
  <si>
    <t>助成金</t>
    <rPh sb="0" eb="3">
      <t>ジョセイキン</t>
    </rPh>
    <phoneticPr fontId="1"/>
  </si>
  <si>
    <t>入</t>
    <rPh sb="0" eb="1">
      <t>ニュウ</t>
    </rPh>
    <phoneticPr fontId="1"/>
  </si>
  <si>
    <t>その他の収入</t>
    <rPh sb="0" eb="3">
      <t>ソノタ</t>
    </rPh>
    <rPh sb="4" eb="6">
      <t>シュウニュウ</t>
    </rPh>
    <phoneticPr fontId="1"/>
  </si>
  <si>
    <t>（注）</t>
    <rPh sb="1" eb="2">
      <t>チュウ</t>
    </rPh>
    <phoneticPr fontId="1"/>
  </si>
  <si>
    <t>1　用紙の大きさは、日本工業規格Ａ列4判とすること。</t>
    <rPh sb="2" eb="4">
      <t>ヨウシ</t>
    </rPh>
    <rPh sb="5" eb="6">
      <t>オオ</t>
    </rPh>
    <rPh sb="10" eb="12">
      <t>ニホン</t>
    </rPh>
    <rPh sb="12" eb="14">
      <t>コウギョウ</t>
    </rPh>
    <rPh sb="14" eb="16">
      <t>キカク</t>
    </rPh>
    <rPh sb="17" eb="18">
      <t>レツ</t>
    </rPh>
    <rPh sb="19" eb="20">
      <t>バン</t>
    </rPh>
    <phoneticPr fontId="1"/>
  </si>
  <si>
    <t>2　この決算書中、支出の予算額とは交付決定額をいい、助成事業の計画を変更した場合には、その承認を受けた計画に基づく</t>
    <rPh sb="4" eb="6">
      <t>ケッサン</t>
    </rPh>
    <rPh sb="6" eb="8">
      <t>ショチュウ</t>
    </rPh>
    <rPh sb="9" eb="11">
      <t>シシュツ</t>
    </rPh>
    <rPh sb="12" eb="15">
      <t>ヨサンガク</t>
    </rPh>
    <rPh sb="17" eb="19">
      <t>コウフ</t>
    </rPh>
    <rPh sb="19" eb="21">
      <t>ケッテイ</t>
    </rPh>
    <rPh sb="21" eb="22">
      <t>ガク</t>
    </rPh>
    <rPh sb="26" eb="28">
      <t>ジョセイ</t>
    </rPh>
    <rPh sb="28" eb="30">
      <t>ジギョウ</t>
    </rPh>
    <rPh sb="31" eb="33">
      <t>ケイカク</t>
    </rPh>
    <rPh sb="34" eb="36">
      <t>ヘンコウ</t>
    </rPh>
    <rPh sb="38" eb="40">
      <t>バアイ</t>
    </rPh>
    <rPh sb="45" eb="47">
      <t>ショウニン</t>
    </rPh>
    <rPh sb="48" eb="49">
      <t>ウ</t>
    </rPh>
    <rPh sb="51" eb="53">
      <t>ケイカク</t>
    </rPh>
    <rPh sb="54" eb="55">
      <t>モト</t>
    </rPh>
    <phoneticPr fontId="1"/>
  </si>
  <si>
    <t>　　ものをいう。</t>
    <phoneticPr fontId="1"/>
  </si>
  <si>
    <t>　　　　　　　　　　　　　　　　　　　　　　　　　決　算　報　告　書</t>
    <rPh sb="25" eb="26">
      <t>ケツ</t>
    </rPh>
    <rPh sb="27" eb="28">
      <t>ザン</t>
    </rPh>
    <rPh sb="29" eb="30">
      <t>ホウ</t>
    </rPh>
    <rPh sb="31" eb="32">
      <t>コク</t>
    </rPh>
    <rPh sb="33" eb="34">
      <t>ショ</t>
    </rPh>
    <phoneticPr fontId="1"/>
  </si>
  <si>
    <t>区　分</t>
    <rPh sb="0" eb="3">
      <t>クブン</t>
    </rPh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</si>
  <si>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</si>
  <si>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</si>
  <si>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</si>
  <si>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</si>
  <si>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（支出）</t>
    <rPh sb="1" eb="3">
      <t>シシュツ</t>
    </rPh>
    <phoneticPr fontId="1"/>
  </si>
  <si>
    <t>「経費発生調書」のとおり</t>
    <phoneticPr fontId="1"/>
  </si>
  <si>
    <t>（収入）</t>
    <rPh sb="1" eb="3">
      <t>シュウニュウ</t>
    </rPh>
    <phoneticPr fontId="1"/>
  </si>
  <si>
    <t>（別紙２）決算報告書の記載例</t>
    <rPh sb="1" eb="3">
      <t>ベッシ</t>
    </rPh>
    <rPh sb="5" eb="7">
      <t>ケッサン</t>
    </rPh>
    <rPh sb="7" eb="10">
      <t>ホウコクショ</t>
    </rPh>
    <rPh sb="11" eb="13">
      <t>キサイ</t>
    </rPh>
    <rPh sb="13" eb="14">
      <t>レイ</t>
    </rPh>
    <phoneticPr fontId="1"/>
  </si>
  <si>
    <t>（当該年度分の経費を集計します）</t>
    <rPh sb="1" eb="3">
      <t>トウガイ</t>
    </rPh>
    <rPh sb="3" eb="5">
      <t>ネンド</t>
    </rPh>
    <rPh sb="5" eb="6">
      <t>ブン</t>
    </rPh>
    <rPh sb="7" eb="9">
      <t>ケイヒ</t>
    </rPh>
    <rPh sb="10" eb="12">
      <t>シュウケイ</t>
    </rPh>
    <phoneticPr fontId="1"/>
  </si>
  <si>
    <t>費目</t>
    <rPh sb="0" eb="2">
      <t>ヒモク</t>
    </rPh>
    <phoneticPr fontId="1"/>
  </si>
  <si>
    <t>助成対象費用</t>
    <rPh sb="0" eb="2">
      <t>ジョセイ</t>
    </rPh>
    <rPh sb="2" eb="3">
      <t>ツイ</t>
    </rPh>
    <rPh sb="3" eb="4">
      <t>ゾウ</t>
    </rPh>
    <rPh sb="4" eb="6">
      <t>ヒヨウ</t>
    </rPh>
    <phoneticPr fontId="1"/>
  </si>
  <si>
    <t>流用額</t>
    <rPh sb="0" eb="2">
      <t>リュウヨウ</t>
    </rPh>
    <rPh sb="2" eb="3">
      <t>ガク</t>
    </rPh>
    <phoneticPr fontId="1"/>
  </si>
  <si>
    <t>流用後の
助成対象費用</t>
    <rPh sb="0" eb="2">
      <t>リュウヨウ</t>
    </rPh>
    <rPh sb="2" eb="3">
      <t>ゴ</t>
    </rPh>
    <rPh sb="5" eb="7">
      <t>ジョセイ</t>
    </rPh>
    <rPh sb="7" eb="9">
      <t>タイショウ</t>
    </rPh>
    <rPh sb="9" eb="11">
      <t>ヒヨウ</t>
    </rPh>
    <phoneticPr fontId="1"/>
  </si>
  <si>
    <t>助成事業に
係る支出額（発生額）</t>
    <rPh sb="0" eb="2">
      <t>ジョセイ</t>
    </rPh>
    <rPh sb="2" eb="4">
      <t>ジギョウ</t>
    </rPh>
    <rPh sb="6" eb="7">
      <t>カカ</t>
    </rPh>
    <rPh sb="8" eb="11">
      <t>シシュツガク</t>
    </rPh>
    <rPh sb="12" eb="15">
      <t>ハッセイガク</t>
    </rPh>
    <phoneticPr fontId="1"/>
  </si>
  <si>
    <t>Ⅰ機械装置等費</t>
    <rPh sb="1" eb="3">
      <t>キカイ</t>
    </rPh>
    <rPh sb="3" eb="5">
      <t>ソウチ</t>
    </rPh>
    <rPh sb="5" eb="6">
      <t>ナド</t>
    </rPh>
    <rPh sb="6" eb="7">
      <t>ヒ</t>
    </rPh>
    <phoneticPr fontId="1"/>
  </si>
  <si>
    <t>　1 土木建築工事費</t>
    <rPh sb="3" eb="5">
      <t>ドボク</t>
    </rPh>
    <rPh sb="5" eb="7">
      <t>ケンチク</t>
    </rPh>
    <rPh sb="7" eb="10">
      <t>コウジヒ</t>
    </rPh>
    <phoneticPr fontId="1"/>
  </si>
  <si>
    <t>＊</t>
    <phoneticPr fontId="1"/>
  </si>
  <si>
    <r>
      <t xml:space="preserve">　2 </t>
    </r>
    <r>
      <rPr>
        <sz val="8"/>
        <rFont val="ＭＳ Ｐゴシック"/>
        <family val="3"/>
        <charset val="128"/>
      </rPr>
      <t>機械装置等製作購入費</t>
    </r>
    <rPh sb="3" eb="5">
      <t>キカイ</t>
    </rPh>
    <rPh sb="5" eb="8">
      <t>ソウチナド</t>
    </rPh>
    <rPh sb="8" eb="10">
      <t>セイサク</t>
    </rPh>
    <rPh sb="10" eb="13">
      <t>コウニュウヒ</t>
    </rPh>
    <phoneticPr fontId="1"/>
  </si>
  <si>
    <t>支</t>
    <rPh sb="0" eb="1">
      <t>シ</t>
    </rPh>
    <phoneticPr fontId="1"/>
  </si>
  <si>
    <t>　3 保守改造修理費</t>
    <rPh sb="3" eb="5">
      <t>ホシュ</t>
    </rPh>
    <rPh sb="5" eb="7">
      <t>カイゾウ</t>
    </rPh>
    <rPh sb="7" eb="9">
      <t>シュウリ</t>
    </rPh>
    <rPh sb="9" eb="10">
      <t>ヒ</t>
    </rPh>
    <phoneticPr fontId="1"/>
  </si>
  <si>
    <t>＊</t>
    <phoneticPr fontId="1"/>
  </si>
  <si>
    <t>　</t>
    <phoneticPr fontId="1"/>
  </si>
  <si>
    <t>Ⅱ労務費</t>
    <rPh sb="1" eb="4">
      <t>ロウムヒ</t>
    </rPh>
    <phoneticPr fontId="1"/>
  </si>
  <si>
    <t>　1 研究員費</t>
    <rPh sb="3" eb="5">
      <t>ケンキュウ</t>
    </rPh>
    <rPh sb="5" eb="6">
      <t>イン</t>
    </rPh>
    <rPh sb="6" eb="7">
      <t>ヒ</t>
    </rPh>
    <phoneticPr fontId="1"/>
  </si>
  <si>
    <t>　2 補助員費</t>
    <rPh sb="3" eb="6">
      <t>ホジョイン</t>
    </rPh>
    <rPh sb="6" eb="7">
      <t>ヒ</t>
    </rPh>
    <phoneticPr fontId="1"/>
  </si>
  <si>
    <t>Ⅲ その他経費</t>
    <rPh sb="4" eb="5">
      <t>タ</t>
    </rPh>
    <rPh sb="5" eb="7">
      <t>ケイヒ</t>
    </rPh>
    <phoneticPr fontId="1"/>
  </si>
  <si>
    <t>出</t>
    <rPh sb="0" eb="1">
      <t>シュツ</t>
    </rPh>
    <phoneticPr fontId="1"/>
  </si>
  <si>
    <t>　1 消耗品費</t>
    <rPh sb="3" eb="5">
      <t>ショウモウ</t>
    </rPh>
    <rPh sb="5" eb="6">
      <t>ヒン</t>
    </rPh>
    <rPh sb="6" eb="7">
      <t>ヒ</t>
    </rPh>
    <phoneticPr fontId="1"/>
  </si>
  <si>
    <t>　2 旅費</t>
    <rPh sb="3" eb="5">
      <t>リョヒ</t>
    </rPh>
    <phoneticPr fontId="1"/>
  </si>
  <si>
    <t>　3 外注費</t>
    <rPh sb="3" eb="5">
      <t>ガイチュウ</t>
    </rPh>
    <rPh sb="5" eb="6">
      <t>ヒ</t>
    </rPh>
    <phoneticPr fontId="1"/>
  </si>
  <si>
    <t>　4 諸経費</t>
    <rPh sb="3" eb="4">
      <t>ショ</t>
    </rPh>
    <rPh sb="4" eb="6">
      <t>ケイヒ</t>
    </rPh>
    <phoneticPr fontId="1"/>
  </si>
  <si>
    <t>Ⅳ 委託費・共同研究費</t>
    <rPh sb="2" eb="4">
      <t>イタク</t>
    </rPh>
    <rPh sb="4" eb="5">
      <t>ヒ</t>
    </rPh>
    <rPh sb="6" eb="8">
      <t>キョウドウ</t>
    </rPh>
    <rPh sb="8" eb="11">
      <t>ケンキュウヒ</t>
    </rPh>
    <phoneticPr fontId="1"/>
  </si>
  <si>
    <t>　1 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1"/>
  </si>
  <si>
    <t>助成金の額</t>
    <rPh sb="0" eb="3">
      <t>ジョセイキン</t>
    </rPh>
    <rPh sb="4" eb="5">
      <t>ガク</t>
    </rPh>
    <phoneticPr fontId="1"/>
  </si>
  <si>
    <t>　</t>
    <phoneticPr fontId="1"/>
  </si>
  <si>
    <t>　2 学術機関等（定額）</t>
    <rPh sb="3" eb="5">
      <t>ガクジュツ</t>
    </rPh>
    <rPh sb="5" eb="7">
      <t>キカン</t>
    </rPh>
    <rPh sb="7" eb="8">
      <t>ナド</t>
    </rPh>
    <rPh sb="9" eb="11">
      <t>テイガク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</si>
</sst>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176" fontId="2" fillId="0" borderId="3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8" xfId="0" applyNumberFormat="1" applyFont="1" applyBorder="1"/>
    <xf numFmtId="176" fontId="2" fillId="0" borderId="0" xfId="0" applyNumberFormat="1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1" xfId="0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/>
    <xf numFmtId="176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6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176" fontId="2" fillId="2" borderId="3" xfId="0" applyNumberFormat="1" applyFont="1" applyFill="1" applyBorder="1" applyAlignment="1">
      <alignment horizontal="center"/>
    </xf>
    <xf numFmtId="176" fontId="2" fillId="0" borderId="3" xfId="0" applyNumberFormat="1" applyFont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14" xfId="0" applyFont="1" applyBorder="1"/>
    <xf numFmtId="176" fontId="2" fillId="0" borderId="14" xfId="0" applyNumberFormat="1" applyFont="1" applyBorder="1" applyAlignment="1">
      <alignment vertical="center"/>
    </xf>
    <xf numFmtId="176" fontId="2" fillId="2" borderId="5" xfId="0" applyNumberFormat="1" applyFont="1" applyFill="1" applyBorder="1" applyAlignment="1">
      <alignment vertical="center"/>
    </xf>
    <xf numFmtId="176" fontId="2" fillId="2" borderId="14" xfId="0" applyNumberFormat="1" applyFont="1" applyFill="1" applyBorder="1" applyAlignment="1">
      <alignment vertical="center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176" fontId="2" fillId="0" borderId="4" xfId="0" applyNumberFormat="1" applyFont="1" applyBorder="1"/>
    <xf numFmtId="176" fontId="8" fillId="0" borderId="3" xfId="0" applyNumberFormat="1" applyFont="1" applyBorder="1"/>
    <xf numFmtId="176" fontId="2" fillId="0" borderId="6" xfId="0" applyNumberFormat="1" applyFont="1" applyBorder="1" applyAlignment="1">
      <alignment vertical="center"/>
    </xf>
    <xf numFmtId="0" fontId="0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203338</xdr:colOff>
      <xdr:row>5</xdr:row>
      <xdr:rowOff>46797</xdr:rowOff>
    </xdr:from>
    <xdr:to>
      <xdr:col>3</xdr:col>
      <xdr:colOff>371061</xdr:colOff>
      <xdr:row>8</xdr:row>
      <xdr:rowOff>18222</xdr:rowOff>
    </xdr:to>
    <xdr:sp macro="" textlink="">
      <xdr:nvSpPr>
        <xdr:cNvPr id="2" name="角丸四角形吹き出し 1"/>
        <xdr:cNvSpPr/>
      </xdr:nvSpPr>
      <xdr:spPr>
        <a:xfrm>
          <a:off x="422413" y="1104072"/>
          <a:ext cx="2444198" cy="600075"/>
        </a:xfrm>
        <a:prstGeom prst="wedgeRoundRectCallout">
          <a:avLst>
            <a:gd name="adj1" fmla="val 6784"/>
            <a:gd name="adj2" fmla="val 102167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 baseline="0">
              <a:solidFill>
                <a:sysClr val="windowText" lastClr="000000"/>
              </a:solidFill>
              <a:latin typeface="ＭＳ Ｐゴシック" panose="020B0600070205080204" pitchFamily="50" charset="-128"/>
            </a:rPr>
            <a:t>「交付決定通知書」の別表で示された額になります。計画変更した場合は計画変更後の額です。（当該年度分）</a:t>
          </a:r>
        </a:p>
      </xdr:txBody>
    </xdr:sp>
    <xdr:clientData/>
  </xdr:twoCellAnchor>
  <xdr:twoCellAnchor>
    <xdr:from>
      <xdr:col>5</xdr:col>
      <xdr:colOff>696981</xdr:colOff>
      <xdr:row>4</xdr:row>
      <xdr:rowOff>265458</xdr:rowOff>
    </xdr:from>
    <xdr:to>
      <xdr:col>7</xdr:col>
      <xdr:colOff>874643</xdr:colOff>
      <xdr:row>7</xdr:row>
      <xdr:rowOff>151158</xdr:rowOff>
    </xdr:to>
    <xdr:sp macro="" textlink="">
      <xdr:nvSpPr>
        <xdr:cNvPr id="3" name="角丸四角形吹き出し 2"/>
        <xdr:cNvSpPr/>
      </xdr:nvSpPr>
      <xdr:spPr>
        <a:xfrm>
          <a:off x="5021331" y="979833"/>
          <a:ext cx="2006462" cy="600075"/>
        </a:xfrm>
        <a:prstGeom prst="wedgeRoundRectCallout">
          <a:avLst>
            <a:gd name="adj1" fmla="val -19743"/>
            <a:gd name="adj2" fmla="val 141281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 baseline="0">
              <a:solidFill>
                <a:sysClr val="windowText" lastClr="000000"/>
              </a:solidFill>
              <a:latin typeface="ＭＳ Ｐゴシック" panose="020B0600070205080204" pitchFamily="50" charset="-128"/>
            </a:rPr>
            <a:t>助成事業に要した費用または助成対象費用（予算額または流用額）のいずれか小さな額を記入してください。</a:t>
          </a:r>
        </a:p>
      </xdr:txBody>
    </xdr:sp>
    <xdr:clientData/>
  </xdr:twoCellAnchor>
  <xdr:twoCellAnchor>
    <xdr:from>
      <xdr:col>2</xdr:col>
      <xdr:colOff>224872</xdr:colOff>
      <xdr:row>23</xdr:row>
      <xdr:rowOff>158198</xdr:rowOff>
    </xdr:from>
    <xdr:to>
      <xdr:col>3</xdr:col>
      <xdr:colOff>821634</xdr:colOff>
      <xdr:row>25</xdr:row>
      <xdr:rowOff>72473</xdr:rowOff>
    </xdr:to>
    <xdr:sp macro="" textlink="">
      <xdr:nvSpPr>
        <xdr:cNvPr id="4" name="角丸四角形吹き出し 3"/>
        <xdr:cNvSpPr/>
      </xdr:nvSpPr>
      <xdr:spPr>
        <a:xfrm>
          <a:off x="1806022" y="5225498"/>
          <a:ext cx="1511162" cy="314325"/>
        </a:xfrm>
        <a:prstGeom prst="wedgeRoundRectCallout">
          <a:avLst>
            <a:gd name="adj1" fmla="val 39892"/>
            <a:gd name="adj2" fmla="val -244579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aseline="0">
              <a:solidFill>
                <a:sysClr val="windowText" lastClr="000000"/>
              </a:solidFill>
              <a:latin typeface="ＭＳ Ｐゴシック" panose="020B0600070205080204" pitchFamily="50" charset="-128"/>
            </a:rPr>
            <a:t>＊欄は記載不要です。</a:t>
          </a:r>
        </a:p>
      </xdr:txBody>
    </xdr:sp>
    <xdr:clientData/>
  </xdr:twoCellAnchor>
  <xdr:twoCellAnchor>
    <xdr:from>
      <xdr:col>1</xdr:col>
      <xdr:colOff>137077</xdr:colOff>
      <xdr:row>16</xdr:row>
      <xdr:rowOff>3726</xdr:rowOff>
    </xdr:from>
    <xdr:to>
      <xdr:col>3</xdr:col>
      <xdr:colOff>811696</xdr:colOff>
      <xdr:row>23</xdr:row>
      <xdr:rowOff>38100</xdr:rowOff>
    </xdr:to>
    <xdr:sp macro="" textlink="">
      <xdr:nvSpPr>
        <xdr:cNvPr id="5" name="角丸四角形吹き出し 4"/>
        <xdr:cNvSpPr/>
      </xdr:nvSpPr>
      <xdr:spPr>
        <a:xfrm>
          <a:off x="356152" y="2842176"/>
          <a:ext cx="2951094" cy="1101174"/>
        </a:xfrm>
        <a:prstGeom prst="wedgeRoundRectCallout">
          <a:avLst>
            <a:gd name="adj1" fmla="val -54867"/>
            <a:gd name="adj2" fmla="val -117741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200" baseline="0">
              <a:solidFill>
                <a:sysClr val="windowText" lastClr="000000"/>
              </a:solidFill>
              <a:latin typeface="ＭＳ Ｐゴシック" panose="020B0600070205080204" pitchFamily="50" charset="-128"/>
            </a:rPr>
            <a:t>支出の表は、</a:t>
          </a:r>
          <a:r>
            <a:rPr kumimoji="1" lang="ja-JP" altLang="en-US" sz="1200" b="1" baseline="0">
              <a:solidFill>
                <a:sysClr val="windowText" lastClr="000000"/>
              </a:solidFill>
              <a:latin typeface="ＭＳ Ｐゴシック" panose="020B0600070205080204" pitchFamily="50" charset="-128"/>
            </a:rPr>
            <a:t>原則として経費発生調書で代用します。</a:t>
          </a:r>
          <a:endParaRPr kumimoji="1" lang="en-US" altLang="ja-JP" sz="1200" b="1" baseline="0">
            <a:solidFill>
              <a:sysClr val="windowText" lastClr="000000"/>
            </a:solidFill>
            <a:latin typeface="ＭＳ Ｐゴシック" panose="020B0600070205080204" pitchFamily="50" charset="-128"/>
          </a:endParaRPr>
        </a:p>
        <a:p>
          <a:pPr algn="ctr">
            <a:lnSpc>
              <a:spcPts val="1100"/>
            </a:lnSpc>
          </a:pPr>
          <a:endParaRPr kumimoji="1" lang="en-US" altLang="ja-JP" sz="1050" baseline="0">
            <a:solidFill>
              <a:sysClr val="windowText" lastClr="000000"/>
            </a:solidFill>
            <a:latin typeface="ＭＳ Ｐゴシック" panose="020B0600070205080204" pitchFamily="50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1050" baseline="0">
              <a:solidFill>
                <a:sysClr val="windowText" lastClr="000000"/>
              </a:solidFill>
              <a:latin typeface="ＭＳ Ｐゴシック" panose="020B0600070205080204" pitchFamily="50" charset="-128"/>
            </a:rPr>
            <a:t>（通常は</a:t>
          </a:r>
          <a:r>
            <a:rPr kumimoji="1" lang="ja-JP" altLang="en-US" sz="1050" baseline="0">
              <a:solidFill>
                <a:srgbClr val="FF0000"/>
              </a:solidFill>
              <a:latin typeface="ＭＳ Ｐゴシック" panose="020B0600070205080204" pitchFamily="50" charset="-128"/>
            </a:rPr>
            <a:t>作成不用</a:t>
          </a:r>
          <a:r>
            <a:rPr kumimoji="1" lang="ja-JP" altLang="en-US" sz="1050" baseline="0">
              <a:solidFill>
                <a:sysClr val="windowText" lastClr="000000"/>
              </a:solidFill>
              <a:latin typeface="ＭＳ Ｐゴシック" panose="020B0600070205080204" pitchFamily="50" charset="-128"/>
            </a:rPr>
            <a:t>です）</a:t>
          </a:r>
          <a:endParaRPr kumimoji="1" lang="en-US" altLang="ja-JP" sz="1050" baseline="0">
            <a:solidFill>
              <a:sysClr val="windowText" lastClr="000000"/>
            </a:solidFill>
            <a:latin typeface="ＭＳ Ｐゴシック" panose="020B0600070205080204" pitchFamily="50" charset="-128"/>
          </a:endParaRPr>
        </a:p>
        <a:p>
          <a:pPr algn="ctr">
            <a:lnSpc>
              <a:spcPts val="1100"/>
            </a:lnSpc>
          </a:pPr>
          <a:endParaRPr kumimoji="1" lang="en-US" altLang="ja-JP" sz="1050" baseline="0">
            <a:solidFill>
              <a:sysClr val="windowText" lastClr="000000"/>
            </a:solidFill>
            <a:latin typeface="ＭＳ Ｐゴシック" panose="020B0600070205080204" pitchFamily="50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1050" b="1" baseline="0">
              <a:solidFill>
                <a:sysClr val="windowText" lastClr="000000"/>
              </a:solidFill>
              <a:latin typeface="ＭＳ Ｐゴシック" panose="020B0600070205080204" pitchFamily="50" charset="-128"/>
            </a:rPr>
            <a:t>「支出　経費発生調書のとおり」</a:t>
          </a:r>
          <a:r>
            <a:rPr kumimoji="1" lang="ja-JP" altLang="en-US" sz="1050" b="0" baseline="0">
              <a:solidFill>
                <a:sysClr val="windowText" lastClr="000000"/>
              </a:solidFill>
              <a:latin typeface="ＭＳ Ｐゴシック" panose="020B0600070205080204" pitchFamily="50" charset="-128"/>
            </a:rPr>
            <a:t>としてください。</a:t>
          </a:r>
          <a:endParaRPr kumimoji="1" lang="en-US" altLang="ja-JP" sz="1050" b="0" baseline="0">
            <a:solidFill>
              <a:sysClr val="windowText" lastClr="000000"/>
            </a:solidFill>
            <a:latin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762000</xdr:colOff>
      <xdr:row>42</xdr:row>
      <xdr:rowOff>66675</xdr:rowOff>
    </xdr:from>
    <xdr:to>
      <xdr:col>4</xdr:col>
      <xdr:colOff>676275</xdr:colOff>
      <xdr:row>45</xdr:row>
      <xdr:rowOff>82826</xdr:rowOff>
    </xdr:to>
    <xdr:sp macro="" textlink="">
      <xdr:nvSpPr>
        <xdr:cNvPr id="6" name="角丸四角形吹き出し 5"/>
        <xdr:cNvSpPr/>
      </xdr:nvSpPr>
      <xdr:spPr>
        <a:xfrm>
          <a:off x="2343150" y="9210675"/>
          <a:ext cx="1743075" cy="473351"/>
        </a:xfrm>
        <a:prstGeom prst="wedgeRoundRectCallout">
          <a:avLst>
            <a:gd name="adj1" fmla="val 36808"/>
            <a:gd name="adj2" fmla="val -126397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aseline="0">
              <a:solidFill>
                <a:sysClr val="windowText" lastClr="000000"/>
              </a:solidFill>
              <a:latin typeface="ＭＳ Ｐゴシック" panose="020B0600070205080204" pitchFamily="50" charset="-128"/>
            </a:rPr>
            <a:t>通知書通りに記載してください。</a:t>
          </a:r>
        </a:p>
      </xdr:txBody>
    </xdr:sp>
    <xdr:clientData/>
  </xdr:twoCellAnchor>
  <xdr:twoCellAnchor>
    <xdr:from>
      <xdr:col>5</xdr:col>
      <xdr:colOff>495300</xdr:colOff>
      <xdr:row>41</xdr:row>
      <xdr:rowOff>19050</xdr:rowOff>
    </xdr:from>
    <xdr:to>
      <xdr:col>7</xdr:col>
      <xdr:colOff>857250</xdr:colOff>
      <xdr:row>46</xdr:row>
      <xdr:rowOff>0</xdr:rowOff>
    </xdr:to>
    <xdr:sp macro="" textlink="">
      <xdr:nvSpPr>
        <xdr:cNvPr id="7" name="角丸四角形吹き出し 6"/>
        <xdr:cNvSpPr/>
      </xdr:nvSpPr>
      <xdr:spPr>
        <a:xfrm>
          <a:off x="4819650" y="9010650"/>
          <a:ext cx="2190750" cy="742950"/>
        </a:xfrm>
        <a:prstGeom prst="wedgeRoundRectCallout">
          <a:avLst>
            <a:gd name="adj1" fmla="val -23747"/>
            <a:gd name="adj2" fmla="val -68227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 baseline="0">
              <a:solidFill>
                <a:sysClr val="windowText" lastClr="000000"/>
              </a:solidFill>
              <a:latin typeface="ＭＳ Ｐゴシック" panose="020B0600070205080204" pitchFamily="50" charset="-128"/>
            </a:rPr>
            <a:t>合計額には上記支出の「助成事業に要した費用」の合計額を転記してください。なお、助成金は上記支出の「決算額・助成金の額」を転記してください。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7"/>
  <sheetViews>
    <sheetView tabSelected="1" view="pageBreakPreview" zoomScaleNormal="100" zoomScaleSheetLayoutView="100" workbookViewId="0">
      <selection activeCell="B8" sqref="B8"/>
    </sheetView>
  </sheetViews>
  <sheetFormatPr defaultRowHeight="12"/>
  <cols>
    <col min="1" max="1" width="2.875" style="1" customWidth="1"/>
    <col min="2" max="2" width="17.875" style="1" customWidth="1"/>
    <col min="3" max="3" width="11" style="1" customWidth="1"/>
    <col min="4" max="7" width="10.25" style="1" customWidth="1"/>
    <col min="8" max="8" width="11" style="1" customWidth="1"/>
    <col min="9" max="9" width="12" style="1" customWidth="1"/>
    <col min="10" max="10" width="10.75" style="1" customWidth="1"/>
    <col min="11" max="11" width="7.25" style="1" customWidth="1"/>
    <col min="12" max="12" width="9.125" style="1" customWidth="1"/>
    <col min="13" max="16384" width="9" style="1"/>
  </cols>
  <sheetData>
    <row r="1" spans="1:11" ht="18" customHeight="1">
      <c r="A1" s="1" t="s">
        <v>3</v>
      </c>
    </row>
    <row r="2" spans="1:11" ht="27" customHeight="1"/>
    <row r="3" spans="1:11" ht="17.25">
      <c r="A3" s="54" t="s">
        <v>17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20.25" customHeight="1">
      <c r="A4" s="2"/>
      <c r="B4" s="2"/>
      <c r="J4" s="55" t="s">
        <v>2</v>
      </c>
      <c r="K4" s="55"/>
    </row>
    <row r="5" spans="1:11" ht="15.95" customHeight="1">
      <c r="A5" s="1" t="s">
        <v>23</v>
      </c>
    </row>
    <row r="6" spans="1:11" ht="21" customHeight="1">
      <c r="B6" s="50" t="s">
        <v>24</v>
      </c>
    </row>
    <row r="7" spans="1:11" ht="15.95" customHeight="1"/>
    <row r="8" spans="1:11" ht="15.95" customHeight="1">
      <c r="A8" s="1" t="s">
        <v>25</v>
      </c>
    </row>
    <row r="9" spans="1:11" s="12" customFormat="1" ht="26.25" customHeight="1">
      <c r="A9" s="51" t="s">
        <v>18</v>
      </c>
      <c r="B9" s="52"/>
      <c r="C9" s="51" t="s">
        <v>4</v>
      </c>
      <c r="D9" s="52"/>
      <c r="E9" s="51" t="s">
        <v>5</v>
      </c>
      <c r="F9" s="52"/>
      <c r="G9" s="51" t="s">
        <v>6</v>
      </c>
      <c r="H9" s="53"/>
      <c r="I9" s="52"/>
    </row>
    <row r="10" spans="1:11" ht="15.95" customHeight="1">
      <c r="A10" s="3"/>
      <c r="B10" s="3" t="s">
        <v>7</v>
      </c>
      <c r="C10" s="4"/>
      <c r="D10" s="13" t="s">
        <v>1</v>
      </c>
      <c r="E10" s="5"/>
      <c r="F10" s="21" t="s">
        <v>1</v>
      </c>
      <c r="G10" s="22"/>
      <c r="H10" s="23"/>
      <c r="I10" s="16"/>
    </row>
    <row r="11" spans="1:11" ht="15.95" customHeight="1">
      <c r="A11" s="6"/>
      <c r="B11" s="6"/>
      <c r="C11" s="4"/>
      <c r="D11" s="13"/>
      <c r="E11" s="5"/>
      <c r="F11" s="13"/>
      <c r="G11" s="14"/>
      <c r="H11" s="15"/>
      <c r="I11" s="16"/>
    </row>
    <row r="12" spans="1:11" ht="15.95" customHeight="1">
      <c r="A12" s="7" t="s">
        <v>8</v>
      </c>
      <c r="B12" s="6" t="s">
        <v>9</v>
      </c>
      <c r="C12" s="4"/>
      <c r="D12" s="13"/>
      <c r="E12" s="5"/>
      <c r="F12" s="13" t="s">
        <v>22</v>
      </c>
      <c r="G12" s="14"/>
      <c r="H12" s="15"/>
      <c r="I12" s="16"/>
    </row>
    <row r="13" spans="1:11" ht="15.95" customHeight="1">
      <c r="A13" s="7"/>
      <c r="B13" s="6"/>
      <c r="C13" s="4"/>
      <c r="D13" s="13"/>
      <c r="E13" s="5"/>
      <c r="F13" s="13"/>
      <c r="G13" s="14"/>
      <c r="H13" s="15"/>
      <c r="I13" s="16"/>
    </row>
    <row r="14" spans="1:11" ht="15.95" customHeight="1">
      <c r="A14" s="7"/>
      <c r="B14" s="6" t="s">
        <v>10</v>
      </c>
      <c r="C14" s="4"/>
      <c r="D14" s="13"/>
      <c r="E14" s="5"/>
      <c r="F14" s="13"/>
      <c r="G14" s="14"/>
      <c r="H14" s="15"/>
      <c r="I14" s="16"/>
    </row>
    <row r="15" spans="1:11" ht="15.95" customHeight="1">
      <c r="A15" s="7"/>
      <c r="B15" s="6"/>
      <c r="C15" s="4"/>
      <c r="D15" s="13"/>
      <c r="E15" s="5"/>
      <c r="F15" s="13"/>
      <c r="G15" s="14"/>
      <c r="H15" s="15"/>
      <c r="I15" s="16"/>
    </row>
    <row r="16" spans="1:11" ht="15.95" customHeight="1">
      <c r="A16" s="7" t="s">
        <v>11</v>
      </c>
      <c r="B16" s="6" t="s">
        <v>12</v>
      </c>
      <c r="C16" s="4"/>
      <c r="D16" s="13" t="s">
        <v>20</v>
      </c>
      <c r="E16" s="5"/>
      <c r="F16" s="13" t="s">
        <v>21</v>
      </c>
      <c r="G16" s="14"/>
      <c r="H16" s="15"/>
      <c r="I16" s="16"/>
    </row>
    <row r="17" spans="1:9" ht="15.95" customHeight="1">
      <c r="A17" s="6"/>
      <c r="B17" s="6"/>
      <c r="C17" s="4"/>
      <c r="D17" s="13"/>
      <c r="E17" s="5"/>
      <c r="F17" s="13"/>
      <c r="G17" s="14"/>
      <c r="H17" s="15"/>
      <c r="I17" s="16"/>
    </row>
    <row r="18" spans="1:9" s="12" customFormat="1" ht="28.5" customHeight="1">
      <c r="A18" s="17"/>
      <c r="B18" s="8" t="s">
        <v>0</v>
      </c>
      <c r="C18" s="11"/>
      <c r="D18" s="10"/>
      <c r="E18" s="9"/>
      <c r="F18" s="10"/>
      <c r="G18" s="24"/>
      <c r="H18" s="25"/>
      <c r="I18" s="20"/>
    </row>
    <row r="19" spans="1:9">
      <c r="B19" s="19" t="s">
        <v>13</v>
      </c>
    </row>
    <row r="20" spans="1:9">
      <c r="B20" s="19" t="s">
        <v>14</v>
      </c>
    </row>
    <row r="21" spans="1:9">
      <c r="B21" s="19" t="s">
        <v>15</v>
      </c>
    </row>
    <row r="22" spans="1:9">
      <c r="B22" s="19" t="s">
        <v>16</v>
      </c>
    </row>
    <row r="23" spans="1:9">
      <c r="D23" s="18" t="s">
        <v>19</v>
      </c>
      <c r="E23" s="18"/>
      <c r="F23" s="18"/>
    </row>
    <row r="27" spans="1:9" ht="20.25" customHeight="1"/>
  </sheetData>
  <mergeCells count="6">
    <mergeCell ref="C9:D9"/>
    <mergeCell ref="E9:F9"/>
    <mergeCell ref="G9:I9"/>
    <mergeCell ref="A9:B9"/>
    <mergeCell ref="A3:K3"/>
    <mergeCell ref="J4:K4"/>
  </mergeCells>
  <phoneticPr fontId="1"/>
  <pageMargins left="0.78700000000000003" right="0.48" top="0.98399999999999999" bottom="0.98399999999999999" header="0.51200000000000001" footer="0.51200000000000001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7" workbookViewId="0">
      <selection activeCell="B29" sqref="B29"/>
    </sheetView>
  </sheetViews>
  <sheetFormatPr defaultRowHeight="12"/>
  <cols>
    <col min="1" max="1" width="2.875" style="1" customWidth="1"/>
    <col min="2" max="2" width="17.875" style="1" customWidth="1"/>
    <col min="3" max="8" width="12" style="1" customWidth="1"/>
    <col min="9" max="9" width="9.125" style="1" customWidth="1"/>
    <col min="10" max="16384" width="9" style="1"/>
  </cols>
  <sheetData>
    <row r="1" spans="1:8" ht="14.25">
      <c r="A1" s="30" t="s">
        <v>26</v>
      </c>
    </row>
    <row r="2" spans="1:8">
      <c r="B2" s="1" t="s">
        <v>27</v>
      </c>
    </row>
    <row r="4" spans="1:8">
      <c r="A4" s="1" t="s">
        <v>3</v>
      </c>
    </row>
    <row r="6" spans="1:8" ht="17.25">
      <c r="A6" s="54" t="s">
        <v>17</v>
      </c>
      <c r="B6" s="54"/>
      <c r="C6" s="54"/>
      <c r="D6" s="54"/>
      <c r="E6" s="54"/>
      <c r="F6" s="54"/>
      <c r="G6" s="54"/>
      <c r="H6" s="54"/>
    </row>
    <row r="8" spans="1:8">
      <c r="A8" s="2"/>
      <c r="B8" s="2"/>
      <c r="H8" s="29"/>
    </row>
    <row r="9" spans="1:8">
      <c r="A9" s="56" t="s">
        <v>28</v>
      </c>
      <c r="B9" s="57"/>
      <c r="C9" s="51" t="s">
        <v>4</v>
      </c>
      <c r="D9" s="53"/>
      <c r="E9" s="53"/>
      <c r="F9" s="51" t="s">
        <v>5</v>
      </c>
      <c r="G9" s="53"/>
      <c r="H9" s="60"/>
    </row>
    <row r="10" spans="1:8" ht="36">
      <c r="A10" s="58"/>
      <c r="B10" s="59"/>
      <c r="C10" s="31" t="s">
        <v>29</v>
      </c>
      <c r="D10" s="31" t="s">
        <v>30</v>
      </c>
      <c r="E10" s="31" t="s">
        <v>31</v>
      </c>
      <c r="F10" s="31" t="s">
        <v>32</v>
      </c>
      <c r="G10" s="32" t="s">
        <v>29</v>
      </c>
      <c r="H10" s="61"/>
    </row>
    <row r="11" spans="1:8">
      <c r="A11" s="3"/>
      <c r="B11" s="4" t="s">
        <v>33</v>
      </c>
      <c r="C11" s="5">
        <f>SUM(C12:C14)</f>
        <v>10000000</v>
      </c>
      <c r="D11" s="5">
        <v>50000</v>
      </c>
      <c r="E11" s="5">
        <f>+C11+D11</f>
        <v>10050000</v>
      </c>
      <c r="F11" s="5">
        <f>SUM(F12:F14)</f>
        <v>10050000</v>
      </c>
      <c r="G11" s="5">
        <f>MIN(E11,F11)</f>
        <v>10050000</v>
      </c>
      <c r="H11" s="6"/>
    </row>
    <row r="12" spans="1:8">
      <c r="A12" s="6"/>
      <c r="B12" s="4" t="s">
        <v>34</v>
      </c>
      <c r="C12" s="5">
        <v>0</v>
      </c>
      <c r="D12" s="33" t="s">
        <v>35</v>
      </c>
      <c r="E12" s="33" t="s">
        <v>35</v>
      </c>
      <c r="F12" s="5">
        <v>0</v>
      </c>
      <c r="G12" s="34" t="s">
        <v>35</v>
      </c>
      <c r="H12" s="6"/>
    </row>
    <row r="13" spans="1:8">
      <c r="A13" s="6"/>
      <c r="B13" s="4" t="s">
        <v>36</v>
      </c>
      <c r="C13" s="5">
        <v>10000000</v>
      </c>
      <c r="D13" s="33" t="s">
        <v>35</v>
      </c>
      <c r="E13" s="33" t="s">
        <v>35</v>
      </c>
      <c r="F13" s="5">
        <v>10050000</v>
      </c>
      <c r="G13" s="34" t="s">
        <v>35</v>
      </c>
      <c r="H13" s="6"/>
    </row>
    <row r="14" spans="1:8">
      <c r="A14" s="7" t="s">
        <v>37</v>
      </c>
      <c r="B14" s="4" t="s">
        <v>38</v>
      </c>
      <c r="C14" s="35">
        <v>0</v>
      </c>
      <c r="D14" s="36" t="s">
        <v>39</v>
      </c>
      <c r="E14" s="36" t="s">
        <v>39</v>
      </c>
      <c r="F14" s="35">
        <v>0</v>
      </c>
      <c r="G14" s="37" t="s">
        <v>39</v>
      </c>
      <c r="H14" s="6"/>
    </row>
    <row r="15" spans="1:8">
      <c r="A15" s="7"/>
      <c r="B15" s="4" t="s">
        <v>40</v>
      </c>
      <c r="C15" s="35"/>
      <c r="D15" s="38" t="s">
        <v>40</v>
      </c>
      <c r="E15" s="35"/>
      <c r="F15" s="35"/>
      <c r="G15" s="35" t="s">
        <v>40</v>
      </c>
      <c r="H15" s="6"/>
    </row>
    <row r="16" spans="1:8">
      <c r="A16" s="7"/>
      <c r="B16" s="4" t="s">
        <v>41</v>
      </c>
      <c r="C16" s="35">
        <f>SUM(C17:C18)</f>
        <v>2000000</v>
      </c>
      <c r="D16" s="35">
        <v>660500</v>
      </c>
      <c r="E16" s="5">
        <f>+C16+D16</f>
        <v>2660500</v>
      </c>
      <c r="F16" s="35">
        <f>SUM(F17:F18)</f>
        <v>2660500</v>
      </c>
      <c r="G16" s="5">
        <f>MIN(E16,F16)</f>
        <v>2660500</v>
      </c>
      <c r="H16" s="6"/>
    </row>
    <row r="17" spans="1:8">
      <c r="A17" s="7"/>
      <c r="B17" s="4" t="s">
        <v>42</v>
      </c>
      <c r="C17" s="35">
        <v>2000000</v>
      </c>
      <c r="D17" s="33" t="s">
        <v>39</v>
      </c>
      <c r="E17" s="33" t="s">
        <v>39</v>
      </c>
      <c r="F17" s="35">
        <v>2660500</v>
      </c>
      <c r="G17" s="33" t="s">
        <v>39</v>
      </c>
      <c r="H17" s="6"/>
    </row>
    <row r="18" spans="1:8">
      <c r="A18" s="7"/>
      <c r="B18" s="4" t="s">
        <v>43</v>
      </c>
      <c r="C18" s="35">
        <v>0</v>
      </c>
      <c r="D18" s="33" t="s">
        <v>39</v>
      </c>
      <c r="E18" s="33" t="s">
        <v>39</v>
      </c>
      <c r="F18" s="35">
        <v>0</v>
      </c>
      <c r="G18" s="33" t="s">
        <v>39</v>
      </c>
      <c r="H18" s="6"/>
    </row>
    <row r="19" spans="1:8">
      <c r="A19" s="7"/>
      <c r="B19" s="4"/>
      <c r="C19" s="35"/>
      <c r="D19" s="38"/>
      <c r="E19" s="35"/>
      <c r="F19" s="35"/>
      <c r="G19" s="35"/>
      <c r="H19" s="6"/>
    </row>
    <row r="20" spans="1:8">
      <c r="A20" s="7"/>
      <c r="B20" s="4" t="s">
        <v>44</v>
      </c>
      <c r="C20" s="35">
        <f>SUM(C21:C24)</f>
        <v>16178000</v>
      </c>
      <c r="D20" s="35">
        <v>-710500</v>
      </c>
      <c r="E20" s="5">
        <f>+C20+D20</f>
        <v>15467500</v>
      </c>
      <c r="F20" s="35">
        <f>SUM(F21:F24)</f>
        <v>15518198</v>
      </c>
      <c r="G20" s="5">
        <f>MIN(E20,F20)</f>
        <v>15467500</v>
      </c>
      <c r="H20" s="6"/>
    </row>
    <row r="21" spans="1:8">
      <c r="A21" s="7" t="s">
        <v>45</v>
      </c>
      <c r="B21" s="4" t="s">
        <v>46</v>
      </c>
      <c r="C21" s="35">
        <v>7500000</v>
      </c>
      <c r="D21" s="36" t="s">
        <v>39</v>
      </c>
      <c r="E21" s="36" t="s">
        <v>39</v>
      </c>
      <c r="F21" s="35">
        <v>7694100</v>
      </c>
      <c r="G21" s="37" t="s">
        <v>39</v>
      </c>
      <c r="H21" s="6"/>
    </row>
    <row r="22" spans="1:8">
      <c r="A22" s="6"/>
      <c r="B22" s="4" t="s">
        <v>47</v>
      </c>
      <c r="C22" s="35">
        <v>0</v>
      </c>
      <c r="D22" s="36" t="s">
        <v>39</v>
      </c>
      <c r="E22" s="36" t="s">
        <v>39</v>
      </c>
      <c r="F22" s="35">
        <v>0</v>
      </c>
      <c r="G22" s="37" t="s">
        <v>39</v>
      </c>
      <c r="H22" s="6"/>
    </row>
    <row r="23" spans="1:8">
      <c r="A23" s="6"/>
      <c r="B23" s="4" t="s">
        <v>48</v>
      </c>
      <c r="C23" s="35">
        <v>4000000</v>
      </c>
      <c r="D23" s="36" t="s">
        <v>39</v>
      </c>
      <c r="E23" s="36" t="s">
        <v>39</v>
      </c>
      <c r="F23" s="35">
        <v>4000000</v>
      </c>
      <c r="G23" s="37" t="s">
        <v>39</v>
      </c>
      <c r="H23" s="6"/>
    </row>
    <row r="24" spans="1:8">
      <c r="A24" s="6"/>
      <c r="B24" s="4" t="s">
        <v>49</v>
      </c>
      <c r="C24" s="35">
        <v>4678000</v>
      </c>
      <c r="D24" s="36" t="s">
        <v>39</v>
      </c>
      <c r="E24" s="36" t="s">
        <v>39</v>
      </c>
      <c r="F24" s="35">
        <v>3824098</v>
      </c>
      <c r="G24" s="37" t="s">
        <v>39</v>
      </c>
      <c r="H24" s="6"/>
    </row>
    <row r="25" spans="1:8">
      <c r="A25" s="6"/>
      <c r="B25" s="4"/>
      <c r="C25" s="35"/>
      <c r="D25" s="36"/>
      <c r="E25" s="37"/>
      <c r="F25" s="35"/>
      <c r="G25" s="37"/>
      <c r="H25" s="6"/>
    </row>
    <row r="26" spans="1:8">
      <c r="A26" s="6"/>
      <c r="B26" s="4" t="s">
        <v>50</v>
      </c>
      <c r="C26" s="35"/>
      <c r="D26" s="36" t="s">
        <v>39</v>
      </c>
      <c r="E26" s="36" t="s">
        <v>39</v>
      </c>
      <c r="F26" s="35"/>
      <c r="G26" s="37"/>
      <c r="H26" s="6"/>
    </row>
    <row r="27" spans="1:8">
      <c r="A27" s="6"/>
      <c r="B27" s="4" t="s">
        <v>51</v>
      </c>
      <c r="C27" s="35">
        <v>6000000</v>
      </c>
      <c r="D27" s="36" t="s">
        <v>39</v>
      </c>
      <c r="E27" s="39">
        <f>+C27</f>
        <v>6000000</v>
      </c>
      <c r="F27" s="35">
        <v>5800000</v>
      </c>
      <c r="G27" s="5">
        <f>MIN(E27,F27)</f>
        <v>5800000</v>
      </c>
      <c r="H27" s="6"/>
    </row>
    <row r="28" spans="1:8">
      <c r="A28" s="6"/>
      <c r="B28" s="4" t="s">
        <v>54</v>
      </c>
      <c r="C28" s="35">
        <v>1000000</v>
      </c>
      <c r="D28" s="36" t="s">
        <v>39</v>
      </c>
      <c r="E28" s="39">
        <f>+C28</f>
        <v>1000000</v>
      </c>
      <c r="F28" s="35">
        <v>950000</v>
      </c>
      <c r="G28" s="5">
        <f>MIN(E28,F28)</f>
        <v>950000</v>
      </c>
      <c r="H28" s="6"/>
    </row>
    <row r="29" spans="1:8">
      <c r="A29" s="6"/>
      <c r="B29" s="40"/>
      <c r="C29" s="41"/>
      <c r="D29" s="42"/>
      <c r="E29" s="43"/>
      <c r="F29" s="41"/>
      <c r="G29" s="43"/>
      <c r="H29" s="44"/>
    </row>
    <row r="30" spans="1:8">
      <c r="A30" s="44"/>
      <c r="B30" s="8" t="s">
        <v>0</v>
      </c>
      <c r="C30" s="9">
        <f>C11+C16+C20+C27+C28</f>
        <v>35178000</v>
      </c>
      <c r="D30" s="9">
        <f>D11+D16+D20</f>
        <v>0</v>
      </c>
      <c r="E30" s="9">
        <f>E11+E16+E20+E27+E28</f>
        <v>35178000</v>
      </c>
      <c r="F30" s="9">
        <f>F11+F16+F20+F27+F28</f>
        <v>34978698</v>
      </c>
      <c r="G30" s="9">
        <f>G11+G16+G20+G27+G28</f>
        <v>34928000</v>
      </c>
      <c r="H30" s="45"/>
    </row>
    <row r="31" spans="1:8">
      <c r="A31" s="45"/>
      <c r="B31" s="8" t="s">
        <v>52</v>
      </c>
      <c r="C31" s="62">
        <f>ROUNDDOWN((C11+C16+C20+C27)*0.5+C28,-3)</f>
        <v>18089000</v>
      </c>
      <c r="D31" s="63"/>
      <c r="E31" s="64"/>
      <c r="F31" s="62">
        <f>MIN(ROUNDDOWN((G11+G16+G20+G27)*0.5+G28,0),E31)</f>
        <v>17939000</v>
      </c>
      <c r="G31" s="64"/>
      <c r="H31" s="45"/>
    </row>
    <row r="34" spans="1:8" s="12" customFormat="1">
      <c r="A34" s="51" t="s">
        <v>18</v>
      </c>
      <c r="B34" s="52"/>
      <c r="C34" s="26" t="s">
        <v>4</v>
      </c>
      <c r="D34" s="28"/>
      <c r="E34" s="27"/>
      <c r="F34" s="51" t="s">
        <v>5</v>
      </c>
      <c r="G34" s="52"/>
      <c r="H34" s="46" t="s">
        <v>6</v>
      </c>
    </row>
    <row r="35" spans="1:8">
      <c r="A35" s="3"/>
      <c r="B35" s="3" t="s">
        <v>7</v>
      </c>
      <c r="C35" s="4"/>
      <c r="D35" s="15"/>
      <c r="E35" s="13">
        <f>+E40-E37</f>
        <v>17089000</v>
      </c>
      <c r="F35" s="5"/>
      <c r="G35" s="21">
        <f>G40-G37</f>
        <v>17039698</v>
      </c>
      <c r="H35" s="38"/>
    </row>
    <row r="36" spans="1:8">
      <c r="A36" s="7" t="s">
        <v>8</v>
      </c>
      <c r="B36" s="6" t="s">
        <v>9</v>
      </c>
      <c r="C36" s="4"/>
      <c r="D36" s="15"/>
      <c r="E36" s="13">
        <v>0</v>
      </c>
      <c r="F36" s="5"/>
      <c r="G36" s="13" t="s">
        <v>40</v>
      </c>
      <c r="H36" s="47"/>
    </row>
    <row r="37" spans="1:8">
      <c r="A37" s="7"/>
      <c r="B37" s="6" t="s">
        <v>10</v>
      </c>
      <c r="C37" s="4"/>
      <c r="D37" s="15"/>
      <c r="E37" s="13">
        <f>+C31</f>
        <v>18089000</v>
      </c>
      <c r="F37" s="48"/>
      <c r="G37" s="13">
        <f>+F31</f>
        <v>17939000</v>
      </c>
      <c r="H37" s="47"/>
    </row>
    <row r="38" spans="1:8">
      <c r="A38" s="7" t="s">
        <v>11</v>
      </c>
      <c r="B38" s="6" t="s">
        <v>12</v>
      </c>
      <c r="C38" s="4"/>
      <c r="D38" s="15"/>
      <c r="E38" s="13">
        <v>0</v>
      </c>
      <c r="F38" s="5"/>
      <c r="G38" s="13" t="s">
        <v>53</v>
      </c>
      <c r="H38" s="47"/>
    </row>
    <row r="39" spans="1:8">
      <c r="A39" s="6"/>
      <c r="B39" s="6"/>
      <c r="C39" s="4"/>
      <c r="D39" s="15"/>
      <c r="E39" s="13"/>
      <c r="F39" s="5"/>
      <c r="G39" s="13"/>
      <c r="H39" s="47"/>
    </row>
    <row r="40" spans="1:8" s="12" customFormat="1">
      <c r="A40" s="17"/>
      <c r="B40" s="8" t="s">
        <v>0</v>
      </c>
      <c r="C40" s="11"/>
      <c r="D40" s="25"/>
      <c r="E40" s="10">
        <f>+C30</f>
        <v>35178000</v>
      </c>
      <c r="F40" s="9"/>
      <c r="G40" s="10">
        <f>F30</f>
        <v>34978698</v>
      </c>
      <c r="H40" s="49"/>
    </row>
    <row r="41" spans="1:8">
      <c r="B41" s="19"/>
    </row>
    <row r="42" spans="1:8">
      <c r="B42" s="19"/>
    </row>
    <row r="43" spans="1:8">
      <c r="B43" s="19"/>
    </row>
    <row r="44" spans="1:8">
      <c r="B44" s="19"/>
    </row>
    <row r="45" spans="1:8">
      <c r="D45" s="18" t="s">
        <v>1</v>
      </c>
      <c r="E45" s="18"/>
      <c r="F45" s="18"/>
    </row>
  </sheetData>
  <mergeCells count="9">
    <mergeCell ref="A34:B34"/>
    <mergeCell ref="F34:G34"/>
    <mergeCell ref="A6:H6"/>
    <mergeCell ref="A9:B10"/>
    <mergeCell ref="C9:E9"/>
    <mergeCell ref="F9:G9"/>
    <mergeCell ref="H9:H10"/>
    <mergeCell ref="C31:E31"/>
    <mergeCell ref="F31:G3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決算報告書</vt:lpstr>
      <vt:lpstr>（参考）記載例</vt:lpstr>
      <vt:lpstr>決算報告書!Print_Area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2015-06-04T05:59:51Z</dcterms:created>
  <dcterms:modified xsi:type="dcterms:W3CDTF">2017-04-27T07:43:11Z</dcterms:modified>
</cp:coreProperties>
</file>