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500" tabRatio="813"/>
  </bookViews>
  <sheets>
    <sheet name="【説明】こちらを先にお読みください" sheetId="22" r:id="rId1"/>
    <sheet name="情報項目シート" sheetId="17" r:id="rId2"/>
    <sheet name="提案書様式(STS)" sheetId="24" r:id="rId3"/>
    <sheet name="別紙2(1)全期間総括表" sheetId="31" r:id="rId4"/>
    <sheet name="別紙2(2)助成先総括表" sheetId="32" r:id="rId5"/>
    <sheet name="(3)委託・共同研究総括表" sheetId="33" r:id="rId6"/>
    <sheet name="(4)項目別明細表(2020年助成先用)" sheetId="34" r:id="rId7"/>
    <sheet name="(4)項目別明細表(2021年助成先用)" sheetId="41" r:id="rId8"/>
    <sheet name="(4)項目別明細表(2020年委託・共同研究先用)" sheetId="38" r:id="rId9"/>
    <sheet name="(4)項目別明細表(2021年委託・共同研究先用)" sheetId="43" r:id="rId10"/>
  </sheets>
  <definedNames>
    <definedName name="_xlnm.Print_Area" localSheetId="5">'(3)委託・共同研究総括表'!$A$1:$D$30</definedName>
    <definedName name="_xlnm.Print_Area" localSheetId="8">'(4)項目別明細表(2020年委託・共同研究先用)'!$A$1:$L$51</definedName>
    <definedName name="_xlnm.Print_Area" localSheetId="6">'(4)項目別明細表(2020年助成先用)'!$A$1:$L$85</definedName>
    <definedName name="_xlnm.Print_Area" localSheetId="9">'(4)項目別明細表(2021年委託・共同研究先用)'!$A$1:$L$51</definedName>
    <definedName name="_xlnm.Print_Area" localSheetId="7">'(4)項目別明細表(2021年助成先用)'!$A$1:$L$85</definedName>
    <definedName name="_xlnm.Print_Area" localSheetId="1">情報項目シート!$B$1:$F$62</definedName>
    <definedName name="_xlnm.Print_Area" localSheetId="3">'別紙2(1)全期間総括表'!$A:$E</definedName>
    <definedName name="_xlnm.Print_Area" localSheetId="4">'別紙2(2)助成先総括表'!$A$1:$D$30</definedName>
  </definedNames>
  <calcPr calcId="152511"/>
</workbook>
</file>

<file path=xl/calcChain.xml><?xml version="1.0" encoding="utf-8"?>
<calcChain xmlns="http://schemas.openxmlformats.org/spreadsheetml/2006/main">
  <c r="B25" i="32" l="1"/>
  <c r="D16" i="17" l="1"/>
  <c r="D13" i="17"/>
  <c r="D10" i="17"/>
  <c r="A4" i="43"/>
  <c r="A4" i="38"/>
  <c r="A4" i="41"/>
  <c r="A4" i="34"/>
  <c r="K32" i="41" l="1"/>
  <c r="J35" i="41"/>
  <c r="J36" i="41"/>
  <c r="J37" i="41"/>
  <c r="J38" i="41"/>
  <c r="J39" i="41"/>
  <c r="J40" i="41"/>
  <c r="J41" i="41"/>
  <c r="J42" i="41"/>
  <c r="J43" i="41"/>
  <c r="J44" i="41"/>
  <c r="K32" i="34"/>
  <c r="J35" i="34"/>
  <c r="J36" i="34"/>
  <c r="J37" i="34"/>
  <c r="J38" i="34"/>
  <c r="J39" i="34"/>
  <c r="J40" i="34"/>
  <c r="J41" i="34"/>
  <c r="J42" i="34"/>
  <c r="J43" i="34"/>
  <c r="J44" i="34"/>
  <c r="A19" i="24" l="1"/>
  <c r="A6" i="33"/>
  <c r="B10" i="31"/>
  <c r="M8" i="24"/>
  <c r="A8" i="31"/>
  <c r="A6" i="31"/>
  <c r="Q72" i="24" l="1"/>
  <c r="N68" i="24"/>
  <c r="M10" i="24"/>
  <c r="J34" i="41" l="1"/>
  <c r="J34" i="34"/>
  <c r="S15" i="24" l="1"/>
  <c r="A6" i="32" l="1"/>
  <c r="A5" i="31"/>
  <c r="A5" i="33"/>
  <c r="A5" i="32"/>
  <c r="C15" i="31" l="1"/>
  <c r="C14" i="31"/>
  <c r="C13" i="31"/>
  <c r="C12" i="31"/>
  <c r="C11" i="31"/>
  <c r="C9" i="31"/>
  <c r="J44" i="43" l="1"/>
  <c r="K44" i="43" s="1"/>
  <c r="J43" i="43"/>
  <c r="K43" i="43" s="1"/>
  <c r="J42" i="43"/>
  <c r="K42" i="43" s="1"/>
  <c r="J41" i="43"/>
  <c r="K41" i="43" s="1"/>
  <c r="K40" i="43" s="1"/>
  <c r="D20" i="33" s="1"/>
  <c r="J40" i="43"/>
  <c r="J38" i="43"/>
  <c r="K38" i="43" s="1"/>
  <c r="K37" i="43" s="1"/>
  <c r="D19" i="33" s="1"/>
  <c r="J37" i="43"/>
  <c r="J35" i="43"/>
  <c r="K35" i="43" s="1"/>
  <c r="J34" i="43"/>
  <c r="K34" i="43" s="1"/>
  <c r="J33" i="43"/>
  <c r="K33" i="43" s="1"/>
  <c r="K32" i="43" s="1"/>
  <c r="D18" i="33" s="1"/>
  <c r="J32" i="43"/>
  <c r="J30" i="43"/>
  <c r="K30" i="43" s="1"/>
  <c r="J29" i="43"/>
  <c r="K29" i="43" s="1"/>
  <c r="J28" i="43"/>
  <c r="J27" i="43"/>
  <c r="J26" i="43"/>
  <c r="K26" i="43" s="1"/>
  <c r="K25" i="43" s="1"/>
  <c r="D15" i="33" s="1"/>
  <c r="J25" i="43"/>
  <c r="J23" i="43"/>
  <c r="K23" i="43" s="1"/>
  <c r="J22" i="43"/>
  <c r="K22" i="43" s="1"/>
  <c r="J21" i="43"/>
  <c r="J20" i="43" s="1"/>
  <c r="K19" i="43"/>
  <c r="J19" i="43"/>
  <c r="K18" i="43"/>
  <c r="J18" i="43"/>
  <c r="K17" i="43"/>
  <c r="D12" i="33" s="1"/>
  <c r="J17" i="43"/>
  <c r="K15" i="43"/>
  <c r="J15" i="43"/>
  <c r="K14" i="43"/>
  <c r="J14" i="43"/>
  <c r="K13" i="43"/>
  <c r="J13" i="43"/>
  <c r="K12" i="43"/>
  <c r="J12" i="43"/>
  <c r="K11" i="43"/>
  <c r="J11" i="43"/>
  <c r="K10" i="43"/>
  <c r="D11" i="33" s="1"/>
  <c r="J10" i="43"/>
  <c r="K8" i="43"/>
  <c r="J8" i="43"/>
  <c r="K7" i="43"/>
  <c r="D10" i="33" s="1"/>
  <c r="D9" i="33" s="1"/>
  <c r="J7" i="43"/>
  <c r="K6" i="43"/>
  <c r="J6" i="43"/>
  <c r="K28" i="43" l="1"/>
  <c r="K21" i="43"/>
  <c r="J45" i="43"/>
  <c r="J46" i="43" s="1"/>
  <c r="J78" i="41" s="1"/>
  <c r="J76" i="41" s="1"/>
  <c r="J75" i="41"/>
  <c r="K75" i="41" s="1"/>
  <c r="J74" i="41"/>
  <c r="K74" i="41" s="1"/>
  <c r="J73" i="41"/>
  <c r="K73" i="41" s="1"/>
  <c r="J72" i="41"/>
  <c r="K72" i="41" s="1"/>
  <c r="K71" i="41" s="1"/>
  <c r="D20" i="32" s="1"/>
  <c r="J71" i="41"/>
  <c r="J69" i="41"/>
  <c r="K69" i="41" s="1"/>
  <c r="J68" i="41"/>
  <c r="K68" i="41" s="1"/>
  <c r="J67" i="41"/>
  <c r="J65" i="41"/>
  <c r="K65" i="41" s="1"/>
  <c r="J64" i="41"/>
  <c r="K64" i="41" s="1"/>
  <c r="J63" i="41"/>
  <c r="K63" i="41" s="1"/>
  <c r="J62" i="41"/>
  <c r="J60" i="41"/>
  <c r="K60" i="41" s="1"/>
  <c r="J59" i="41"/>
  <c r="K59" i="41" s="1"/>
  <c r="J58" i="41"/>
  <c r="K58" i="41" s="1"/>
  <c r="J57" i="41"/>
  <c r="K57" i="41" s="1"/>
  <c r="J56" i="41"/>
  <c r="K56" i="41" s="1"/>
  <c r="J55" i="41"/>
  <c r="K55" i="41" s="1"/>
  <c r="J54" i="41"/>
  <c r="K54" i="41" s="1"/>
  <c r="J53" i="41"/>
  <c r="K53" i="41" s="1"/>
  <c r="J52" i="41"/>
  <c r="K52" i="41" s="1"/>
  <c r="J51" i="41"/>
  <c r="J50" i="41"/>
  <c r="J49" i="41"/>
  <c r="K49" i="41" s="1"/>
  <c r="J48" i="41"/>
  <c r="K48" i="41" s="1"/>
  <c r="J47" i="41"/>
  <c r="K47" i="41" s="1"/>
  <c r="J46" i="41"/>
  <c r="K44" i="41"/>
  <c r="K43" i="41"/>
  <c r="K42" i="41"/>
  <c r="K41" i="41"/>
  <c r="K40" i="41"/>
  <c r="K39" i="41"/>
  <c r="K38" i="41"/>
  <c r="K37" i="41"/>
  <c r="K36" i="41"/>
  <c r="K35" i="41"/>
  <c r="K34" i="41"/>
  <c r="J33" i="41"/>
  <c r="K33" i="41" s="1"/>
  <c r="J30" i="41"/>
  <c r="K30" i="41" s="1"/>
  <c r="J29" i="41"/>
  <c r="K29" i="41" s="1"/>
  <c r="J28" i="41"/>
  <c r="K28" i="41" s="1"/>
  <c r="J27" i="41"/>
  <c r="K27" i="41" s="1"/>
  <c r="J26" i="41"/>
  <c r="K26" i="41" s="1"/>
  <c r="J25" i="41"/>
  <c r="K25" i="41" s="1"/>
  <c r="J24" i="41"/>
  <c r="K24" i="41" s="1"/>
  <c r="J21" i="41"/>
  <c r="K21" i="41" s="1"/>
  <c r="J20" i="41"/>
  <c r="K20" i="41" s="1"/>
  <c r="J19" i="41"/>
  <c r="K19" i="41" s="1"/>
  <c r="J18" i="41"/>
  <c r="K18" i="41" s="1"/>
  <c r="J17" i="41"/>
  <c r="K17" i="41" s="1"/>
  <c r="J16" i="41"/>
  <c r="K16" i="41" s="1"/>
  <c r="J15" i="41"/>
  <c r="K15" i="41" s="1"/>
  <c r="J14" i="41"/>
  <c r="K14" i="41" s="1"/>
  <c r="J13" i="41"/>
  <c r="K13" i="41" s="1"/>
  <c r="J12" i="41"/>
  <c r="K12" i="41" s="1"/>
  <c r="J11" i="41"/>
  <c r="J9" i="41"/>
  <c r="K9" i="41" s="1"/>
  <c r="J8" i="41"/>
  <c r="K8" i="41" s="1"/>
  <c r="J48" i="34"/>
  <c r="J49" i="34"/>
  <c r="J33" i="34"/>
  <c r="J32" i="34" s="1"/>
  <c r="C14" i="32" s="1"/>
  <c r="J30" i="34"/>
  <c r="J29" i="34"/>
  <c r="J28" i="34"/>
  <c r="J27" i="34"/>
  <c r="J26" i="34"/>
  <c r="J25" i="34"/>
  <c r="J24" i="34"/>
  <c r="J16" i="34"/>
  <c r="J17" i="34"/>
  <c r="J18" i="34"/>
  <c r="J19" i="34"/>
  <c r="J20" i="34"/>
  <c r="J21" i="34"/>
  <c r="D17" i="33" l="1"/>
  <c r="D16" i="33" s="1"/>
  <c r="K27" i="43"/>
  <c r="K20" i="43"/>
  <c r="K45" i="43" s="1"/>
  <c r="D14" i="33"/>
  <c r="K51" i="41"/>
  <c r="K62" i="41"/>
  <c r="D18" i="32" s="1"/>
  <c r="K67" i="41"/>
  <c r="D19" i="32" s="1"/>
  <c r="J7" i="41"/>
  <c r="K11" i="41"/>
  <c r="D11" i="32" s="1"/>
  <c r="K46" i="41"/>
  <c r="D15" i="32" s="1"/>
  <c r="J32" i="41"/>
  <c r="J47" i="43"/>
  <c r="J48" i="43" s="1"/>
  <c r="J23" i="41"/>
  <c r="K7" i="41"/>
  <c r="D10" i="32" s="1"/>
  <c r="K23" i="41"/>
  <c r="D12" i="32" s="1"/>
  <c r="L53" i="24"/>
  <c r="L52" i="24"/>
  <c r="L51" i="24"/>
  <c r="L54" i="24" l="1"/>
  <c r="K46" i="43"/>
  <c r="D22" i="33"/>
  <c r="J6" i="41"/>
  <c r="D17" i="32"/>
  <c r="K50" i="41"/>
  <c r="J31" i="41"/>
  <c r="J82" i="41" s="1"/>
  <c r="C12" i="17" s="1"/>
  <c r="K6" i="41"/>
  <c r="A2" i="24"/>
  <c r="L46" i="43" l="1"/>
  <c r="K78" i="41"/>
  <c r="K31" i="41"/>
  <c r="D14" i="32"/>
  <c r="D13" i="32" s="1"/>
  <c r="J44" i="38"/>
  <c r="K44" i="38" s="1"/>
  <c r="J43" i="38"/>
  <c r="K43" i="38" s="1"/>
  <c r="J42" i="38"/>
  <c r="K42" i="38" s="1"/>
  <c r="J41" i="38"/>
  <c r="K41" i="38" s="1"/>
  <c r="J40" i="38"/>
  <c r="J38" i="38"/>
  <c r="K38" i="38" s="1"/>
  <c r="K37" i="38" s="1"/>
  <c r="C19" i="33" s="1"/>
  <c r="J37" i="38"/>
  <c r="J35" i="38"/>
  <c r="K35" i="38" s="1"/>
  <c r="J34" i="38"/>
  <c r="K34" i="38" s="1"/>
  <c r="J33" i="38"/>
  <c r="K33" i="38" s="1"/>
  <c r="K32" i="38" s="1"/>
  <c r="C18" i="33" s="1"/>
  <c r="J32" i="38"/>
  <c r="J30" i="38"/>
  <c r="K30" i="38" s="1"/>
  <c r="J29" i="38"/>
  <c r="K29" i="38" s="1"/>
  <c r="J28" i="38"/>
  <c r="J27" i="38"/>
  <c r="J26" i="38"/>
  <c r="K26" i="38" s="1"/>
  <c r="K25" i="38" s="1"/>
  <c r="C15" i="33" s="1"/>
  <c r="J23" i="38"/>
  <c r="K23" i="38" s="1"/>
  <c r="J22" i="38"/>
  <c r="K22" i="38" s="1"/>
  <c r="J19" i="38"/>
  <c r="K19" i="38" s="1"/>
  <c r="J18" i="38"/>
  <c r="K18" i="38" s="1"/>
  <c r="K17" i="38" s="1"/>
  <c r="C12" i="33" s="1"/>
  <c r="J15" i="38"/>
  <c r="K15" i="38" s="1"/>
  <c r="J14" i="38"/>
  <c r="K14" i="38" s="1"/>
  <c r="J13" i="38"/>
  <c r="K13" i="38" s="1"/>
  <c r="J12" i="38"/>
  <c r="K12" i="38" s="1"/>
  <c r="J11" i="38"/>
  <c r="K11" i="38" s="1"/>
  <c r="J10" i="38"/>
  <c r="J8" i="38"/>
  <c r="K8" i="38" s="1"/>
  <c r="K7" i="38" s="1"/>
  <c r="K82" i="41" l="1"/>
  <c r="E8" i="31" s="1"/>
  <c r="E17" i="31" s="1"/>
  <c r="D21" i="32"/>
  <c r="E10" i="31"/>
  <c r="K76" i="41"/>
  <c r="D22" i="32"/>
  <c r="K40" i="38"/>
  <c r="C20" i="33" s="1"/>
  <c r="K10" i="38"/>
  <c r="C11" i="33" s="1"/>
  <c r="K28" i="38"/>
  <c r="J17" i="38"/>
  <c r="K6" i="38"/>
  <c r="C10" i="33"/>
  <c r="C9" i="33" s="1"/>
  <c r="J25" i="38"/>
  <c r="J21" i="38"/>
  <c r="J20" i="38"/>
  <c r="K21" i="38"/>
  <c r="J7" i="38"/>
  <c r="J6" i="38" s="1"/>
  <c r="L50" i="24"/>
  <c r="L82" i="41" l="1"/>
  <c r="C18" i="17" s="1"/>
  <c r="J37" i="24" s="1"/>
  <c r="C15" i="17"/>
  <c r="J33" i="24" s="1"/>
  <c r="J45" i="38"/>
  <c r="J46" i="38" s="1"/>
  <c r="J78" i="34" s="1"/>
  <c r="J76" i="34" s="1"/>
  <c r="C17" i="33"/>
  <c r="C16" i="33" s="1"/>
  <c r="K27" i="38"/>
  <c r="K20" i="38"/>
  <c r="C14" i="33"/>
  <c r="C13" i="33" s="1"/>
  <c r="L55" i="24" l="1"/>
  <c r="L56" i="24" s="1"/>
  <c r="J47" i="38"/>
  <c r="J48" i="38" s="1"/>
  <c r="K45" i="38"/>
  <c r="K46" i="38"/>
  <c r="C22" i="33"/>
  <c r="J75" i="34"/>
  <c r="K75" i="34" s="1"/>
  <c r="J74" i="34"/>
  <c r="K74" i="34" s="1"/>
  <c r="J73" i="34"/>
  <c r="K73" i="34" s="1"/>
  <c r="J72" i="34"/>
  <c r="K72" i="34" s="1"/>
  <c r="J71" i="34"/>
  <c r="J69" i="34"/>
  <c r="K69" i="34" s="1"/>
  <c r="J68" i="34"/>
  <c r="K68" i="34" s="1"/>
  <c r="J65" i="34"/>
  <c r="K65" i="34" s="1"/>
  <c r="J64" i="34"/>
  <c r="K64" i="34" s="1"/>
  <c r="J63" i="34"/>
  <c r="J60" i="34"/>
  <c r="K60" i="34" s="1"/>
  <c r="J59" i="34"/>
  <c r="K59" i="34" s="1"/>
  <c r="J58" i="34"/>
  <c r="K58" i="34" s="1"/>
  <c r="J57" i="34"/>
  <c r="K57" i="34" s="1"/>
  <c r="J56" i="34"/>
  <c r="K56" i="34" s="1"/>
  <c r="J55" i="34"/>
  <c r="K55" i="34" s="1"/>
  <c r="J54" i="34"/>
  <c r="K54" i="34" s="1"/>
  <c r="J53" i="34"/>
  <c r="K53" i="34" s="1"/>
  <c r="J52" i="34"/>
  <c r="K52" i="34" s="1"/>
  <c r="J51" i="34"/>
  <c r="K49" i="34"/>
  <c r="K48" i="34"/>
  <c r="J47" i="34"/>
  <c r="K47" i="34" s="1"/>
  <c r="K44" i="34"/>
  <c r="K43" i="34"/>
  <c r="K42" i="34"/>
  <c r="K41" i="34"/>
  <c r="K40" i="34"/>
  <c r="K39" i="34"/>
  <c r="K38" i="34"/>
  <c r="K37" i="34"/>
  <c r="K36" i="34"/>
  <c r="K35" i="34"/>
  <c r="K34" i="34"/>
  <c r="K33" i="34"/>
  <c r="K30" i="34"/>
  <c r="K29" i="34"/>
  <c r="K28" i="34"/>
  <c r="K27" i="34"/>
  <c r="K26" i="34"/>
  <c r="K25" i="34"/>
  <c r="K24" i="34"/>
  <c r="K21" i="34"/>
  <c r="K20" i="34"/>
  <c r="K19" i="34"/>
  <c r="K18" i="34"/>
  <c r="K17" i="34"/>
  <c r="K16" i="34"/>
  <c r="J15" i="34"/>
  <c r="K15" i="34" s="1"/>
  <c r="J14" i="34"/>
  <c r="K14" i="34" s="1"/>
  <c r="J13" i="34"/>
  <c r="K13" i="34" s="1"/>
  <c r="J12" i="34"/>
  <c r="K12" i="34" s="1"/>
  <c r="J9" i="34"/>
  <c r="K9" i="34" s="1"/>
  <c r="K8" i="34"/>
  <c r="J8" i="34"/>
  <c r="K7" i="34"/>
  <c r="C10" i="32" s="1"/>
  <c r="J7" i="34"/>
  <c r="B22" i="33"/>
  <c r="B20" i="33"/>
  <c r="B19" i="33"/>
  <c r="B18" i="33"/>
  <c r="B17" i="33"/>
  <c r="B16" i="33"/>
  <c r="B15" i="33"/>
  <c r="B14" i="33"/>
  <c r="D13" i="33"/>
  <c r="D21" i="33" s="1"/>
  <c r="D23" i="33" s="1"/>
  <c r="B12" i="33"/>
  <c r="B11" i="33"/>
  <c r="B10" i="33"/>
  <c r="C21" i="33"/>
  <c r="B23" i="32"/>
  <c r="D16" i="32"/>
  <c r="B14" i="32"/>
  <c r="D9" i="32"/>
  <c r="C27" i="31"/>
  <c r="C26" i="31"/>
  <c r="E25" i="31"/>
  <c r="D25" i="31"/>
  <c r="C25" i="31"/>
  <c r="C23" i="31"/>
  <c r="C22" i="31"/>
  <c r="E21" i="31"/>
  <c r="D21" i="31"/>
  <c r="C21" i="31" s="1"/>
  <c r="E16" i="31"/>
  <c r="J67" i="34" l="1"/>
  <c r="K71" i="34"/>
  <c r="C20" i="32" s="1"/>
  <c r="B20" i="32" s="1"/>
  <c r="B10" i="32"/>
  <c r="K63" i="34"/>
  <c r="J62" i="34"/>
  <c r="L46" i="38"/>
  <c r="K78" i="34"/>
  <c r="D10" i="31" s="1"/>
  <c r="B13" i="33"/>
  <c r="D24" i="33"/>
  <c r="D25" i="33" s="1"/>
  <c r="B21" i="33"/>
  <c r="D25" i="32"/>
  <c r="D24" i="32"/>
  <c r="K46" i="34"/>
  <c r="C15" i="32" s="1"/>
  <c r="J46" i="34"/>
  <c r="J31" i="34" s="1"/>
  <c r="J11" i="34"/>
  <c r="K11" i="34"/>
  <c r="C11" i="32" s="1"/>
  <c r="B11" i="32" s="1"/>
  <c r="B9" i="33"/>
  <c r="K23" i="34"/>
  <c r="K31" i="34"/>
  <c r="K51" i="34"/>
  <c r="C17" i="32" s="1"/>
  <c r="K62" i="34"/>
  <c r="C18" i="32" s="1"/>
  <c r="B18" i="32" s="1"/>
  <c r="K67" i="34"/>
  <c r="C19" i="32" s="1"/>
  <c r="B19" i="32" s="1"/>
  <c r="J23" i="34"/>
  <c r="J6" i="34" s="1"/>
  <c r="C23" i="33"/>
  <c r="C24" i="33" s="1"/>
  <c r="C16" i="32" l="1"/>
  <c r="B16" i="32" s="1"/>
  <c r="B17" i="32"/>
  <c r="K6" i="34"/>
  <c r="C12" i="32"/>
  <c r="B12" i="32" s="1"/>
  <c r="J50" i="34"/>
  <c r="C13" i="32"/>
  <c r="B13" i="32" s="1"/>
  <c r="B15" i="32"/>
  <c r="C9" i="32"/>
  <c r="B9" i="32" s="1"/>
  <c r="C10" i="31"/>
  <c r="K76" i="34"/>
  <c r="C21" i="32"/>
  <c r="C22" i="32"/>
  <c r="J82" i="34"/>
  <c r="C11" i="17" s="1"/>
  <c r="C10" i="17" s="1"/>
  <c r="K50" i="34"/>
  <c r="B24" i="33"/>
  <c r="B23" i="33"/>
  <c r="K82" i="34" l="1"/>
  <c r="D8" i="31" s="1"/>
  <c r="C25" i="33"/>
  <c r="B25" i="33" s="1"/>
  <c r="L82" i="34"/>
  <c r="C17" i="17" s="1"/>
  <c r="C16" i="17" s="1"/>
  <c r="H50" i="24"/>
  <c r="P50" i="24" s="1"/>
  <c r="C14" i="17" l="1"/>
  <c r="C13" i="17" s="1"/>
  <c r="J31" i="24" s="1"/>
  <c r="C8" i="31"/>
  <c r="C16" i="31" s="1"/>
  <c r="D17" i="31"/>
  <c r="C17" i="31" s="1"/>
  <c r="D16" i="31"/>
  <c r="N72" i="24"/>
  <c r="N70" i="24"/>
  <c r="N67" i="24"/>
  <c r="G25" i="17"/>
  <c r="G62" i="17"/>
  <c r="I91" i="24"/>
  <c r="M7" i="24"/>
  <c r="N74" i="24"/>
  <c r="I96" i="24"/>
  <c r="I95" i="24"/>
  <c r="I94" i="24"/>
  <c r="I92" i="24"/>
  <c r="I90" i="24"/>
  <c r="I89" i="24"/>
  <c r="I88" i="24"/>
  <c r="M12" i="24"/>
  <c r="H53" i="24"/>
  <c r="P53" i="24" s="1"/>
  <c r="H52" i="24"/>
  <c r="P52" i="24" s="1"/>
  <c r="H51" i="24"/>
  <c r="P51" i="24" s="1"/>
  <c r="L43" i="24"/>
  <c r="B26" i="24"/>
  <c r="B23" i="24"/>
  <c r="G7" i="17"/>
  <c r="G6" i="17"/>
  <c r="H54" i="24" l="1"/>
  <c r="P54" i="24" s="1"/>
  <c r="J32" i="24" l="1"/>
  <c r="J36" i="24"/>
  <c r="H55" i="24"/>
  <c r="P55" i="24" s="1"/>
  <c r="H56" i="24" l="1"/>
  <c r="P56" i="24" s="1"/>
  <c r="J35" i="24"/>
  <c r="C25" i="32"/>
  <c r="B21" i="32"/>
  <c r="B22" i="32"/>
  <c r="C24" i="32"/>
  <c r="B24" i="32" s="1"/>
</calcChain>
</file>

<file path=xl/sharedStrings.xml><?xml version="1.0" encoding="utf-8"?>
<sst xmlns="http://schemas.openxmlformats.org/spreadsheetml/2006/main" count="1038" uniqueCount="331">
  <si>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</si>
  <si>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</si>
  <si>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</si>
  <si>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受付番号(申請者)</t>
    <rPh sb="5" eb="8">
      <t>シンセイシャ</t>
    </rPh>
    <phoneticPr fontId="4"/>
  </si>
  <si>
    <t>（NEDOにて記入）</t>
    <rPh sb="7" eb="9">
      <t>キニュウ</t>
    </rPh>
    <phoneticPr fontId="4"/>
  </si>
  <si>
    <t>記入不要</t>
    <rPh sb="0" eb="2">
      <t>キニュウ</t>
    </rPh>
    <rPh sb="2" eb="4">
      <t>フヨウ</t>
    </rPh>
    <phoneticPr fontId="4"/>
  </si>
  <si>
    <t>申請日</t>
    <rPh sb="0" eb="2">
      <t>シンセイ</t>
    </rPh>
    <rPh sb="2" eb="3">
      <t>ビ</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</si>
  <si>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</si>
  <si>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</si>
  <si>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</si>
  <si>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</si>
  <si>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</si>
  <si>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代表取締役社長</t>
    <rPh sb="0" eb="2">
      <t>ダイヒョウ</t>
    </rPh>
    <rPh sb="2" eb="5">
      <t>トリシマリヤク</t>
    </rPh>
    <rPh sb="5" eb="7">
      <t>シャチョウ</t>
    </rPh>
    <phoneticPr fontId="4"/>
  </si>
  <si>
    <t>代表者氏名</t>
  </si>
  <si>
    <t>◇◇研究所■■■■開発室</t>
    <rPh sb="2" eb="5">
      <t>ケンキュウショ</t>
    </rPh>
    <rPh sb="9" eb="12">
      <t>カイハツシツ</t>
    </rPh>
    <phoneticPr fontId="4"/>
  </si>
  <si>
    <t>連絡先担当者役職</t>
  </si>
  <si>
    <t>連絡先担当者氏名</t>
  </si>
  <si>
    <t>技開花子</t>
    <rPh sb="0" eb="1">
      <t>ワザ</t>
    </rPh>
    <rPh sb="1" eb="2">
      <t>ヒラ</t>
    </rPh>
    <rPh sb="2" eb="4">
      <t>ハナコ</t>
    </rPh>
    <phoneticPr fontId="4"/>
  </si>
  <si>
    <t>連絡先郵便番号</t>
  </si>
  <si>
    <t>連絡先電話番号</t>
  </si>
  <si>
    <t>「-」を含め、半角で記入</t>
    <rPh sb="4" eb="5">
      <t>フク</t>
    </rPh>
    <rPh sb="7" eb="9">
      <t>ハンカク</t>
    </rPh>
    <rPh sb="10" eb="12">
      <t>キニュウ</t>
    </rPh>
    <phoneticPr fontId="4"/>
  </si>
  <si>
    <t>連絡先ＦＡＸ番号</t>
  </si>
  <si>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</si>
  <si>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</si>
  <si>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</si>
  <si>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</si>
  <si>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件数のみを半角数字で記入</t>
    <rPh sb="0" eb="2">
      <t>ケンスウ</t>
    </rPh>
    <rPh sb="5" eb="7">
      <t>ハンカク</t>
    </rPh>
    <rPh sb="7" eb="9">
      <t>スウジ</t>
    </rPh>
    <rPh sb="10" eb="12">
      <t>キニュウ</t>
    </rPh>
    <phoneticPr fontId="4"/>
  </si>
  <si>
    <t>事業化キーワード</t>
  </si>
  <si>
    <t>低炭素化社会、省スペース、軽量化</t>
    <rPh sb="0" eb="3">
      <t>テイタンソ</t>
    </rPh>
    <rPh sb="3" eb="4">
      <t>カ</t>
    </rPh>
    <rPh sb="4" eb="6">
      <t>シャカイ</t>
    </rPh>
    <rPh sb="7" eb="8">
      <t>ショウ</t>
    </rPh>
    <rPh sb="13" eb="16">
      <t>ケイリョウカ</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</si>
  <si>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</si>
  <si>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</si>
  <si>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◎◎大学／▼▼教授、□□大学／●●教授、××研究所／△△△△、社団法人▽▽▽研究所／○○○</t>
    <rPh sb="22" eb="25">
      <t>ケンキュウショ</t>
    </rPh>
    <rPh sb="31" eb="33">
      <t>シャダン</t>
    </rPh>
    <rPh sb="33" eb="35">
      <t>ホウジン</t>
    </rPh>
    <phoneticPr fontId="4"/>
  </si>
  <si>
    <t>機関名と氏名の間は「／」（全角スラッシュ）、評価者間は全角読点（「、」とする（利害関係者なしの場合は記入不要）</t>
    <rPh sb="0" eb="2">
      <t>キカン</t>
    </rPh>
    <rPh sb="2" eb="3">
      <t>メイ</t>
    </rPh>
    <rPh sb="4" eb="6">
      <t>シメイ</t>
    </rPh>
    <rPh sb="7" eb="8">
      <t>アイダ</t>
    </rPh>
    <rPh sb="13" eb="15">
      <t>ゼンカク</t>
    </rPh>
    <rPh sb="22" eb="24">
      <t>ヒョウカ</t>
    </rPh>
    <rPh sb="24" eb="25">
      <t>シャ</t>
    </rPh>
    <rPh sb="25" eb="26">
      <t>アイダ</t>
    </rPh>
    <rPh sb="27" eb="29">
      <t>ゼンカク</t>
    </rPh>
    <rPh sb="29" eb="31">
      <t>トウテン</t>
    </rPh>
    <rPh sb="39" eb="41">
      <t>リガイ</t>
    </rPh>
    <rPh sb="41" eb="43">
      <t>カンケイ</t>
    </rPh>
    <rPh sb="43" eb="44">
      <t>シャ</t>
    </rPh>
    <rPh sb="47" eb="49">
      <t>バアイ</t>
    </rPh>
    <rPh sb="50" eb="52">
      <t>キニュウ</t>
    </rPh>
    <rPh sb="52" eb="54">
      <t>フヨウ</t>
    </rPh>
    <phoneticPr fontId="4"/>
  </si>
  <si>
    <t>所属機関の所属研究機関コード（e-Rad）</t>
  </si>
  <si>
    <t>半角数字で記入（10桁）</t>
    <rPh sb="0" eb="2">
      <t>ハンカク</t>
    </rPh>
    <rPh sb="2" eb="4">
      <t>スウジ</t>
    </rPh>
    <rPh sb="5" eb="7">
      <t>キニュウ</t>
    </rPh>
    <rPh sb="10" eb="11">
      <t>ケタ</t>
    </rPh>
    <phoneticPr fontId="4"/>
  </si>
  <si>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</si>
  <si>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</si>
  <si>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</si>
  <si>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</si>
  <si>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</si>
  <si>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グループリーダー</t>
    <phoneticPr fontId="4"/>
  </si>
  <si>
    <t>098-765-4321</t>
    <phoneticPr fontId="4"/>
  </si>
  <si>
    <t>abc.def_ghi@nedo.go.jp</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</si>
  <si>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</si>
  <si>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</si>
  <si>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</si>
  <si>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</si>
  <si>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合計</t>
    <rPh sb="0" eb="2">
      <t>ゴウケイ</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</si>
  <si>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</si>
  <si>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</si>
  <si>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↓↓記入箇所↓↓</t>
    <rPh sb="2" eb="4">
      <t>キニュウ</t>
    </rPh>
    <rPh sb="4" eb="6">
      <t>カショ</t>
    </rPh>
    <phoneticPr fontId="4"/>
  </si>
  <si>
    <r>
      <t>重要なものから順に</t>
    </r>
    <r>
      <rPr>
        <b/>
        <sz val="11"/>
        <color rgb="FFFF0000"/>
        <rFont val="ＭＳ Ｐ明朝"/>
        <family val="1"/>
        <charset val="128"/>
      </rPr>
      <t>コード（半角数字）のみを記入</t>
    </r>
    <rPh sb="0" eb="2">
      <t>ジュウヨウ</t>
    </rPh>
    <rPh sb="7" eb="8">
      <t>ジュン</t>
    </rPh>
    <rPh sb="13" eb="15">
      <t>ハンカク</t>
    </rPh>
    <rPh sb="15" eb="17">
      <t>スウジ</t>
    </rPh>
    <rPh sb="21" eb="23">
      <t>キニュウ</t>
    </rPh>
    <phoneticPr fontId="4"/>
  </si>
  <si>
    <t>月日を記入</t>
    <rPh sb="0" eb="1">
      <t>ツキ</t>
    </rPh>
    <rPh sb="1" eb="2">
      <t>ヒ</t>
    </rPh>
    <rPh sb="3" eb="5">
      <t>キニュウ</t>
    </rPh>
    <phoneticPr fontId="4"/>
  </si>
  <si>
    <t>【重要】
技術キーワードコード（１）</t>
    <rPh sb="1" eb="3">
      <t>ジュウヨウ</t>
    </rPh>
    <phoneticPr fontId="4"/>
  </si>
  <si>
    <t>自動計算</t>
    <rPh sb="0" eb="2">
      <t>ジドウ</t>
    </rPh>
    <rPh sb="2" eb="4">
      <t>ケイサン</t>
    </rPh>
    <phoneticPr fontId="4"/>
  </si>
  <si>
    <r>
      <t xml:space="preserve">※内容が全てセルに全て表示されていなくても結構です。行を追加したり、削除したりしないでください。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4" eb="5">
      <t>スベ</t>
    </rPh>
    <rPh sb="9" eb="10">
      <t>スベ</t>
    </rPh>
    <rPh sb="11" eb="13">
      <t>ヒョウジ</t>
    </rPh>
    <rPh sb="21" eb="23">
      <t>ケッコウ</t>
    </rPh>
    <phoneticPr fontId="4"/>
  </si>
  <si>
    <t>登記上の法人名を記入</t>
    <rPh sb="0" eb="3">
      <t>トウキジョウ</t>
    </rPh>
    <rPh sb="4" eb="6">
      <t>ホウジン</t>
    </rPh>
    <rPh sb="6" eb="7">
      <t>メイ</t>
    </rPh>
    <rPh sb="8" eb="10">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</si>
  <si>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</si>
  <si>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</si>
  <si>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シートの保護について</t>
    <rPh sb="4" eb="6">
      <t>ホゴ</t>
    </rPh>
    <phoneticPr fontId="4"/>
  </si>
  <si>
    <t>提案書様式、情報項目シートの一部には保護がかかっておりますが、必要に応じて校閲タブよりシートの保護を解除してください。</t>
    <rPh sb="0" eb="3">
      <t>テイアンショ</t>
    </rPh>
    <rPh sb="3" eb="5">
      <t>ヨウシキ</t>
    </rPh>
    <rPh sb="6" eb="8">
      <t>ジョウホウ</t>
    </rPh>
    <rPh sb="8" eb="10">
      <t>コウモク</t>
    </rPh>
    <rPh sb="14" eb="16">
      <t>イチブ</t>
    </rPh>
    <rPh sb="18" eb="20">
      <t>ホゴ</t>
    </rPh>
    <rPh sb="31" eb="33">
      <t>ヒツヨウ</t>
    </rPh>
    <rPh sb="34" eb="35">
      <t>オウ</t>
    </rPh>
    <rPh sb="37" eb="39">
      <t>コウエツ</t>
    </rPh>
    <rPh sb="47" eb="49">
      <t>ホゴ</t>
    </rPh>
    <rPh sb="50" eb="52">
      <t>カイジョ</t>
    </rPh>
    <phoneticPr fontId="4"/>
  </si>
  <si>
    <t>国立研究開発法人新エネルギー・産業技術総合開発機構</t>
    <phoneticPr fontId="4"/>
  </si>
  <si>
    <t>申請者</t>
    <rPh sb="0" eb="2">
      <t>シンセイ</t>
    </rPh>
    <rPh sb="2" eb="3">
      <t>シャ</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</si>
  <si>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</si>
  <si>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</si>
  <si>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</si>
  <si>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</si>
  <si>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</si>
  <si>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</si>
  <si>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助成金交付申請額</t>
    <rPh sb="0" eb="2">
      <t>ジョセイ</t>
    </rPh>
    <rPh sb="2" eb="3">
      <t>キン</t>
    </rPh>
    <rPh sb="3" eb="5">
      <t>コウフ</t>
    </rPh>
    <rPh sb="5" eb="8">
      <t>シンセイガク</t>
    </rPh>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</si>
  <si>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</si>
  <si>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</si>
  <si>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</si>
  <si>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</si>
  <si>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</si>
  <si>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</si>
  <si>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</si>
  <si>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</si>
  <si>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支出</t>
    <rPh sb="0" eb="2">
      <t>シシュツ</t>
    </rPh>
    <phoneticPr fontId="4"/>
  </si>
  <si>
    <t>区分</t>
    <rPh sb="0" eb="2">
      <t>クブン</t>
    </rPh>
    <phoneticPr fontId="4"/>
  </si>
  <si>
    <t>助成事業に要する経費</t>
    <rPh sb="0" eb="2">
      <t>ジョセイ</t>
    </rPh>
    <rPh sb="2" eb="4">
      <t>ジギョウ</t>
    </rPh>
    <rPh sb="5" eb="6">
      <t>ヨウ</t>
    </rPh>
    <rPh sb="8" eb="10">
      <t>ケイヒ</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</si>
  <si>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</si>
  <si>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</si>
  <si>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</si>
  <si>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</si>
  <si>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</si>
  <si>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Ⅳ．助成金交付申請額</t>
    <rPh sb="2" eb="4">
      <t>ジョセイ</t>
    </rPh>
    <rPh sb="4" eb="5">
      <t>キン</t>
    </rPh>
    <rPh sb="5" eb="7">
      <t>コウフ</t>
    </rPh>
    <rPh sb="7" eb="10">
      <t>シンセイガク</t>
    </rPh>
    <phoneticPr fontId="4"/>
  </si>
  <si>
    <t>（単位：円）</t>
    <rPh sb="1" eb="3">
      <t>タンイ</t>
    </rPh>
    <rPh sb="4" eb="5">
      <t>エン</t>
    </rPh>
    <phoneticPr fontId="4"/>
  </si>
  <si>
    <t>計</t>
    <rPh sb="0" eb="1">
      <t>ケイ</t>
    </rPh>
    <phoneticPr fontId="4"/>
  </si>
  <si>
    <t>８．</t>
    <phoneticPr fontId="4"/>
  </si>
  <si>
    <t>申請者の概要</t>
    <rPh sb="0" eb="3">
      <t>シンセイシャ</t>
    </rPh>
    <rPh sb="4" eb="6">
      <t>ガイヨウ</t>
    </rPh>
    <phoneticPr fontId="4"/>
  </si>
  <si>
    <t>（１）申請者名（法人番号）</t>
    <rPh sb="3" eb="6">
      <t>シンセイシャ</t>
    </rPh>
    <rPh sb="6" eb="7">
      <t>メイ</t>
    </rPh>
    <rPh sb="8" eb="10">
      <t>ホウジン</t>
    </rPh>
    <rPh sb="10" eb="12">
      <t>バンゴウ</t>
    </rPh>
    <phoneticPr fontId="4"/>
  </si>
  <si>
    <t>（２）資本金</t>
    <rPh sb="3" eb="6">
      <t>シホンキン</t>
    </rPh>
    <phoneticPr fontId="4"/>
  </si>
  <si>
    <t>（３）従業員数（うち研究開発部門従事者数）</t>
    <rPh sb="3" eb="6">
      <t>ジュウギョウイン</t>
    </rPh>
    <rPh sb="6" eb="7">
      <t>スウ</t>
    </rPh>
    <rPh sb="10" eb="12">
      <t>ケンキュウ</t>
    </rPh>
    <rPh sb="12" eb="14">
      <t>カイハツ</t>
    </rPh>
    <rPh sb="14" eb="16">
      <t>ブモン</t>
    </rPh>
    <rPh sb="16" eb="19">
      <t>ジュウジシャ</t>
    </rPh>
    <rPh sb="19" eb="20">
      <t>スウ</t>
    </rPh>
    <phoneticPr fontId="4"/>
  </si>
  <si>
    <t>９．</t>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</si>
  <si>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</si>
  <si>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</si>
  <si>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</si>
  <si>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</si>
  <si>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</si>
  <si>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Ｅメールアドレス</t>
    <phoneticPr fontId="4"/>
  </si>
  <si>
    <t>FAX番号</t>
    <rPh sb="3" eb="5">
      <t>バンゴウ</t>
    </rPh>
    <phoneticPr fontId="4"/>
  </si>
  <si>
    <t>役職</t>
    <rPh sb="0" eb="2">
      <t>ヤクショク</t>
    </rPh>
    <phoneticPr fontId="4"/>
  </si>
  <si>
    <t>氏名</t>
    <rPh sb="0" eb="2">
      <t>シメイ</t>
    </rPh>
    <phoneticPr fontId="4"/>
  </si>
  <si>
    <t>交付決定通知書に記載する日から</t>
    <rPh sb="0" eb="2">
      <t>コウフ</t>
    </rPh>
    <rPh sb="2" eb="4">
      <t>ケッテイ</t>
    </rPh>
    <rPh sb="4" eb="7">
      <t>ツウチショ</t>
    </rPh>
    <rPh sb="8" eb="10">
      <t>キサイ</t>
    </rPh>
    <rPh sb="12" eb="13">
      <t>ヒ</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</si>
  <si>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</si>
  <si>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</si>
  <si>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</si>
  <si>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従業員数</t>
    <rPh sb="0" eb="3">
      <t>ジュウギョウイン</t>
    </rPh>
    <rPh sb="3" eb="4">
      <t>スウ</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</si>
  <si>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</si>
  <si>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</si>
  <si>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</si>
  <si>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（追加資料１）の1（１）</t>
    <rPh sb="1" eb="3">
      <t>ツイカ</t>
    </rPh>
    <rPh sb="3" eb="5">
      <t>シリョウ</t>
    </rPh>
    <phoneticPr fontId="4"/>
  </si>
  <si>
    <t>（追加資料１）の1（２）</t>
    <rPh sb="1" eb="3">
      <t>ツイカ</t>
    </rPh>
    <rPh sb="3" eb="5">
      <t>シリョウ</t>
    </rPh>
    <phoneticPr fontId="4"/>
  </si>
  <si>
    <t>（追加資料１）の1（３）</t>
    <rPh sb="1" eb="3">
      <t>ツイカ</t>
    </rPh>
    <rPh sb="3" eb="5">
      <t>シリョウ</t>
    </rPh>
    <phoneticPr fontId="4"/>
  </si>
  <si>
    <t>（追加資料2）の１(1)</t>
    <rPh sb="1" eb="3">
      <t>ツイカ</t>
    </rPh>
    <rPh sb="3" eb="5">
      <t>シリョウ</t>
    </rPh>
    <phoneticPr fontId="4"/>
  </si>
  <si>
    <t>（追加資料2）の１(2)</t>
    <rPh sb="1" eb="3">
      <t>ツイカ</t>
    </rPh>
    <rPh sb="3" eb="5">
      <t>シリョウ</t>
    </rPh>
    <phoneticPr fontId="4"/>
  </si>
  <si>
    <t>別紙２</t>
    <rPh sb="0" eb="2">
      <t>ベッシ</t>
    </rPh>
    <phoneticPr fontId="4"/>
  </si>
  <si>
    <t>事業期間全体</t>
    <rPh sb="0" eb="2">
      <t>ジギョウ</t>
    </rPh>
    <rPh sb="2" eb="4">
      <t>キカン</t>
    </rPh>
    <rPh sb="4" eb="6">
      <t>ゼンタイ</t>
    </rPh>
    <phoneticPr fontId="4"/>
  </si>
  <si>
    <t>2019年度</t>
    <rPh sb="4" eb="6">
      <t>ネンド</t>
    </rPh>
    <phoneticPr fontId="4"/>
  </si>
  <si>
    <t>　＊助成金の額</t>
    <rPh sb="2" eb="5">
      <t>ジョセイキン</t>
    </rPh>
    <rPh sb="6" eb="7">
      <t>ガク</t>
    </rPh>
    <phoneticPr fontId="4"/>
  </si>
  <si>
    <t>　助成先総括表</t>
    <rPh sb="1" eb="3">
      <t>ジョセイ</t>
    </rPh>
    <rPh sb="3" eb="4">
      <t>サキ</t>
    </rPh>
    <rPh sb="4" eb="6">
      <t>ソウカツ</t>
    </rPh>
    <rPh sb="6" eb="7">
      <t>ヒョウ</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</si>
  <si>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</si>
  <si>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</si>
  <si>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</si>
  <si>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</si>
  <si>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</si>
  <si>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</si>
  <si>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</si>
  <si>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</si>
  <si>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</si>
  <si>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</si>
  <si>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</si>
  <si>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</si>
  <si>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</si>
  <si>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</si>
  <si>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項目別明細表（助成先用）</t>
    <rPh sb="0" eb="2">
      <t>コウモク</t>
    </rPh>
    <rPh sb="2" eb="3">
      <t>ベツ</t>
    </rPh>
    <rPh sb="3" eb="6">
      <t>メイサイヒョウ</t>
    </rPh>
    <rPh sb="7" eb="9">
      <t>ジョセイ</t>
    </rPh>
    <rPh sb="9" eb="10">
      <t>サキ</t>
    </rPh>
    <rPh sb="10" eb="11">
      <t>ヨウ</t>
    </rPh>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</si>
  <si>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</si>
  <si>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</si>
  <si>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</si>
  <si>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</si>
  <si>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</si>
  <si>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</si>
  <si>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</si>
  <si>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</si>
  <si>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</si>
  <si>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</si>
  <si>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</si>
  <si>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</si>
  <si>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</si>
  <si>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</si>
  <si>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</si>
  <si>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</si>
  <si>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日</t>
    <rPh sb="0" eb="1">
      <t>ニチ</t>
    </rPh>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</si>
  <si>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</si>
  <si>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</si>
  <si>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</si>
  <si>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国内旅費一式</t>
    <rPh sb="0" eb="2">
      <t>コクナイ</t>
    </rPh>
    <rPh sb="2" eb="4">
      <t>リョヒ</t>
    </rPh>
    <rPh sb="4" eb="6">
      <t>イッシキ</t>
    </rPh>
    <phoneticPr fontId="4"/>
  </si>
  <si>
    <t>海外旅費一式</t>
    <rPh sb="0" eb="2">
      <t>カイガイ</t>
    </rPh>
    <rPh sb="2" eb="4">
      <t>リョヒ</t>
    </rPh>
    <rPh sb="4" eb="6">
      <t>イッシキ</t>
    </rPh>
    <phoneticPr fontId="4"/>
  </si>
  <si>
    <t>　　(2)専門家旅費</t>
    <rPh sb="5" eb="8">
      <t>センモンカ</t>
    </rPh>
    <rPh sb="8" eb="10">
      <t>リョヒ</t>
    </rPh>
    <phoneticPr fontId="4"/>
  </si>
  <si>
    <t>○○ソフト開発外注</t>
    <rPh sb="5" eb="7">
      <t>カイハツ</t>
    </rPh>
    <rPh sb="7" eb="9">
      <t>ガイチュウ</t>
    </rPh>
    <phoneticPr fontId="4"/>
  </si>
  <si>
    <t>　　(1)機械リース料</t>
    <rPh sb="5" eb="7">
      <t>キカイ</t>
    </rPh>
    <rPh sb="10" eb="11">
      <t>リョウ</t>
    </rPh>
    <phoneticPr fontId="4"/>
  </si>
  <si>
    <t>ヶ月</t>
    <rPh sb="1" eb="2">
      <t>ゲツ</t>
    </rPh>
    <phoneticPr fontId="4"/>
  </si>
  <si>
    <t>　　(2)委員会費</t>
    <rPh sb="5" eb="7">
      <t>イイン</t>
    </rPh>
    <rPh sb="7" eb="9">
      <t>カイヒ</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</si>
  <si>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</si>
  <si>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</si>
  <si>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　　(3)報告書等作成費</t>
    <rPh sb="5" eb="8">
      <t>ホウコクショ</t>
    </rPh>
    <rPh sb="8" eb="9">
      <t>トウ</t>
    </rPh>
    <rPh sb="9" eb="11">
      <t>サクセイ</t>
    </rPh>
    <rPh sb="11" eb="12">
      <t>ヒ</t>
    </rPh>
    <phoneticPr fontId="4"/>
  </si>
  <si>
    <t>電子ファイル作成一式</t>
    <rPh sb="0" eb="2">
      <t>デンシ</t>
    </rPh>
    <rPh sb="6" eb="8">
      <t>サクセイ</t>
    </rPh>
    <rPh sb="8" eb="10">
      <t>イッシキ</t>
    </rPh>
    <phoneticPr fontId="4"/>
  </si>
  <si>
    <t>合計(Ⅰ＋Ⅱ＋Ⅲ＋Ⅳ）</t>
    <rPh sb="0" eb="2">
      <t>ゴウケイ</t>
    </rPh>
    <phoneticPr fontId="4"/>
  </si>
  <si>
    <t>「-」を含め、半角で記入
FAXがない場合は　なし　と記入</t>
    <rPh sb="4" eb="5">
      <t>フク</t>
    </rPh>
    <rPh sb="7" eb="9">
      <t>ハンカク</t>
    </rPh>
    <rPh sb="10" eb="12">
      <t>キニュウ</t>
    </rPh>
    <rPh sb="19" eb="21">
      <t>バアイ</t>
    </rPh>
    <rPh sb="27" eb="29">
      <t>キニュウ</t>
    </rPh>
    <phoneticPr fontId="4"/>
  </si>
  <si>
    <t>補助率　2/3以内</t>
    <rPh sb="0" eb="3">
      <t>ホジョリツ</t>
    </rPh>
    <rPh sb="7" eb="9">
      <t>イナイ</t>
    </rPh>
    <phoneticPr fontId="4"/>
  </si>
  <si>
    <t>代表者は会社の代表権のある方とします。</t>
    <phoneticPr fontId="4"/>
  </si>
  <si>
    <t xml:space="preserve">  理事長　殿</t>
    <phoneticPr fontId="4"/>
  </si>
  <si>
    <t>根戸　一郎</t>
    <rPh sb="0" eb="1">
      <t>ネ</t>
    </rPh>
    <rPh sb="1" eb="2">
      <t>ト</t>
    </rPh>
    <rPh sb="3" eb="5">
      <t>イチロウ</t>
    </rPh>
    <phoneticPr fontId="4"/>
  </si>
  <si>
    <t>098-765-1234　または　なし</t>
    <phoneticPr fontId="4"/>
  </si>
  <si>
    <t>提案書
参照箇所</t>
    <rPh sb="0" eb="3">
      <t>テイアンショ</t>
    </rPh>
    <rPh sb="4" eb="6">
      <t>サンショウ</t>
    </rPh>
    <rPh sb="6" eb="8">
      <t>カショ</t>
    </rPh>
    <phoneticPr fontId="4"/>
  </si>
  <si>
    <t>（追加資料2）の２</t>
    <rPh sb="1" eb="3">
      <t>ツイカ</t>
    </rPh>
    <rPh sb="3" eb="5">
      <t>シリョウ</t>
    </rPh>
    <phoneticPr fontId="4"/>
  </si>
  <si>
    <r>
      <t>助成事業に要する経費</t>
    </r>
    <r>
      <rPr>
        <b/>
        <sz val="11"/>
        <color rgb="FFFF0000"/>
        <rFont val="ＭＳ Ｐ明朝"/>
        <family val="1"/>
        <charset val="128"/>
      </rPr>
      <t>（全期間）</t>
    </r>
    <rPh sb="5" eb="6">
      <t>ヨウ</t>
    </rPh>
    <rPh sb="8" eb="10">
      <t>ケイヒ</t>
    </rPh>
    <rPh sb="11" eb="14">
      <t>ゼンキカン</t>
    </rPh>
    <phoneticPr fontId="4"/>
  </si>
  <si>
    <t>助成事業に要する経費（2020年度分）</t>
    <rPh sb="5" eb="6">
      <t>ヨウ</t>
    </rPh>
    <rPh sb="8" eb="10">
      <t>ケイヒ</t>
    </rPh>
    <phoneticPr fontId="4"/>
  </si>
  <si>
    <t>全期間総括表</t>
    <rPh sb="0" eb="3">
      <t>ゼンキカン</t>
    </rPh>
    <rPh sb="3" eb="5">
      <t>ソウカツ</t>
    </rPh>
    <rPh sb="5" eb="6">
      <t>ヒョウ</t>
    </rPh>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</si>
  <si>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</si>
  <si>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</si>
  <si>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</si>
  <si>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</si>
  <si>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</si>
  <si>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※機関、年度毎に「助成対象費用」を記入してください。</t>
    <rPh sb="1" eb="3">
      <t>キカン</t>
    </rPh>
    <rPh sb="4" eb="6">
      <t>ネンド</t>
    </rPh>
    <phoneticPr fontId="4"/>
  </si>
  <si>
    <t>（２）助成先、研究分担先、分室総括表</t>
    <rPh sb="3" eb="5">
      <t>ジョセイ</t>
    </rPh>
    <rPh sb="5" eb="6">
      <t>サキ</t>
    </rPh>
    <rPh sb="7" eb="9">
      <t>ケンキュウ</t>
    </rPh>
    <rPh sb="9" eb="11">
      <t>ブンタン</t>
    </rPh>
    <rPh sb="11" eb="12">
      <t>サキ</t>
    </rPh>
    <rPh sb="13" eb="15">
      <t>ブンシツ</t>
    </rPh>
    <rPh sb="15" eb="17">
      <t>ソウカツ</t>
    </rPh>
    <rPh sb="17" eb="18">
      <t>ヒョウ</t>
    </rPh>
    <phoneticPr fontId="4"/>
  </si>
  <si>
    <t>※項目毎に「助成対象費用」を記入してください。</t>
    <phoneticPr fontId="4"/>
  </si>
  <si>
    <t>※Ⅳ．委託費・共同研究費の助成先がＮＥＤＯへ計上する助成対象費用は、消費税抜き額になります。（ただし、委託契約は消費税の課税取引となりますので、助成先と委託先の関係では消費税を加算して精算します。）</t>
    <rPh sb="13" eb="15">
      <t>ジョセイ</t>
    </rPh>
    <rPh sb="15" eb="16">
      <t>サキ</t>
    </rPh>
    <rPh sb="22" eb="24">
      <t>ケイジョウ</t>
    </rPh>
    <rPh sb="26" eb="28">
      <t>ジョセイ</t>
    </rPh>
    <rPh sb="28" eb="30">
      <t>タイショウ</t>
    </rPh>
    <rPh sb="30" eb="32">
      <t>ヒヨウ</t>
    </rPh>
    <rPh sb="34" eb="37">
      <t>ショウヒゼイ</t>
    </rPh>
    <rPh sb="37" eb="38">
      <t>ヌ</t>
    </rPh>
    <rPh sb="39" eb="40">
      <t>ガク</t>
    </rPh>
    <rPh sb="51" eb="53">
      <t>イタク</t>
    </rPh>
    <rPh sb="53" eb="55">
      <t>ケイヤク</t>
    </rPh>
    <rPh sb="56" eb="59">
      <t>ショウヒゼイ</t>
    </rPh>
    <rPh sb="60" eb="62">
      <t>カゼイ</t>
    </rPh>
    <rPh sb="62" eb="64">
      <t>トリヒキ</t>
    </rPh>
    <rPh sb="72" eb="74">
      <t>ジョセイ</t>
    </rPh>
    <rPh sb="74" eb="75">
      <t>サキ</t>
    </rPh>
    <rPh sb="76" eb="79">
      <t>イタクサキ</t>
    </rPh>
    <rPh sb="80" eb="82">
      <t>カンケイ</t>
    </rPh>
    <rPh sb="84" eb="87">
      <t>ショウヒゼイ</t>
    </rPh>
    <rPh sb="88" eb="90">
      <t>カサン</t>
    </rPh>
    <rPh sb="92" eb="94">
      <t>セイサン</t>
    </rPh>
    <phoneticPr fontId="19"/>
  </si>
  <si>
    <t>委託先／共同研究先総括表</t>
    <rPh sb="0" eb="3">
      <t>イタクサキ</t>
    </rPh>
    <rPh sb="4" eb="6">
      <t>キョウドウ</t>
    </rPh>
    <rPh sb="6" eb="8">
      <t>ケンキュウ</t>
    </rPh>
    <rPh sb="8" eb="9">
      <t>サキ</t>
    </rPh>
    <rPh sb="9" eb="12">
      <t>ソウカツヒョウ</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</si>
  <si>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</si>
  <si>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</si>
  <si>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</si>
  <si>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</si>
  <si>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</si>
  <si>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</si>
  <si>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※助成先がＮＥＤＯへ計上する助成対象費用は、消費税抜き額になります。（ただし、委託契約は消費税の課税取引となりますので、助成先と委託先の関係では「総計」にて精算します。）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セイサン</t>
    </rPh>
    <phoneticPr fontId="19"/>
  </si>
  <si>
    <t>＠</t>
    <phoneticPr fontId="4"/>
  </si>
  <si>
    <t>×</t>
    <phoneticPr fontId="4"/>
  </si>
  <si>
    <t>H</t>
    <phoneticPr fontId="4"/>
  </si>
  <si>
    <t>＝</t>
    <phoneticPr fontId="4"/>
  </si>
  <si>
    <t>＠</t>
    <phoneticPr fontId="4"/>
  </si>
  <si>
    <t>○○○○○○　一式</t>
    <rPh sb="7" eb="9">
      <t>イッシキ</t>
    </rPh>
    <phoneticPr fontId="4"/>
  </si>
  <si>
    <t>＝</t>
    <phoneticPr fontId="4"/>
  </si>
  <si>
    <t>＠</t>
    <phoneticPr fontId="4"/>
  </si>
  <si>
    <t>＝</t>
    <phoneticPr fontId="4"/>
  </si>
  <si>
    <t>-</t>
    <phoneticPr fontId="4"/>
  </si>
  <si>
    <t>※助成先がＮＥＤＯへ計上する助成対象費用は、消費税抜き額になります。（ただし、委託契約は消費税の課税取引となりますので、助成先と委託先の関係では消費税を加算して精算します。）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5">
      <t>ショウヒゼイ</t>
    </rPh>
    <rPh sb="76" eb="78">
      <t>カサン</t>
    </rPh>
    <rPh sb="80" eb="82">
      <t>セイサン</t>
    </rPh>
    <phoneticPr fontId="19"/>
  </si>
  <si>
    <t>※助成金の額は、Ⅰ～Ⅳ１．委託費・共同研究費の合計に補助率を乗じ、千円未満を切捨てた金額に、Ⅳ２．学術機関等に対する共同研究費を加算した額を記載してください。</t>
    <rPh sb="1" eb="3">
      <t>ジョセイ</t>
    </rPh>
    <rPh sb="3" eb="4">
      <t>キン</t>
    </rPh>
    <rPh sb="5" eb="6">
      <t>ガク</t>
    </rPh>
    <rPh sb="23" eb="25">
      <t>ゴウケイ</t>
    </rPh>
    <rPh sb="26" eb="29">
      <t>ホジョリツ</t>
    </rPh>
    <rPh sb="30" eb="31">
      <t>ジョウ</t>
    </rPh>
    <rPh sb="33" eb="35">
      <t>センエン</t>
    </rPh>
    <rPh sb="35" eb="37">
      <t>ミマン</t>
    </rPh>
    <rPh sb="38" eb="40">
      <t>キリス</t>
    </rPh>
    <rPh sb="42" eb="44">
      <t>キンガク</t>
    </rPh>
    <rPh sb="70" eb="72">
      <t>キサイ</t>
    </rPh>
    <phoneticPr fontId="19"/>
  </si>
  <si>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</si>
  <si>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</si>
  <si>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</si>
  <si>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</si>
  <si>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</si>
  <si>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※助成先がＮＥＤＯへ計上する助成対象費用は、消費税抜き額になります。（ただし、委託契約は消費税の課税取引となりますので、助成先と委託先の関係では合計Ｂにて精算します。）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セイサン</t>
    </rPh>
    <phoneticPr fontId="19"/>
  </si>
  <si>
    <t>シード期の研究開発型ベンチャーに対する事業化支援助成金交付申請に係る提案書</t>
    <rPh sb="3" eb="4">
      <t>キ</t>
    </rPh>
    <rPh sb="5" eb="7">
      <t>ケンキュウ</t>
    </rPh>
    <rPh sb="7" eb="10">
      <t>カイハツガタ</t>
    </rPh>
    <phoneticPr fontId="4"/>
  </si>
  <si>
    <t>（４）会計監査人名</t>
    <rPh sb="3" eb="5">
      <t>カイケイ</t>
    </rPh>
    <rPh sb="5" eb="7">
      <t>カンサ</t>
    </rPh>
    <rPh sb="7" eb="8">
      <t>ジン</t>
    </rPh>
    <rPh sb="8" eb="9">
      <t>メイ</t>
    </rPh>
    <phoneticPr fontId="4"/>
  </si>
  <si>
    <t>（５）現在の主要事業内容（主な製品等）</t>
    <rPh sb="3" eb="5">
      <t>ゲンザイ</t>
    </rPh>
    <rPh sb="6" eb="8">
      <t>シュヨウ</t>
    </rPh>
    <rPh sb="8" eb="10">
      <t>ジギョウ</t>
    </rPh>
    <rPh sb="10" eb="12">
      <t>ナイヨウ</t>
    </rPh>
    <rPh sb="13" eb="14">
      <t>オモ</t>
    </rPh>
    <rPh sb="15" eb="17">
      <t>セイヒン</t>
    </rPh>
    <rPh sb="17" eb="18">
      <t>トウ</t>
    </rPh>
    <phoneticPr fontId="4"/>
  </si>
  <si>
    <t>うち委託　</t>
    <rPh sb="2" eb="4">
      <t>イタク</t>
    </rPh>
    <phoneticPr fontId="4"/>
  </si>
  <si>
    <t>うち共同研究　</t>
    <rPh sb="2" eb="4">
      <t>キョウドウ</t>
    </rPh>
    <rPh sb="4" eb="6">
      <t>ケンキュウ</t>
    </rPh>
    <phoneticPr fontId="4"/>
  </si>
  <si>
    <t>助成事業に要する経費（2021年度分）</t>
    <rPh sb="5" eb="6">
      <t>ヨウ</t>
    </rPh>
    <rPh sb="8" eb="10">
      <t>ケイヒ</t>
    </rPh>
    <phoneticPr fontId="4"/>
  </si>
  <si>
    <t>30字以内</t>
    <phoneticPr fontId="4"/>
  </si>
  <si>
    <t>150字以内
Web公開する可能性がありますので、対外的に公表して問題ない内容としてください。</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</si>
  <si>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</si>
  <si>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</si>
  <si>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</si>
  <si>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e-Rad の研究機関コード（10桁）</t>
    <rPh sb="7" eb="9">
      <t>ケンキュウ</t>
    </rPh>
    <rPh sb="9" eb="11">
      <t>キカン</t>
    </rPh>
    <rPh sb="17" eb="18">
      <t>ケタ</t>
    </rPh>
    <phoneticPr fontId="4"/>
  </si>
  <si>
    <t>助成対象費用（全期間）は、最大1億５百万円。</t>
    <rPh sb="0" eb="2">
      <t>ジョセイ</t>
    </rPh>
    <rPh sb="2" eb="4">
      <t>タイショウ</t>
    </rPh>
    <rPh sb="4" eb="6">
      <t>ヒヨウ</t>
    </rPh>
    <rPh sb="7" eb="10">
      <t>ゼンキカン</t>
    </rPh>
    <rPh sb="13" eb="15">
      <t>サイダイ</t>
    </rPh>
    <rPh sb="16" eb="17">
      <t>オク</t>
    </rPh>
    <rPh sb="18" eb="19">
      <t>ヒャク</t>
    </rPh>
    <rPh sb="20" eb="21">
      <t>エン</t>
    </rPh>
    <phoneticPr fontId="4"/>
  </si>
  <si>
    <r>
      <t>別紙２：（４）項目別明細表(2021年度)の助成対象費用の</t>
    </r>
    <r>
      <rPr>
        <b/>
        <sz val="11"/>
        <color rgb="FFFF0000"/>
        <rFont val="ＭＳ Ｐ明朝"/>
        <family val="1"/>
        <charset val="128"/>
      </rPr>
      <t>合計セルを参照指定</t>
    </r>
    <r>
      <rPr>
        <sz val="11"/>
        <rFont val="ＭＳ Ｐ明朝"/>
        <family val="1"/>
        <charset val="128"/>
      </rPr>
      <t>してください。</t>
    </r>
    <rPh sb="24" eb="26">
      <t>タイショウ</t>
    </rPh>
    <rPh sb="26" eb="28">
      <t>ヒヨウ</t>
    </rPh>
    <rPh sb="34" eb="36">
      <t>サンショウ</t>
    </rPh>
    <phoneticPr fontId="4"/>
  </si>
  <si>
    <t>最大 ７千万円</t>
    <rPh sb="0" eb="2">
      <t>サイダイ</t>
    </rPh>
    <rPh sb="4" eb="5">
      <t>セン</t>
    </rPh>
    <rPh sb="5" eb="6">
      <t>マン</t>
    </rPh>
    <rPh sb="6" eb="7">
      <t>エン</t>
    </rPh>
    <phoneticPr fontId="4"/>
  </si>
  <si>
    <r>
      <t>別紙２：（４）項目別明細表(2021年度)の助成金の額の</t>
    </r>
    <r>
      <rPr>
        <b/>
        <sz val="11"/>
        <color rgb="FFFF0000"/>
        <rFont val="ＭＳ Ｐ明朝"/>
        <family val="1"/>
        <charset val="128"/>
      </rPr>
      <t>合計セルを参照指定</t>
    </r>
    <r>
      <rPr>
        <sz val="11"/>
        <rFont val="ＭＳ Ｐ明朝"/>
        <family val="1"/>
        <charset val="128"/>
      </rPr>
      <t>してください。</t>
    </r>
    <rPh sb="33" eb="35">
      <t>サンショウ</t>
    </rPh>
    <phoneticPr fontId="4"/>
  </si>
  <si>
    <r>
      <t>VCからの</t>
    </r>
    <r>
      <rPr>
        <b/>
        <sz val="11"/>
        <color rgb="FFFF0000"/>
        <rFont val="ＭＳ Ｐ明朝"/>
        <family val="1"/>
        <charset val="128"/>
      </rPr>
      <t>既に出資済</t>
    </r>
    <r>
      <rPr>
        <sz val="11"/>
        <rFont val="ＭＳ Ｐ明朝"/>
        <family val="1"/>
        <charset val="128"/>
      </rPr>
      <t>のもの等はここに記載。</t>
    </r>
    <rPh sb="5" eb="6">
      <t>スデ</t>
    </rPh>
    <rPh sb="7" eb="9">
      <t>シュッシ</t>
    </rPh>
    <rPh sb="9" eb="10">
      <t>スミ</t>
    </rPh>
    <rPh sb="13" eb="14">
      <t>トウ</t>
    </rPh>
    <rPh sb="18" eb="20">
      <t>キサイ</t>
    </rPh>
    <phoneticPr fontId="4"/>
  </si>
  <si>
    <r>
      <t>VCからの</t>
    </r>
    <r>
      <rPr>
        <b/>
        <sz val="11"/>
        <color rgb="FFFF0000"/>
        <rFont val="ＭＳ Ｐ明朝"/>
        <family val="1"/>
        <charset val="128"/>
      </rPr>
      <t>新たな出資</t>
    </r>
    <r>
      <rPr>
        <sz val="11"/>
        <rFont val="ＭＳ Ｐ明朝"/>
        <family val="1"/>
        <charset val="128"/>
      </rPr>
      <t>を本事業に組み込む場合はここに記載</t>
    </r>
    <rPh sb="5" eb="6">
      <t>アラ</t>
    </rPh>
    <rPh sb="8" eb="10">
      <t>シュッシ</t>
    </rPh>
    <rPh sb="11" eb="12">
      <t>ホン</t>
    </rPh>
    <rPh sb="12" eb="14">
      <t>ジギョウ</t>
    </rPh>
    <rPh sb="15" eb="16">
      <t>ク</t>
    </rPh>
    <rPh sb="17" eb="18">
      <t>コ</t>
    </rPh>
    <rPh sb="19" eb="21">
      <t>バアイ</t>
    </rPh>
    <rPh sb="25" eb="27">
      <t>キサイ</t>
    </rPh>
    <phoneticPr fontId="4"/>
  </si>
  <si>
    <t>（添付資料１）の８</t>
    <rPh sb="1" eb="3">
      <t>テンプ</t>
    </rPh>
    <rPh sb="3" eb="5">
      <t>シリョウ</t>
    </rPh>
    <phoneticPr fontId="4"/>
  </si>
  <si>
    <t>（追加資料９）</t>
    <phoneticPr fontId="4"/>
  </si>
  <si>
    <r>
      <t>助成対象費用</t>
    </r>
    <r>
      <rPr>
        <b/>
        <sz val="11"/>
        <color rgb="FFFF0000"/>
        <rFont val="ＭＳ Ｐ明朝"/>
        <family val="1"/>
        <charset val="128"/>
      </rPr>
      <t xml:space="preserve">（全期間）
</t>
    </r>
    <r>
      <rPr>
        <b/>
        <sz val="11"/>
        <rFont val="ＭＳ Ｐ明朝"/>
        <family val="1"/>
        <charset val="128"/>
      </rPr>
      <t>（助成事業の総費用）</t>
    </r>
    <rPh sb="13" eb="15">
      <t>ジョセイ</t>
    </rPh>
    <rPh sb="15" eb="17">
      <t>ジギョウ</t>
    </rPh>
    <rPh sb="18" eb="21">
      <t>ソウヒヨウ</t>
    </rPh>
    <phoneticPr fontId="4"/>
  </si>
  <si>
    <t>（２）借入金等の調達方法</t>
    <rPh sb="3" eb="5">
      <t>シャクニュウ</t>
    </rPh>
    <rPh sb="5" eb="6">
      <t>キン</t>
    </rPh>
    <rPh sb="6" eb="7">
      <t>トウ</t>
    </rPh>
    <rPh sb="8" eb="10">
      <t>チョウタツ</t>
    </rPh>
    <rPh sb="10" eb="12">
      <t>ホウホウ</t>
    </rPh>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</si>
  <si>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「7.(2)借入金の調達方法」「8.(5)現在の主要事業内容」については、提案書様式に直接記載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45" eb="47">
      <t>シャクニュウ</t>
    </rPh>
    <rPh sb="47" eb="48">
      <t>キン</t>
    </rPh>
    <rPh sb="49" eb="51">
      <t>チョウタツ</t>
    </rPh>
    <rPh sb="51" eb="53">
      <t>ホウホウ</t>
    </rPh>
    <rPh sb="60" eb="62">
      <t>ゲンザイ</t>
    </rPh>
    <rPh sb="63" eb="65">
      <t>シュヨウ</t>
    </rPh>
    <rPh sb="65" eb="67">
      <t>ジギョウ</t>
    </rPh>
    <rPh sb="67" eb="69">
      <t>ナイヨウ</t>
    </rPh>
    <rPh sb="76" eb="79">
      <t>テイアンショ</t>
    </rPh>
    <rPh sb="79" eb="81">
      <t>ヨウシキ</t>
    </rPh>
    <rPh sb="82" eb="84">
      <t>チョクセツ</t>
    </rPh>
    <rPh sb="84" eb="86">
      <t>キサイ</t>
    </rPh>
    <rPh sb="93" eb="95">
      <t>インサツ</t>
    </rPh>
    <rPh sb="95" eb="96">
      <t>ジ</t>
    </rPh>
    <rPh sb="97" eb="99">
      <t>インジ</t>
    </rPh>
    <rPh sb="103" eb="105">
      <t>モジ</t>
    </rPh>
    <rPh sb="108" eb="110">
      <t>バアイ</t>
    </rPh>
    <rPh sb="113" eb="114">
      <t>ギョウ</t>
    </rPh>
    <rPh sb="115" eb="116">
      <t>タカ</t>
    </rPh>
    <rPh sb="118" eb="120">
      <t>ヘンコウ</t>
    </rPh>
    <rPh sb="122" eb="123">
      <t>ナド</t>
    </rPh>
    <rPh sb="126" eb="128">
      <t>テキギ</t>
    </rPh>
    <rPh sb="134" eb="136">
      <t>ヘンコウ</t>
    </rPh>
    <rPh sb="146" eb="149">
      <t>テイアンショ</t>
    </rPh>
    <rPh sb="149" eb="151">
      <t>サクセイ</t>
    </rPh>
    <rPh sb="167" eb="170">
      <t>テイアンショ</t>
    </rPh>
    <rPh sb="170" eb="172">
      <t>ヨウシキ</t>
    </rPh>
    <rPh sb="177" eb="178">
      <t>バン</t>
    </rPh>
    <rPh sb="191" eb="193">
      <t>ヨウシキ</t>
    </rPh>
    <rPh sb="194" eb="196">
      <t>サクセイ</t>
    </rPh>
    <rPh sb="203" eb="205">
      <t>カノウ</t>
    </rPh>
    <rPh sb="210" eb="212">
      <t>バアイ</t>
    </rPh>
    <rPh sb="214" eb="215">
      <t>トク</t>
    </rPh>
    <rPh sb="217" eb="219">
      <t>スウチ</t>
    </rPh>
    <rPh sb="220" eb="222">
      <t>テンキ</t>
    </rPh>
    <rPh sb="226" eb="227">
      <t>キ</t>
    </rPh>
    <phoneticPr fontId="4"/>
  </si>
  <si>
    <r>
      <t>・薄オレンジのセルはすべて記載してください。該当しないものは、なし　と記載。
・「助成事業に要する費用、助成対象費用（助成費用の総費用）および助成金交付申請額」（白色セル）は、
　</t>
    </r>
    <r>
      <rPr>
        <sz val="11"/>
        <color rgb="FFFF0000"/>
        <rFont val="ＭＳ 明朝"/>
        <family val="1"/>
        <charset val="128"/>
      </rPr>
      <t>項目別明細表の値が反映</t>
    </r>
    <r>
      <rPr>
        <sz val="11"/>
        <color theme="1"/>
        <rFont val="ＭＳ 明朝"/>
        <family val="1"/>
        <charset val="128"/>
      </rPr>
      <t>されます。
・記載内容は提案書様式の「7.(2)借入金の調達方法」「8.(5)現在の主要事業内容」以外に反映されます。
・各年度の項目別明細表を作成後、情報項目シートの各年度の「助成事業に要する費用、助成対象費用（助成費用の総費用）
　および助成金交付申請額」が、項目別明細表の合計セルを参照しているか再度確認してください。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6" eb="47">
      <t>ヨウ</t>
    </rPh>
    <rPh sb="49" eb="51">
      <t>ヒヨウ</t>
    </rPh>
    <rPh sb="52" eb="54">
      <t>ジョセイ</t>
    </rPh>
    <rPh sb="54" eb="56">
      <t>タイショウ</t>
    </rPh>
    <rPh sb="56" eb="58">
      <t>ヒヨウ</t>
    </rPh>
    <rPh sb="59" eb="61">
      <t>ジョセイ</t>
    </rPh>
    <rPh sb="61" eb="63">
      <t>ヒヨウ</t>
    </rPh>
    <rPh sb="64" eb="67">
      <t>ソウヒヨウ</t>
    </rPh>
    <rPh sb="71" eb="74">
      <t>ジョセイキン</t>
    </rPh>
    <rPh sb="74" eb="76">
      <t>コウフ</t>
    </rPh>
    <rPh sb="76" eb="78">
      <t>シンセイ</t>
    </rPh>
    <rPh sb="78" eb="79">
      <t>ガク</t>
    </rPh>
    <rPh sb="81" eb="82">
      <t>シロ</t>
    </rPh>
    <rPh sb="82" eb="83">
      <t>イロ</t>
    </rPh>
    <rPh sb="90" eb="92">
      <t>コウモク</t>
    </rPh>
    <rPh sb="92" eb="93">
      <t>ベツ</t>
    </rPh>
    <rPh sb="93" eb="96">
      <t>メイサイヒョウ</t>
    </rPh>
    <rPh sb="97" eb="98">
      <t>アタイ</t>
    </rPh>
    <rPh sb="99" eb="101">
      <t>ハンエイ</t>
    </rPh>
    <rPh sb="108" eb="110">
      <t>キサイ</t>
    </rPh>
    <rPh sb="110" eb="112">
      <t>ナイヨウ</t>
    </rPh>
    <rPh sb="113" eb="116">
      <t>テイアンショ</t>
    </rPh>
    <rPh sb="116" eb="118">
      <t>ヨウシキ</t>
    </rPh>
    <rPh sb="150" eb="152">
      <t>イガイ</t>
    </rPh>
    <rPh sb="153" eb="155">
      <t>ハンエイ</t>
    </rPh>
    <rPh sb="162" eb="165">
      <t>カクネンド</t>
    </rPh>
    <rPh sb="173" eb="175">
      <t>サクセイ</t>
    </rPh>
    <rPh sb="175" eb="176">
      <t>ゴ</t>
    </rPh>
    <rPh sb="177" eb="179">
      <t>ジョウホウ</t>
    </rPh>
    <rPh sb="179" eb="181">
      <t>コウモク</t>
    </rPh>
    <rPh sb="185" eb="188">
      <t>カクネンド</t>
    </rPh>
    <rPh sb="240" eb="242">
      <t>ゴウケイ</t>
    </rPh>
    <rPh sb="245" eb="247">
      <t>サンショウ</t>
    </rPh>
    <rPh sb="252" eb="254">
      <t>サイド</t>
    </rPh>
    <rPh sb="254" eb="256">
      <t>カクニン</t>
    </rPh>
    <phoneticPr fontId="4"/>
  </si>
  <si>
    <t>全期間総括表
助成先総括表
委託･共同研究先総括表</t>
    <rPh sb="0" eb="3">
      <t>ゼンキカン</t>
    </rPh>
    <rPh sb="3" eb="6">
      <t>ソウカツヒョウ</t>
    </rPh>
    <rPh sb="7" eb="9">
      <t>ジョセイ</t>
    </rPh>
    <rPh sb="9" eb="10">
      <t>サキ</t>
    </rPh>
    <rPh sb="10" eb="12">
      <t>ソウカツ</t>
    </rPh>
    <rPh sb="12" eb="13">
      <t>ヒョウ</t>
    </rPh>
    <rPh sb="14" eb="16">
      <t>イタク</t>
    </rPh>
    <rPh sb="17" eb="19">
      <t>キョウドウ</t>
    </rPh>
    <rPh sb="19" eb="21">
      <t>ケンキュウ</t>
    </rPh>
    <rPh sb="21" eb="22">
      <t>サキ</t>
    </rPh>
    <rPh sb="22" eb="25">
      <t>ソウカツヒョウ</t>
    </rPh>
    <phoneticPr fontId="4"/>
  </si>
  <si>
    <r>
      <t>・</t>
    </r>
    <r>
      <rPr>
        <sz val="11"/>
        <color rgb="FFFF0000"/>
        <rFont val="ＭＳ 明朝"/>
        <family val="1"/>
        <charset val="128"/>
      </rPr>
      <t>各年度の項目別明細表を先に作成</t>
    </r>
    <r>
      <rPr>
        <sz val="11"/>
        <color theme="1"/>
        <rFont val="ＭＳ 明朝"/>
        <family val="1"/>
        <charset val="128"/>
      </rPr>
      <t>してください。
・項目別明細表が作成されれば、各総括表に数値が反映されるようにしてあります。
・項目別明細表の助成対象費用の各項目の合計セルを参照しているか確認してください。</t>
    </r>
    <rPh sb="1" eb="2">
      <t>カク</t>
    </rPh>
    <rPh sb="2" eb="4">
      <t>ネンド</t>
    </rPh>
    <rPh sb="5" eb="7">
      <t>コウモク</t>
    </rPh>
    <rPh sb="7" eb="8">
      <t>ベツ</t>
    </rPh>
    <rPh sb="8" eb="11">
      <t>メイサイヒョウ</t>
    </rPh>
    <rPh sb="12" eb="13">
      <t>サキ</t>
    </rPh>
    <rPh sb="14" eb="16">
      <t>サクセイ</t>
    </rPh>
    <rPh sb="25" eb="27">
      <t>コウモク</t>
    </rPh>
    <rPh sb="27" eb="28">
      <t>ベツ</t>
    </rPh>
    <rPh sb="28" eb="31">
      <t>メイサイヒョウ</t>
    </rPh>
    <rPh sb="32" eb="34">
      <t>サクセイ</t>
    </rPh>
    <rPh sb="39" eb="40">
      <t>カク</t>
    </rPh>
    <rPh sb="40" eb="43">
      <t>ソウカツヒョウ</t>
    </rPh>
    <rPh sb="44" eb="46">
      <t>スウチ</t>
    </rPh>
    <rPh sb="47" eb="49">
      <t>ハンエイ</t>
    </rPh>
    <rPh sb="64" eb="66">
      <t>コウモク</t>
    </rPh>
    <rPh sb="66" eb="67">
      <t>ベツ</t>
    </rPh>
    <rPh sb="67" eb="70">
      <t>メイサイヒョウ</t>
    </rPh>
    <rPh sb="71" eb="73">
      <t>ジョセイ</t>
    </rPh>
    <rPh sb="73" eb="75">
      <t>タイショウ</t>
    </rPh>
    <rPh sb="75" eb="77">
      <t>ヒヨウ</t>
    </rPh>
    <rPh sb="78" eb="79">
      <t>カク</t>
    </rPh>
    <rPh sb="79" eb="81">
      <t>コウモク</t>
    </rPh>
    <rPh sb="82" eb="84">
      <t>ゴウケイ</t>
    </rPh>
    <rPh sb="87" eb="89">
      <t>サンショウ</t>
    </rPh>
    <rPh sb="94" eb="96">
      <t>カクニン</t>
    </rPh>
    <phoneticPr fontId="4"/>
  </si>
  <si>
    <t>（提案書様式)の8.</t>
    <phoneticPr fontId="4"/>
  </si>
  <si>
    <t>（提案書様式）の9</t>
    <phoneticPr fontId="4"/>
  </si>
  <si>
    <t>提案書様式</t>
    <rPh sb="0" eb="3">
      <t>テイアンショ</t>
    </rPh>
    <rPh sb="3" eb="5">
      <t>ヨウシキ</t>
    </rPh>
    <phoneticPr fontId="4"/>
  </si>
  <si>
    <t>（提案書様式)の申請日</t>
    <rPh sb="8" eb="10">
      <t>シンセイ</t>
    </rPh>
    <rPh sb="10" eb="11">
      <t>ビ</t>
    </rPh>
    <phoneticPr fontId="4"/>
  </si>
  <si>
    <t>（提案書様式)</t>
    <phoneticPr fontId="4"/>
  </si>
  <si>
    <t>（提案書様式）の１.</t>
    <phoneticPr fontId="4"/>
  </si>
  <si>
    <t>（提案書様式）の２.</t>
    <phoneticPr fontId="4"/>
  </si>
  <si>
    <t>（提案書様式）の６.</t>
    <phoneticPr fontId="4"/>
  </si>
  <si>
    <t>（提案書様式）の６.</t>
    <phoneticPr fontId="4"/>
  </si>
  <si>
    <t>（提案書様式）の７.</t>
    <rPh sb="1" eb="4">
      <t>テイアンショ</t>
    </rPh>
    <rPh sb="4" eb="6">
      <t>ヨウシキ</t>
    </rPh>
    <phoneticPr fontId="4"/>
  </si>
  <si>
    <t>（提案書様式）の７.</t>
    <phoneticPr fontId="4"/>
  </si>
  <si>
    <t>（提案書様式）の３.</t>
    <rPh sb="1" eb="4">
      <t>テイアンショ</t>
    </rPh>
    <rPh sb="4" eb="6">
      <t>ヨウシキ</t>
    </rPh>
    <phoneticPr fontId="4"/>
  </si>
  <si>
    <t>（提案書様式）の３.</t>
    <phoneticPr fontId="4"/>
  </si>
  <si>
    <t>（提案書様式１）の4.</t>
    <phoneticPr fontId="4"/>
  </si>
  <si>
    <t>（提案書様式）の4.</t>
    <phoneticPr fontId="4"/>
  </si>
  <si>
    <t>（提案書様式）の７.</t>
    <phoneticPr fontId="4"/>
  </si>
  <si>
    <t>（提案書様式）の8.</t>
    <phoneticPr fontId="4"/>
  </si>
  <si>
    <t>（提案書様式)</t>
    <phoneticPr fontId="4"/>
  </si>
  <si>
    <t>（提案書様式）の8.</t>
    <phoneticPr fontId="4"/>
  </si>
  <si>
    <t>（提案書様式)の8.</t>
    <phoneticPr fontId="4"/>
  </si>
  <si>
    <t>○○キャピタル</t>
    <phoneticPr fontId="4"/>
  </si>
  <si>
    <t>法人名を記入</t>
    <rPh sb="0" eb="2">
      <t>ホウジン</t>
    </rPh>
    <rPh sb="2" eb="3">
      <t>メイ</t>
    </rPh>
    <rPh sb="4" eb="6">
      <t>キニュウ</t>
    </rPh>
    <phoneticPr fontId="4"/>
  </si>
  <si>
    <t>出資額　又は　出資意向書記載額</t>
    <rPh sb="0" eb="2">
      <t>シュッシ</t>
    </rPh>
    <rPh sb="2" eb="3">
      <t>ガク</t>
    </rPh>
    <rPh sb="4" eb="5">
      <t>マタ</t>
    </rPh>
    <rPh sb="7" eb="9">
      <t>シュッシ</t>
    </rPh>
    <rPh sb="9" eb="11">
      <t>イコウ</t>
    </rPh>
    <rPh sb="11" eb="12">
      <t>ショ</t>
    </rPh>
    <rPh sb="12" eb="14">
      <t>キサイ</t>
    </rPh>
    <rPh sb="14" eb="15">
      <t>ガク</t>
    </rPh>
    <phoneticPr fontId="4"/>
  </si>
  <si>
    <t>遡及可能期間は公募要領を確認ください。</t>
    <rPh sb="0" eb="2">
      <t>ソキュウ</t>
    </rPh>
    <rPh sb="2" eb="4">
      <t>カノウ</t>
    </rPh>
    <rPh sb="4" eb="6">
      <t>キカン</t>
    </rPh>
    <rPh sb="7" eb="9">
      <t>コウボ</t>
    </rPh>
    <rPh sb="9" eb="11">
      <t>ヨウリョウ</t>
    </rPh>
    <rPh sb="12" eb="14">
      <t>カクニン</t>
    </rPh>
    <phoneticPr fontId="4"/>
  </si>
  <si>
    <t>出資日　（意向確認書の場合は想定時期）</t>
    <rPh sb="0" eb="2">
      <t>シュッシ</t>
    </rPh>
    <rPh sb="2" eb="3">
      <t>ビ</t>
    </rPh>
    <rPh sb="5" eb="7">
      <t>イコウ</t>
    </rPh>
    <rPh sb="7" eb="10">
      <t>カクニンショ</t>
    </rPh>
    <rPh sb="11" eb="13">
      <t>バアイ</t>
    </rPh>
    <rPh sb="14" eb="16">
      <t>ソウテイ</t>
    </rPh>
    <rPh sb="16" eb="18">
      <t>ジキ</t>
    </rPh>
    <phoneticPr fontId="4"/>
  </si>
  <si>
    <t>年　　月　　日　（予定の場合　　年　　月　　　旬）</t>
    <rPh sb="0" eb="1">
      <t>ネン</t>
    </rPh>
    <rPh sb="3" eb="4">
      <t>ガツ</t>
    </rPh>
    <rPh sb="6" eb="7">
      <t>ヒ</t>
    </rPh>
    <rPh sb="9" eb="11">
      <t>ヨテイ</t>
    </rPh>
    <rPh sb="12" eb="14">
      <t>バアイ</t>
    </rPh>
    <rPh sb="16" eb="17">
      <t>ネン</t>
    </rPh>
    <rPh sb="19" eb="20">
      <t>ガツ</t>
    </rPh>
    <rPh sb="23" eb="24">
      <t>ジュン</t>
    </rPh>
    <phoneticPr fontId="4"/>
  </si>
  <si>
    <t>予定日の場合は、例えば”採択決定日から30日以内”、”○月　　旬”</t>
    <phoneticPr fontId="4"/>
  </si>
  <si>
    <t>認定VC名称</t>
    <rPh sb="0" eb="2">
      <t>ニンテイ</t>
    </rPh>
    <rPh sb="4" eb="6">
      <t>メイショウ</t>
    </rPh>
    <phoneticPr fontId="4"/>
  </si>
  <si>
    <t>（追加資料3、4）</t>
    <rPh sb="1" eb="3">
      <t>ツイカ</t>
    </rPh>
    <rPh sb="3" eb="5">
      <t>シリョウ</t>
    </rPh>
    <phoneticPr fontId="4"/>
  </si>
  <si>
    <t>利害関係のある書面審査評価者</t>
    <rPh sb="7" eb="9">
      <t>ショメン</t>
    </rPh>
    <rPh sb="9" eb="11">
      <t>シンサ</t>
    </rPh>
    <phoneticPr fontId="4"/>
  </si>
  <si>
    <t>（提案書様式）</t>
    <rPh sb="1" eb="4">
      <t>テイアンショ</t>
    </rPh>
    <rPh sb="4" eb="6">
      <t>ヨウシキ</t>
    </rPh>
    <phoneticPr fontId="4"/>
  </si>
  <si>
    <t>補助金制度で交付金受給を受けた、又は現在受けている制度の名称</t>
    <rPh sb="25" eb="27">
      <t>セイド</t>
    </rPh>
    <rPh sb="28" eb="30">
      <t>メイショウ</t>
    </rPh>
    <phoneticPr fontId="4"/>
  </si>
  <si>
    <t>補助金制度で申請中又は申請予定の制度の名称</t>
    <rPh sb="16" eb="18">
      <t>セイド</t>
    </rPh>
    <rPh sb="19" eb="21">
      <t>メイショウ</t>
    </rPh>
    <phoneticPr fontId="4"/>
  </si>
  <si>
    <t>独立行政法人XXXXX／○○○○補助事業</t>
    <rPh sb="0" eb="2">
      <t>ドクリツ</t>
    </rPh>
    <rPh sb="2" eb="4">
      <t>ギョウセイ</t>
    </rPh>
    <rPh sb="4" eb="6">
      <t>ホウジン</t>
    </rPh>
    <rPh sb="16" eb="18">
      <t>ホジョ</t>
    </rPh>
    <rPh sb="18" eb="20">
      <t>ジギョウ</t>
    </rPh>
    <phoneticPr fontId="4"/>
  </si>
  <si>
    <t>実施機関名称及び制度名称</t>
    <rPh sb="0" eb="2">
      <t>ジッシ</t>
    </rPh>
    <rPh sb="2" eb="4">
      <t>キカン</t>
    </rPh>
    <rPh sb="4" eb="6">
      <t>メイショウ</t>
    </rPh>
    <rPh sb="6" eb="7">
      <t>オヨ</t>
    </rPh>
    <rPh sb="8" eb="10">
      <t>セイド</t>
    </rPh>
    <rPh sb="10" eb="12">
      <t>メイショウ</t>
    </rPh>
    <phoneticPr fontId="4"/>
  </si>
  <si>
    <t>ＮＥＤＯ／○○助成事業</t>
    <rPh sb="7" eb="9">
      <t>ジョセイ</t>
    </rPh>
    <rPh sb="9" eb="11">
      <t>ジギョウ</t>
    </rPh>
    <phoneticPr fontId="4"/>
  </si>
  <si>
    <t>共同研究先名</t>
    <rPh sb="0" eb="2">
      <t>キョウドウ</t>
    </rPh>
    <rPh sb="2" eb="4">
      <t>ケンキュウ</t>
    </rPh>
    <rPh sb="4" eb="5">
      <t>サキ</t>
    </rPh>
    <rPh sb="5" eb="6">
      <t>メイ</t>
    </rPh>
    <phoneticPr fontId="4"/>
  </si>
  <si>
    <t>○○大学</t>
    <rPh sb="2" eb="4">
      <t>ダイガク</t>
    </rPh>
    <phoneticPr fontId="4"/>
  </si>
  <si>
    <t>無い場合は「該当なし」と記載</t>
    <rPh sb="0" eb="1">
      <t>ナ</t>
    </rPh>
    <rPh sb="2" eb="4">
      <t>バアイ</t>
    </rPh>
    <rPh sb="6" eb="8">
      <t>ガイトウ</t>
    </rPh>
    <rPh sb="12" eb="14">
      <t>キサイ</t>
    </rPh>
    <phoneticPr fontId="4"/>
  </si>
  <si>
    <t>別紙1</t>
    <rPh sb="0" eb="2">
      <t>ベッシ</t>
    </rPh>
    <phoneticPr fontId="4"/>
  </si>
  <si>
    <t>２．</t>
    <phoneticPr fontId="4"/>
  </si>
  <si>
    <t>３．</t>
    <phoneticPr fontId="4"/>
  </si>
  <si>
    <t>４．</t>
    <phoneticPr fontId="4"/>
  </si>
  <si>
    <t>○○助成事業</t>
    <rPh sb="2" eb="4">
      <t>ジョセイ</t>
    </rPh>
    <rPh sb="4" eb="6">
      <t>ジギョウ</t>
    </rPh>
    <phoneticPr fontId="4"/>
  </si>
  <si>
    <t>うち研究開発部門従事者数</t>
    <rPh sb="2" eb="4">
      <t>ケンキュウ</t>
    </rPh>
    <rPh sb="4" eb="6">
      <t>カイハツ</t>
    </rPh>
    <rPh sb="6" eb="8">
      <t>ブモン</t>
    </rPh>
    <rPh sb="8" eb="11">
      <t>ジュウジシャ</t>
    </rPh>
    <rPh sb="11" eb="12">
      <t>カズ</t>
    </rPh>
    <phoneticPr fontId="4"/>
  </si>
  <si>
    <t>うち研究開発部門従事者の数</t>
    <rPh sb="12" eb="13">
      <t>カズ</t>
    </rPh>
    <phoneticPr fontId="4"/>
  </si>
  <si>
    <t>項目別明細表
　2020年度版
　2021年度版</t>
    <rPh sb="0" eb="2">
      <t>コウモク</t>
    </rPh>
    <rPh sb="2" eb="3">
      <t>ベツ</t>
    </rPh>
    <rPh sb="3" eb="6">
      <t>メイサイヒョウ</t>
    </rPh>
    <rPh sb="12" eb="14">
      <t>ネンド</t>
    </rPh>
    <rPh sb="14" eb="15">
      <t>バン</t>
    </rPh>
    <rPh sb="21" eb="22">
      <t>ネン</t>
    </rPh>
    <rPh sb="22" eb="23">
      <t>ド</t>
    </rPh>
    <rPh sb="23" eb="24">
      <t>ハン</t>
    </rPh>
    <phoneticPr fontId="4"/>
  </si>
  <si>
    <r>
      <t>・各年度の項目別明細表を先に作成するようにしてください。
・</t>
    </r>
    <r>
      <rPr>
        <sz val="11"/>
        <color rgb="FFFF0000"/>
        <rFont val="ＭＳ 明朝"/>
        <family val="1"/>
        <charset val="128"/>
      </rPr>
      <t>2021年度の事業継続を希望しない場合も、各明細表をゼロ入力にて作成してください。</t>
    </r>
    <r>
      <rPr>
        <sz val="11"/>
        <color theme="1"/>
        <rFont val="ＭＳ 明朝"/>
        <family val="1"/>
        <charset val="128"/>
      </rPr>
      <t xml:space="preserve">
・費用計上する内容を増減のために、行を増減した場合は、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2">
      <t>カク</t>
    </rPh>
    <rPh sb="2" eb="4">
      <t>ネンド</t>
    </rPh>
    <rPh sb="5" eb="7">
      <t>コウモク</t>
    </rPh>
    <rPh sb="7" eb="8">
      <t>ベツ</t>
    </rPh>
    <rPh sb="8" eb="11">
      <t>メイサイヒョウ</t>
    </rPh>
    <rPh sb="12" eb="13">
      <t>サキ</t>
    </rPh>
    <rPh sb="14" eb="16">
      <t>サクセイ</t>
    </rPh>
    <rPh sb="34" eb="36">
      <t>ネンド</t>
    </rPh>
    <rPh sb="37" eb="39">
      <t>ジギョウ</t>
    </rPh>
    <rPh sb="39" eb="41">
      <t>ケイゾク</t>
    </rPh>
    <rPh sb="42" eb="44">
      <t>キボウ</t>
    </rPh>
    <rPh sb="47" eb="49">
      <t>バアイ</t>
    </rPh>
    <rPh sb="51" eb="52">
      <t>カク</t>
    </rPh>
    <rPh sb="52" eb="55">
      <t>メイサイヒョウ</t>
    </rPh>
    <rPh sb="58" eb="60">
      <t>ニュウリョク</t>
    </rPh>
    <rPh sb="62" eb="64">
      <t>サクセイ</t>
    </rPh>
    <rPh sb="82" eb="84">
      <t>ゾウゲン</t>
    </rPh>
    <rPh sb="91" eb="93">
      <t>ゾウゲン</t>
    </rPh>
    <phoneticPr fontId="4"/>
  </si>
  <si>
    <t>2020年度</t>
    <rPh sb="4" eb="6">
      <t>ネンド</t>
    </rPh>
    <phoneticPr fontId="4"/>
  </si>
  <si>
    <t>2021年度</t>
    <rPh sb="4" eb="6">
      <t>ネンド</t>
    </rPh>
    <phoneticPr fontId="4"/>
  </si>
  <si>
    <t>Ⅱ借入金（2020年度）</t>
    <rPh sb="1" eb="3">
      <t>シャクニュウ</t>
    </rPh>
    <rPh sb="3" eb="4">
      <t>キン</t>
    </rPh>
    <rPh sb="9" eb="11">
      <t>ネンド</t>
    </rPh>
    <phoneticPr fontId="4"/>
  </si>
  <si>
    <t>Ⅰ自己資金（2020年度）</t>
    <rPh sb="1" eb="3">
      <t>ジコ</t>
    </rPh>
    <rPh sb="3" eb="5">
      <t>シキン</t>
    </rPh>
    <rPh sb="10" eb="12">
      <t>ネンド</t>
    </rPh>
    <phoneticPr fontId="4"/>
  </si>
  <si>
    <t>Ⅱ借入金（2021年度）</t>
    <rPh sb="1" eb="3">
      <t>シャクニュウ</t>
    </rPh>
    <rPh sb="3" eb="4">
      <t>キン</t>
    </rPh>
    <rPh sb="9" eb="11">
      <t>ネンド</t>
    </rPh>
    <phoneticPr fontId="4"/>
  </si>
  <si>
    <t>Ⅲその他の収入（2020年度）</t>
    <rPh sb="3" eb="4">
      <t>タ</t>
    </rPh>
    <rPh sb="5" eb="7">
      <t>シュウニュウ</t>
    </rPh>
    <rPh sb="12" eb="14">
      <t>ネンド</t>
    </rPh>
    <phoneticPr fontId="4"/>
  </si>
  <si>
    <r>
      <t>別紙２：（4）項目別明細表(2020年度)の助成事業に要する経費の</t>
    </r>
    <r>
      <rPr>
        <b/>
        <sz val="11"/>
        <color rgb="FFFF0000"/>
        <rFont val="ＭＳ Ｐ明朝"/>
        <family val="1"/>
        <charset val="128"/>
      </rPr>
      <t>合計セルを参照指定</t>
    </r>
    <r>
      <rPr>
        <sz val="11"/>
        <rFont val="ＭＳ Ｐ明朝"/>
        <family val="1"/>
        <charset val="128"/>
      </rPr>
      <t>してください</t>
    </r>
    <rPh sb="30" eb="32">
      <t>ケイヒ</t>
    </rPh>
    <rPh sb="33" eb="35">
      <t>ゴウケイ</t>
    </rPh>
    <rPh sb="38" eb="40">
      <t>サンショウ</t>
    </rPh>
    <rPh sb="40" eb="42">
      <t>シテイ</t>
    </rPh>
    <phoneticPr fontId="4"/>
  </si>
  <si>
    <r>
      <t>別紙２：（4）項目別明細表(2021年度)の助成事業に要する経費の</t>
    </r>
    <r>
      <rPr>
        <b/>
        <sz val="11"/>
        <color rgb="FFFF0000"/>
        <rFont val="ＭＳ Ｐ明朝"/>
        <family val="1"/>
        <charset val="128"/>
      </rPr>
      <t>合計セルを参照指定</t>
    </r>
    <r>
      <rPr>
        <sz val="11"/>
        <rFont val="ＭＳ Ｐ明朝"/>
        <family val="1"/>
        <charset val="128"/>
      </rPr>
      <t>してください。</t>
    </r>
    <rPh sb="30" eb="32">
      <t>ケイヒ</t>
    </rPh>
    <rPh sb="38" eb="40">
      <t>サンショウ</t>
    </rPh>
    <phoneticPr fontId="4"/>
  </si>
  <si>
    <r>
      <t>別紙２：（４）項目別明細表(2020年度)の助成対象費用の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8" eb="20">
      <t>ネンド</t>
    </rPh>
    <rPh sb="22" eb="24">
      <t>ジョセイ</t>
    </rPh>
    <rPh sb="24" eb="26">
      <t>タイショウ</t>
    </rPh>
    <rPh sb="26" eb="28">
      <t>ヒヨウ</t>
    </rPh>
    <rPh sb="34" eb="36">
      <t>サンショウ</t>
    </rPh>
    <phoneticPr fontId="4"/>
  </si>
  <si>
    <r>
      <t>別紙２：（４）項目別明細表(2020年度)の助成金の額の</t>
    </r>
    <r>
      <rPr>
        <b/>
        <sz val="11"/>
        <color rgb="FFFF0000"/>
        <rFont val="ＭＳ Ｐ明朝"/>
        <family val="1"/>
        <charset val="128"/>
      </rPr>
      <t>合計セルを参照指定</t>
    </r>
    <r>
      <rPr>
        <sz val="11"/>
        <rFont val="ＭＳ Ｐ明朝"/>
        <family val="1"/>
        <charset val="128"/>
      </rPr>
      <t>してください</t>
    </r>
    <rPh sb="22" eb="24">
      <t>ジョセイ</t>
    </rPh>
    <rPh sb="24" eb="25">
      <t>キン</t>
    </rPh>
    <rPh sb="26" eb="27">
      <t>ガク</t>
    </rPh>
    <rPh sb="33" eb="35">
      <t>サンショウ</t>
    </rPh>
    <phoneticPr fontId="4"/>
  </si>
  <si>
    <t>法人番号を記入</t>
    <rPh sb="0" eb="2">
      <t>ホウジン</t>
    </rPh>
    <rPh sb="2" eb="4">
      <t>バンゴウ</t>
    </rPh>
    <rPh sb="5" eb="7">
      <t>キニュウ</t>
    </rPh>
    <phoneticPr fontId="4"/>
  </si>
  <si>
    <t>都道府県から登記住所を記入</t>
    <rPh sb="0" eb="4">
      <t>トドウフケン</t>
    </rPh>
    <rPh sb="6" eb="8">
      <t>トウキ</t>
    </rPh>
    <rPh sb="8" eb="10">
      <t>ジュウショ</t>
    </rPh>
    <rPh sb="11" eb="13">
      <t>キニュウ</t>
    </rPh>
    <phoneticPr fontId="4"/>
  </si>
  <si>
    <t>交付決定通知書に記載する事業開始の日から</t>
    <rPh sb="12" eb="14">
      <t>ジギョウ</t>
    </rPh>
    <rPh sb="14" eb="16">
      <t>カイシ</t>
    </rPh>
    <phoneticPr fontId="4"/>
  </si>
  <si>
    <t>2021年10月31日までのいずれかの日
or 事業開始の日から1年半以内の日</t>
    <rPh sb="4" eb="5">
      <t>ネン</t>
    </rPh>
    <rPh sb="7" eb="8">
      <t>ツキ</t>
    </rPh>
    <rPh sb="10" eb="11">
      <t>ヒ</t>
    </rPh>
    <rPh sb="19" eb="20">
      <t>ヒ</t>
    </rPh>
    <rPh sb="24" eb="26">
      <t>ジギョウ</t>
    </rPh>
    <rPh sb="26" eb="28">
      <t>カイシ</t>
    </rPh>
    <rPh sb="34" eb="35">
      <t>ハン</t>
    </rPh>
    <rPh sb="38" eb="39">
      <t>ヒ</t>
    </rPh>
    <phoneticPr fontId="4"/>
  </si>
  <si>
    <t>2021年10月31日，若しくは
事業開始の日から1年半以内の日</t>
    <rPh sb="4" eb="5">
      <t>ネン</t>
    </rPh>
    <rPh sb="7" eb="8">
      <t>ツキ</t>
    </rPh>
    <rPh sb="10" eb="11">
      <t>ヒ</t>
    </rPh>
    <rPh sb="12" eb="13">
      <t>モ</t>
    </rPh>
    <phoneticPr fontId="4"/>
  </si>
  <si>
    <t>制度の名称</t>
  </si>
  <si>
    <t>過去にＮＥＤＯ等で実施した制度の名称</t>
    <rPh sb="13" eb="15">
      <t>セイド</t>
    </rPh>
    <rPh sb="16" eb="18">
      <t>メイショウ</t>
    </rPh>
    <phoneticPr fontId="4"/>
  </si>
  <si>
    <t>過去にＮＥＤＯ_STS事業に応募した事業との相違点</t>
    <rPh sb="11" eb="13">
      <t>ジギョウ</t>
    </rPh>
    <rPh sb="14" eb="16">
      <t>オウボ</t>
    </rPh>
    <rPh sb="18" eb="20">
      <t>ジギョウ</t>
    </rPh>
    <rPh sb="22" eb="25">
      <t>ソウイテン</t>
    </rPh>
    <phoneticPr fontId="4"/>
  </si>
  <si>
    <t>（追加資料2）の３</t>
    <rPh sb="1" eb="3">
      <t>ツイカ</t>
    </rPh>
    <rPh sb="3" eb="5">
      <t>シリョウ</t>
    </rPh>
    <phoneticPr fontId="4"/>
  </si>
  <si>
    <t>過去に応募したSTS事業と本申請との相違点を記述してください。</t>
    <rPh sb="0" eb="2">
      <t>カコ</t>
    </rPh>
    <rPh sb="3" eb="5">
      <t>オウボ</t>
    </rPh>
    <rPh sb="10" eb="12">
      <t>ジギョウ</t>
    </rPh>
    <rPh sb="13" eb="14">
      <t>ホン</t>
    </rPh>
    <rPh sb="14" eb="16">
      <t>シンセイ</t>
    </rPh>
    <rPh sb="18" eb="21">
      <t>ソウイテン</t>
    </rPh>
    <rPh sb="22" eb="24">
      <t>キジュツ</t>
    </rPh>
    <phoneticPr fontId="4"/>
  </si>
  <si>
    <t>○○年△月に応募した事業は，○○○として進捗し，今回は△の研究開発ステージに相当する。</t>
    <rPh sb="2" eb="3">
      <t>ネン</t>
    </rPh>
    <rPh sb="4" eb="5">
      <t>ツキ</t>
    </rPh>
    <rPh sb="6" eb="8">
      <t>オウボ</t>
    </rPh>
    <rPh sb="10" eb="12">
      <t>ジギョウ</t>
    </rPh>
    <rPh sb="20" eb="22">
      <t>シンチョク</t>
    </rPh>
    <rPh sb="24" eb="26">
      <t>コンカイ</t>
    </rPh>
    <rPh sb="29" eb="31">
      <t>ケンキュウ</t>
    </rPh>
    <rPh sb="31" eb="33">
      <t>カイハツ</t>
    </rPh>
    <rPh sb="38" eb="40">
      <t>ソウトウ</t>
    </rPh>
    <phoneticPr fontId="4"/>
  </si>
  <si>
    <t>補助金制度で交付金受給を受けた、又は現在受けている事業の件数</t>
    <phoneticPr fontId="4"/>
  </si>
  <si>
    <t>【重要】
技術キーワードコード（６）</t>
    <phoneticPr fontId="4"/>
  </si>
  <si>
    <t>【重要】
技術キーワードコード（５）</t>
    <phoneticPr fontId="4"/>
  </si>
  <si>
    <t>【重要】
技術キーワードコード（４）</t>
    <phoneticPr fontId="4"/>
  </si>
  <si>
    <t>【重要】
技術キーワードコード（３）</t>
    <phoneticPr fontId="4"/>
  </si>
  <si>
    <t>【重要】
技術キーワードコード（２）</t>
    <phoneticPr fontId="4"/>
  </si>
  <si>
    <t>連絡先住所</t>
    <phoneticPr fontId="4"/>
  </si>
  <si>
    <t>連絡先担当者所属</t>
    <phoneticPr fontId="4"/>
  </si>
  <si>
    <t>決算日</t>
    <phoneticPr fontId="4"/>
  </si>
  <si>
    <t>設立年月</t>
    <phoneticPr fontId="4"/>
  </si>
  <si>
    <t>代表者役職</t>
    <phoneticPr fontId="4"/>
  </si>
  <si>
    <t>申請者法人番号</t>
    <phoneticPr fontId="4"/>
  </si>
  <si>
    <t>Ⅲその他の収入（2021年度）</t>
    <phoneticPr fontId="4"/>
  </si>
  <si>
    <t>Ⅰ自己資金（2021年度）</t>
    <phoneticPr fontId="4"/>
  </si>
  <si>
    <t>助成金交付申請額（2021年度分）</t>
    <phoneticPr fontId="4"/>
  </si>
  <si>
    <t>助成金交付申請額（2020年度分）</t>
    <phoneticPr fontId="4"/>
  </si>
  <si>
    <r>
      <t>助成金交付申請額</t>
    </r>
    <r>
      <rPr>
        <b/>
        <sz val="11"/>
        <color rgb="FFFF0000"/>
        <rFont val="ＭＳ Ｐ明朝"/>
        <family val="1"/>
        <charset val="128"/>
      </rPr>
      <t>（全期間）</t>
    </r>
    <phoneticPr fontId="4"/>
  </si>
  <si>
    <t>助成対象費用（2021年度分）</t>
    <phoneticPr fontId="4"/>
  </si>
  <si>
    <t>助成対象費用（2020年度分）</t>
    <phoneticPr fontId="4"/>
  </si>
  <si>
    <t>助成事業の概要</t>
    <phoneticPr fontId="4"/>
  </si>
  <si>
    <t>申請者名</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</si>
</sst>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_ "/>
    <numFmt numFmtId="177" formatCode="0_ "/>
    <numFmt numFmtId="178" formatCode="0_);[Red]\(0\)"/>
    <numFmt numFmtId="179" formatCode="yyyy&quot;年&quot;m&quot;月&quot;d&quot;日&quot;;@"/>
    <numFmt numFmtId="180" formatCode="yyyy&quot;年&quot;m&quot;月&quot;;@"/>
    <numFmt numFmtId="181" formatCode="&quot;&lt;補助率　&quot;0/0&quot;&gt;&quot;"/>
    <numFmt numFmtId="182" formatCode="[&lt;=999]000;[&lt;=9999]000\-00;000\-0000"/>
    <numFmt numFmtId="183" formatCode="#,##0&quot;円&quot;"/>
    <numFmt numFmtId="184" formatCode="#,##0&quot;名&quot;"/>
    <numFmt numFmtId="185" formatCode="&quot;(&quot;#,##0&quot;)名&quot;"/>
    <numFmt numFmtId="186" formatCode="\(#,##0\)"/>
    <numFmt numFmtId="187" formatCode="#,##0_);\(#,##0\)"/>
    <numFmt numFmtId="188" formatCode="&quot;（Ⅰ+Ⅱ+Ⅲ）×&quot;0&quot;%&quot;"/>
    <numFmt numFmtId="189" formatCode="&quot;合計Ａ×&quot;0&quot;%&quot;"/>
    <numFmt numFmtId="190" formatCode="[DBNum3]&quot;合計Ａ×&quot;0&quot;%&quot;"/>
    <numFmt numFmtId="191" formatCode="#,##0_ ;[Red]\-#,##0\ "/>
  </numFmts>
  <fonts count="26">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9"/>
      <color theme="1"/>
      <name val="ＭＳ 明朝"/>
      <family val="1"/>
      <charset val="128"/>
    </font>
    <font>
      <sz val="11"/>
      <color theme="1"/>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bgColor indexed="64"/>
      </patternFill>
    </fill>
  </fills>
  <borders count="85">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double">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bottom style="double">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medium">
        <color indexed="64"/>
      </left>
      <right/>
      <top style="thin">
        <color indexed="64"/>
      </top>
      <bottom style="hair">
        <color indexed="64"/>
      </bottom>
      <diagonal/>
    </border>
    <border>
      <left style="thick">
        <color rgb="FFFF0000"/>
      </left>
      <right style="thick">
        <color rgb="FFFF0000"/>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double">
        <color indexed="64"/>
      </top>
      <bottom style="hair">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ck">
        <color rgb="FFFF0000"/>
      </left>
      <right style="thick">
        <color rgb="FFFF0000"/>
      </right>
      <top style="double">
        <color indexed="64"/>
      </top>
      <bottom style="thick">
        <color rgb="FFFF0000"/>
      </bottom>
      <diagonal/>
    </border>
    <border>
      <left style="medium">
        <color indexed="64"/>
      </left>
      <right/>
      <top/>
      <bottom/>
      <diagonal/>
    </border>
    <border>
      <left style="thick">
        <color rgb="FFFF0000"/>
      </left>
      <right style="thick">
        <color rgb="FFFF0000"/>
      </right>
      <top/>
      <bottom/>
      <diagonal/>
    </border>
    <border>
      <left style="thin">
        <color indexed="64"/>
      </left>
      <right style="medium">
        <color indexed="64"/>
      </right>
      <top style="hair">
        <color indexed="64"/>
      </top>
      <bottom style="thin">
        <color indexed="64"/>
      </bottom>
      <diagonal/>
    </border>
    <border>
      <left style="thick">
        <color rgb="FFFF0000"/>
      </left>
      <right style="thin">
        <color indexed="64"/>
      </right>
      <top style="hair">
        <color indexed="64"/>
      </top>
      <bottom style="double">
        <color auto="1"/>
      </bottom>
      <diagonal/>
    </border>
  </borders>
  <cellStyleXfs count="12">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5" fillId="0" borderId="0" applyFont="0" applyFill="0" applyBorder="0" applyAlignment="0" applyProtection="0">
      <alignment vertical="center"/>
    </xf>
  </cellStyleXfs>
  <cellXfs count="370">
    <xf numFmtId="0" fontId="0" fillId="0" borderId="0" xfId="0">
      <alignment vertical="center"/>
    </xf>
    <xf numFmtId="0" fontId="8" fillId="3" borderId="18" xfId="6" applyFont="1" applyFill="1" applyBorder="1" applyAlignment="1" applyProtection="1">
      <alignment horizontal="center" vertical="center" wrapText="1"/>
    </xf>
    <xf numFmtId="0" fontId="8" fillId="3" borderId="41" xfId="6" applyFont="1" applyFill="1" applyBorder="1" applyAlignment="1" applyProtection="1">
      <alignment horizontal="center" vertical="center" wrapText="1"/>
    </xf>
    <xf numFmtId="0" fontId="7" fillId="0" borderId="22" xfId="6" applyFont="1" applyFill="1" applyBorder="1" applyAlignment="1" applyProtection="1">
      <alignment vertical="center" wrapText="1"/>
    </xf>
    <xf numFmtId="0" fontId="7" fillId="0" borderId="42" xfId="6" applyFont="1" applyFill="1" applyBorder="1" applyAlignment="1" applyProtection="1">
      <alignment vertical="center" wrapText="1"/>
    </xf>
    <xf numFmtId="0" fontId="7" fillId="0" borderId="43" xfId="6" applyFont="1" applyFill="1" applyBorder="1" applyAlignment="1" applyProtection="1">
      <alignment vertical="center" wrapText="1"/>
    </xf>
    <xf numFmtId="176" fontId="7" fillId="0" borderId="43" xfId="6" applyNumberFormat="1" applyFont="1" applyFill="1" applyBorder="1" applyAlignment="1" applyProtection="1">
      <alignment vertical="center" wrapText="1"/>
    </xf>
    <xf numFmtId="176" fontId="7" fillId="0" borderId="22" xfId="6" applyNumberFormat="1" applyFont="1" applyFill="1" applyBorder="1" applyAlignment="1" applyProtection="1">
      <alignment vertical="center" wrapText="1"/>
    </xf>
    <xf numFmtId="176" fontId="7" fillId="0" borderId="45" xfId="6" applyNumberFormat="1" applyFont="1" applyFill="1" applyBorder="1" applyAlignment="1" applyProtection="1">
      <alignment vertical="center" wrapText="1"/>
    </xf>
    <xf numFmtId="49" fontId="7" fillId="0" borderId="43" xfId="6" applyNumberFormat="1" applyFont="1" applyFill="1" applyBorder="1" applyAlignment="1" applyProtection="1">
      <alignment vertical="center" wrapText="1"/>
    </xf>
    <xf numFmtId="49" fontId="7" fillId="0" borderId="42" xfId="6" applyNumberFormat="1" applyFont="1" applyFill="1" applyBorder="1" applyAlignment="1" applyProtection="1">
      <alignment vertical="center" wrapText="1"/>
    </xf>
    <xf numFmtId="0" fontId="7" fillId="0" borderId="46" xfId="6" applyFont="1" applyFill="1" applyBorder="1" applyAlignment="1" applyProtection="1">
      <alignment vertical="center" wrapText="1"/>
    </xf>
    <xf numFmtId="0" fontId="8" fillId="3" borderId="35" xfId="6" applyFont="1" applyFill="1" applyBorder="1" applyAlignment="1" applyProtection="1">
      <alignment horizontal="center" vertical="center" wrapText="1"/>
    </xf>
    <xf numFmtId="0" fontId="11" fillId="4" borderId="21" xfId="6" applyFont="1" applyFill="1" applyBorder="1" applyAlignment="1" applyProtection="1">
      <alignment horizontal="left" vertical="top" wrapText="1" shrinkToFit="1"/>
    </xf>
    <xf numFmtId="0" fontId="11" fillId="4" borderId="36" xfId="6" applyFont="1" applyFill="1" applyBorder="1" applyAlignment="1" applyProtection="1">
      <alignment horizontal="left" vertical="top" wrapText="1" shrinkToFit="1"/>
    </xf>
    <xf numFmtId="0" fontId="11" fillId="4" borderId="37" xfId="6" applyFont="1" applyFill="1" applyBorder="1" applyAlignment="1" applyProtection="1">
      <alignment horizontal="left" vertical="top" wrapText="1" shrinkToFit="1"/>
    </xf>
    <xf numFmtId="0" fontId="11" fillId="4" borderId="38" xfId="6" applyFont="1" applyFill="1" applyBorder="1" applyAlignment="1" applyProtection="1">
      <alignment horizontal="left" vertical="top" wrapText="1" shrinkToFit="1"/>
    </xf>
    <xf numFmtId="0" fontId="11" fillId="4" borderId="39" xfId="6" applyFont="1" applyFill="1" applyBorder="1" applyAlignment="1" applyProtection="1">
      <alignment horizontal="left" vertical="top" wrapText="1" shrinkToFit="1"/>
    </xf>
    <xf numFmtId="0" fontId="11" fillId="4" borderId="21" xfId="6" applyFont="1" applyFill="1" applyBorder="1" applyAlignment="1" applyProtection="1">
      <alignment horizontal="left" vertical="top" wrapText="1"/>
    </xf>
    <xf numFmtId="0" fontId="6" fillId="4" borderId="37" xfId="6" applyFont="1" applyFill="1" applyBorder="1" applyAlignment="1" applyProtection="1">
      <alignment horizontal="left" vertical="top" wrapText="1" shrinkToFit="1"/>
    </xf>
    <xf numFmtId="0" fontId="6" fillId="4" borderId="21" xfId="6" applyFont="1" applyFill="1" applyBorder="1" applyAlignment="1" applyProtection="1">
      <alignment horizontal="left" vertical="top" wrapText="1" shrinkToFit="1"/>
    </xf>
    <xf numFmtId="0" fontId="6" fillId="4" borderId="38" xfId="6" applyFont="1" applyFill="1" applyBorder="1" applyAlignment="1" applyProtection="1">
      <alignment horizontal="left" vertical="top" wrapText="1" shrinkToFit="1"/>
    </xf>
    <xf numFmtId="0" fontId="11" fillId="4" borderId="40" xfId="6" applyFont="1" applyFill="1" applyBorder="1" applyAlignment="1" applyProtection="1">
      <alignment horizontal="left" vertical="top" wrapText="1" shrinkToFit="1"/>
    </xf>
    <xf numFmtId="0" fontId="7" fillId="0" borderId="19" xfId="6" applyFont="1" applyFill="1" applyBorder="1" applyAlignment="1" applyProtection="1">
      <alignment horizontal="left" vertical="top" wrapText="1"/>
    </xf>
    <xf numFmtId="0" fontId="6" fillId="0" borderId="19" xfId="6" applyFont="1" applyFill="1" applyBorder="1" applyAlignment="1" applyProtection="1">
      <alignment horizontal="left" vertical="top" wrapText="1"/>
    </xf>
    <xf numFmtId="0" fontId="7" fillId="0" borderId="28" xfId="6" applyFont="1" applyFill="1" applyBorder="1" applyAlignment="1" applyProtection="1">
      <alignment horizontal="left" vertical="top" wrapText="1"/>
    </xf>
    <xf numFmtId="0" fontId="7" fillId="0" borderId="23" xfId="6" applyFont="1" applyFill="1" applyBorder="1" applyAlignment="1" applyProtection="1">
      <alignment horizontal="left" vertical="top" wrapText="1"/>
    </xf>
    <xf numFmtId="0" fontId="6" fillId="0" borderId="23" xfId="6" applyFont="1" applyFill="1" applyBorder="1" applyAlignment="1" applyProtection="1">
      <alignment horizontal="left" vertical="top" wrapText="1"/>
    </xf>
    <xf numFmtId="0" fontId="7" fillId="0" borderId="26" xfId="6" applyFont="1" applyFill="1" applyBorder="1" applyAlignment="1" applyProtection="1">
      <alignment horizontal="left" vertical="top" wrapText="1"/>
    </xf>
    <xf numFmtId="0" fontId="7" fillId="0" borderId="33" xfId="6" applyFont="1" applyFill="1" applyBorder="1" applyAlignment="1" applyProtection="1">
      <alignment horizontal="left" vertical="top" wrapText="1"/>
    </xf>
    <xf numFmtId="0" fontId="7" fillId="0" borderId="0" xfId="6" applyFont="1" applyProtection="1">
      <alignment vertical="center"/>
    </xf>
    <xf numFmtId="0" fontId="7" fillId="0" borderId="0" xfId="6" applyFont="1" applyAlignment="1" applyProtection="1">
      <alignment horizontal="center" vertical="center"/>
    </xf>
    <xf numFmtId="0" fontId="7" fillId="0" borderId="0" xfId="6" applyFont="1" applyFill="1" applyProtection="1">
      <alignment vertical="center"/>
    </xf>
    <xf numFmtId="0" fontId="11" fillId="4" borderId="37" xfId="6" applyFont="1" applyFill="1" applyBorder="1" applyAlignment="1" applyProtection="1">
      <alignment horizontal="left" vertical="top" wrapText="1"/>
    </xf>
    <xf numFmtId="176" fontId="9" fillId="0" borderId="51" xfId="6" applyNumberFormat="1" applyFont="1" applyFill="1" applyBorder="1" applyAlignment="1" applyProtection="1">
      <alignment horizontal="left" vertical="top" wrapText="1"/>
    </xf>
    <xf numFmtId="0" fontId="11" fillId="4" borderId="55" xfId="6" applyFont="1" applyFill="1" applyBorder="1" applyAlignment="1" applyProtection="1">
      <alignment horizontal="left" vertical="top" wrapText="1" shrinkToFit="1"/>
    </xf>
    <xf numFmtId="176" fontId="9" fillId="0" borderId="56" xfId="6" applyNumberFormat="1" applyFont="1" applyFill="1" applyBorder="1" applyAlignment="1" applyProtection="1">
      <alignment horizontal="left" vertical="top" wrapText="1"/>
    </xf>
    <xf numFmtId="0" fontId="11" fillId="4" borderId="58" xfId="6" applyFont="1" applyFill="1" applyBorder="1" applyAlignment="1" applyProtection="1">
      <alignment horizontal="left" vertical="top" wrapText="1" shrinkToFit="1"/>
    </xf>
    <xf numFmtId="0" fontId="8" fillId="5" borderId="53" xfId="6" applyFont="1" applyFill="1" applyBorder="1" applyAlignment="1" applyProtection="1">
      <alignment horizontal="center" vertical="center" wrapText="1"/>
    </xf>
    <xf numFmtId="0" fontId="7" fillId="0" borderId="44" xfId="6" applyFont="1" applyFill="1" applyBorder="1" applyAlignment="1" applyProtection="1">
      <alignment vertical="center" wrapText="1"/>
    </xf>
    <xf numFmtId="0" fontId="9" fillId="0" borderId="28" xfId="6" applyFont="1" applyFill="1" applyBorder="1" applyAlignment="1" applyProtection="1">
      <alignment horizontal="left" vertical="top" wrapText="1"/>
    </xf>
    <xf numFmtId="0" fontId="9" fillId="0" borderId="24" xfId="6" applyFont="1" applyFill="1" applyBorder="1" applyAlignment="1" applyProtection="1">
      <alignment horizontal="left" vertical="top" wrapText="1"/>
    </xf>
    <xf numFmtId="0" fontId="10" fillId="0" borderId="19" xfId="6" applyFont="1" applyFill="1" applyBorder="1" applyAlignment="1" applyProtection="1">
      <alignment horizontal="left" vertical="top" wrapText="1"/>
    </xf>
    <xf numFmtId="178" fontId="7" fillId="0" borderId="43" xfId="6" applyNumberFormat="1" applyFont="1" applyFill="1" applyBorder="1" applyAlignment="1" applyProtection="1">
      <alignment horizontal="left" vertical="center" wrapText="1"/>
    </xf>
    <xf numFmtId="178" fontId="7" fillId="0" borderId="22" xfId="6" applyNumberFormat="1" applyFont="1" applyFill="1" applyBorder="1" applyAlignment="1" applyProtection="1">
      <alignment horizontal="left" vertical="center" wrapText="1"/>
    </xf>
    <xf numFmtId="178" fontId="7" fillId="0" borderId="44" xfId="6" applyNumberFormat="1" applyFont="1" applyFill="1" applyBorder="1" applyAlignment="1" applyProtection="1">
      <alignment horizontal="left" vertical="center" wrapText="1"/>
    </xf>
    <xf numFmtId="0" fontId="9" fillId="0" borderId="19" xfId="6" applyFont="1" applyFill="1" applyBorder="1" applyAlignment="1" applyProtection="1">
      <alignment horizontal="left" vertical="top" wrapText="1"/>
    </xf>
    <xf numFmtId="0" fontId="9" fillId="0" borderId="23" xfId="6" applyFont="1" applyFill="1" applyBorder="1" applyAlignment="1" applyProtection="1">
      <alignment horizontal="left" vertical="top" wrapText="1"/>
    </xf>
    <xf numFmtId="0" fontId="9" fillId="0" borderId="31" xfId="6" applyFont="1" applyFill="1" applyBorder="1" applyAlignment="1" applyProtection="1">
      <alignment horizontal="left" vertical="top" wrapText="1"/>
    </xf>
    <xf numFmtId="0" fontId="7" fillId="0" borderId="2" xfId="6" applyFont="1" applyFill="1" applyBorder="1" applyAlignment="1" applyProtection="1">
      <alignment horizontal="left" vertical="top" wrapText="1"/>
    </xf>
    <xf numFmtId="0" fontId="13" fillId="0" borderId="31" xfId="0" applyFont="1" applyBorder="1">
      <alignment vertical="center"/>
    </xf>
    <xf numFmtId="0" fontId="13" fillId="0" borderId="31"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61" xfId="0" applyFont="1" applyBorder="1">
      <alignment vertical="center"/>
    </xf>
    <xf numFmtId="0" fontId="13" fillId="0" borderId="61" xfId="0" applyFont="1" applyBorder="1" applyAlignment="1">
      <alignment vertical="center" wrapText="1"/>
    </xf>
    <xf numFmtId="0" fontId="13" fillId="0" borderId="0" xfId="0" applyFont="1" applyAlignment="1">
      <alignment vertical="center" wrapText="1"/>
    </xf>
    <xf numFmtId="0" fontId="7" fillId="0" borderId="3" xfId="6" applyFont="1" applyFill="1" applyBorder="1" applyAlignment="1" applyProtection="1">
      <alignment vertical="center" wrapText="1"/>
    </xf>
    <xf numFmtId="0" fontId="9" fillId="0" borderId="2" xfId="6" applyFont="1" applyFill="1" applyBorder="1" applyAlignment="1" applyProtection="1">
      <alignment horizontal="left" vertical="top" wrapText="1"/>
    </xf>
    <xf numFmtId="31" fontId="7" fillId="0" borderId="22" xfId="6" applyNumberFormat="1" applyFont="1" applyFill="1" applyBorder="1" applyAlignment="1" applyProtection="1">
      <alignment horizontal="left" vertical="center" wrapText="1"/>
    </xf>
    <xf numFmtId="180" fontId="7" fillId="0" borderId="22" xfId="6" applyNumberFormat="1" applyFont="1" applyFill="1" applyBorder="1" applyAlignment="1" applyProtection="1">
      <alignment vertical="center" wrapText="1"/>
    </xf>
    <xf numFmtId="56" fontId="7" fillId="0" borderId="3" xfId="6" applyNumberFormat="1" applyFont="1" applyFill="1" applyBorder="1" applyAlignment="1" applyProtection="1">
      <alignment vertical="center" wrapText="1"/>
    </xf>
    <xf numFmtId="56" fontId="7" fillId="0" borderId="60" xfId="6" applyNumberFormat="1" applyFont="1" applyFill="1" applyBorder="1" applyAlignment="1" applyProtection="1">
      <alignment vertical="center" wrapText="1"/>
    </xf>
    <xf numFmtId="0" fontId="7" fillId="0" borderId="61" xfId="6" applyFont="1" applyFill="1" applyBorder="1" applyAlignment="1" applyProtection="1">
      <alignment horizontal="left" vertical="top" wrapText="1"/>
    </xf>
    <xf numFmtId="0" fontId="7" fillId="0" borderId="3" xfId="6" applyNumberFormat="1" applyFont="1" applyFill="1" applyBorder="1" applyAlignment="1" applyProtection="1">
      <alignment vertical="center" wrapText="1"/>
    </xf>
    <xf numFmtId="176" fontId="9" fillId="0" borderId="47" xfId="6" applyNumberFormat="1" applyFont="1" applyFill="1" applyBorder="1" applyAlignment="1" applyProtection="1">
      <alignment horizontal="left" vertical="top" wrapText="1"/>
    </xf>
    <xf numFmtId="176" fontId="9" fillId="0" borderId="50" xfId="6" applyNumberFormat="1" applyFont="1" applyFill="1" applyBorder="1" applyAlignment="1" applyProtection="1">
      <alignment horizontal="left" vertical="top" wrapText="1"/>
    </xf>
    <xf numFmtId="179" fontId="9" fillId="8" borderId="47" xfId="6" applyNumberFormat="1" applyFont="1" applyFill="1" applyBorder="1" applyAlignment="1" applyProtection="1">
      <alignment horizontal="left" vertical="top" wrapText="1"/>
      <protection locked="0"/>
    </xf>
    <xf numFmtId="0" fontId="9" fillId="8" borderId="47" xfId="6" applyFont="1" applyFill="1" applyBorder="1" applyAlignment="1" applyProtection="1">
      <alignment horizontal="left" vertical="top" wrapText="1"/>
      <protection locked="0"/>
    </xf>
    <xf numFmtId="0" fontId="9" fillId="8" borderId="49" xfId="6" applyFont="1" applyFill="1" applyBorder="1" applyAlignment="1" applyProtection="1">
      <alignment horizontal="left" vertical="top" wrapText="1"/>
      <protection locked="0"/>
    </xf>
    <xf numFmtId="177" fontId="9" fillId="8" borderId="49" xfId="6" applyNumberFormat="1" applyFont="1" applyFill="1" applyBorder="1" applyAlignment="1" applyProtection="1">
      <alignment horizontal="left" vertical="top" wrapText="1"/>
      <protection locked="0"/>
    </xf>
    <xf numFmtId="180" fontId="9" fillId="8" borderId="47" xfId="6" applyNumberFormat="1" applyFont="1" applyFill="1" applyBorder="1" applyAlignment="1" applyProtection="1">
      <alignment horizontal="left" vertical="top" wrapText="1"/>
      <protection locked="0"/>
    </xf>
    <xf numFmtId="176" fontId="9" fillId="8" borderId="47" xfId="6" applyNumberFormat="1" applyFont="1" applyFill="1" applyBorder="1" applyAlignment="1" applyProtection="1">
      <alignment horizontal="left" vertical="top" wrapText="1"/>
      <protection locked="0"/>
    </xf>
    <xf numFmtId="56" fontId="7" fillId="8" borderId="59" xfId="6" applyNumberFormat="1" applyFont="1" applyFill="1" applyBorder="1" applyAlignment="1" applyProtection="1">
      <alignment horizontal="left" vertical="top" wrapText="1"/>
      <protection locked="0"/>
    </xf>
    <xf numFmtId="0" fontId="21" fillId="8" borderId="48" xfId="9" applyFill="1" applyBorder="1" applyProtection="1">
      <alignment vertical="center"/>
      <protection locked="0"/>
    </xf>
    <xf numFmtId="49" fontId="9" fillId="8" borderId="49" xfId="6" applyNumberFormat="1" applyFont="1" applyFill="1" applyBorder="1" applyAlignment="1" applyProtection="1">
      <alignment horizontal="left" vertical="top" wrapText="1"/>
      <protection locked="0"/>
    </xf>
    <xf numFmtId="0" fontId="9" fillId="8" borderId="48" xfId="6" applyFont="1" applyFill="1" applyBorder="1" applyAlignment="1" applyProtection="1">
      <alignment horizontal="left" vertical="top" wrapText="1"/>
      <protection locked="0"/>
    </xf>
    <xf numFmtId="178" fontId="9" fillId="8" borderId="49" xfId="6" applyNumberFormat="1" applyFont="1" applyFill="1" applyBorder="1" applyAlignment="1" applyProtection="1">
      <alignment horizontal="left" vertical="top" wrapText="1"/>
      <protection locked="0"/>
    </xf>
    <xf numFmtId="178" fontId="9" fillId="8" borderId="47" xfId="6" applyNumberFormat="1" applyFont="1" applyFill="1" applyBorder="1" applyAlignment="1" applyProtection="1">
      <alignment horizontal="left" vertical="top" wrapText="1"/>
      <protection locked="0"/>
    </xf>
    <xf numFmtId="49" fontId="9" fillId="8" borderId="48" xfId="6" applyNumberFormat="1" applyFont="1" applyFill="1" applyBorder="1" applyAlignment="1" applyProtection="1">
      <alignment horizontal="left" vertical="top" wrapText="1"/>
      <protection locked="0"/>
    </xf>
    <xf numFmtId="0" fontId="9" fillId="8" borderId="52" xfId="6" applyFont="1" applyFill="1" applyBorder="1" applyAlignment="1" applyProtection="1">
      <alignment horizontal="left" vertical="top" wrapText="1"/>
      <protection locked="0"/>
    </xf>
    <xf numFmtId="0" fontId="9" fillId="0" borderId="51"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0" fontId="7" fillId="0" borderId="30" xfId="6" applyFont="1" applyFill="1" applyBorder="1" applyAlignment="1" applyProtection="1">
      <alignment horizontal="left" vertical="top" wrapText="1"/>
    </xf>
    <xf numFmtId="0" fontId="10" fillId="0" borderId="0" xfId="6" applyFont="1" applyFill="1" applyProtection="1">
      <alignment vertical="center"/>
    </xf>
    <xf numFmtId="0" fontId="7" fillId="0" borderId="29" xfId="6" applyFont="1" applyFill="1" applyBorder="1" applyAlignment="1" applyProtection="1">
      <alignment horizontal="left" vertical="top" wrapText="1"/>
    </xf>
    <xf numFmtId="0" fontId="7" fillId="0" borderId="32" xfId="6" applyFont="1" applyFill="1" applyBorder="1" applyAlignment="1" applyProtection="1">
      <alignment horizontal="left" vertical="top" wrapText="1"/>
    </xf>
    <xf numFmtId="0" fontId="7" fillId="0" borderId="25" xfId="6" applyFont="1" applyFill="1" applyBorder="1" applyAlignment="1" applyProtection="1">
      <alignment horizontal="left" vertical="top" wrapText="1"/>
    </xf>
    <xf numFmtId="0" fontId="7" fillId="0" borderId="27" xfId="6" applyFont="1" applyFill="1" applyBorder="1" applyAlignment="1" applyProtection="1">
      <alignment horizontal="left" vertical="top" wrapText="1"/>
    </xf>
    <xf numFmtId="0" fontId="7" fillId="0" borderId="17" xfId="6" applyFont="1" applyFill="1" applyBorder="1" applyAlignment="1" applyProtection="1">
      <alignment horizontal="left" vertical="top" wrapText="1"/>
    </xf>
    <xf numFmtId="0" fontId="7" fillId="0" borderId="34" xfId="6" applyFont="1" applyFill="1" applyBorder="1" applyAlignment="1" applyProtection="1">
      <alignment horizontal="left" vertical="top" wrapText="1"/>
    </xf>
    <xf numFmtId="0" fontId="9" fillId="0" borderId="0" xfId="6" applyFont="1" applyAlignment="1" applyProtection="1">
      <alignment horizontal="left" vertical="top" wrapText="1"/>
    </xf>
    <xf numFmtId="0" fontId="7" fillId="0" borderId="0" xfId="6" applyFont="1" applyAlignment="1" applyProtection="1">
      <alignment horizontal="left" vertical="top" wrapText="1"/>
    </xf>
    <xf numFmtId="0" fontId="7" fillId="0" borderId="0" xfId="6" applyFont="1" applyAlignment="1" applyProtection="1">
      <alignment vertical="center" wrapText="1"/>
    </xf>
    <xf numFmtId="176" fontId="9" fillId="0" borderId="49" xfId="6" applyNumberFormat="1" applyFont="1" applyFill="1" applyBorder="1" applyAlignment="1" applyProtection="1">
      <alignment horizontal="left" vertical="top" wrapText="1"/>
      <protection locked="0"/>
    </xf>
    <xf numFmtId="0" fontId="7" fillId="0" borderId="29" xfId="6" applyFont="1" applyFill="1" applyBorder="1" applyAlignment="1" applyProtection="1">
      <alignment horizontal="left" vertical="top" wrapText="1"/>
    </xf>
    <xf numFmtId="176" fontId="9" fillId="8" borderId="49" xfId="6" applyNumberFormat="1" applyFont="1" applyFill="1" applyBorder="1" applyAlignment="1" applyProtection="1">
      <alignment horizontal="left" vertical="top" wrapText="1"/>
      <protection locked="0"/>
    </xf>
    <xf numFmtId="56" fontId="7" fillId="8" borderId="48" xfId="6" applyNumberFormat="1" applyFont="1" applyFill="1" applyBorder="1" applyAlignment="1" applyProtection="1">
      <alignment horizontal="left" vertical="top" wrapText="1"/>
      <protection locked="0"/>
    </xf>
    <xf numFmtId="0" fontId="11" fillId="4" borderId="70" xfId="6" applyFont="1" applyFill="1" applyBorder="1" applyAlignment="1" applyProtection="1">
      <alignment horizontal="left" vertical="top" wrapText="1" shrinkToFit="1"/>
    </xf>
    <xf numFmtId="176" fontId="9" fillId="8" borderId="51" xfId="6" applyNumberFormat="1" applyFont="1" applyFill="1" applyBorder="1" applyAlignment="1" applyProtection="1">
      <alignment horizontal="left" vertical="top" wrapText="1"/>
      <protection locked="0"/>
    </xf>
    <xf numFmtId="0" fontId="11" fillId="4" borderId="71" xfId="6" applyFont="1" applyFill="1" applyBorder="1" applyAlignment="1" applyProtection="1">
      <alignment horizontal="left" vertical="top" wrapText="1" shrinkToFit="1"/>
    </xf>
    <xf numFmtId="0" fontId="11" fillId="4" borderId="72" xfId="6" applyFont="1" applyFill="1" applyBorder="1" applyAlignment="1" applyProtection="1">
      <alignment horizontal="left" vertical="top" wrapText="1" shrinkToFit="1"/>
    </xf>
    <xf numFmtId="0" fontId="11" fillId="4" borderId="73" xfId="6" applyFont="1" applyFill="1" applyBorder="1" applyAlignment="1" applyProtection="1">
      <alignment horizontal="left" vertical="top" wrapText="1" shrinkToFit="1"/>
    </xf>
    <xf numFmtId="0" fontId="20" fillId="2" borderId="0" xfId="0" applyFont="1" applyFill="1">
      <alignment vertical="center"/>
    </xf>
    <xf numFmtId="0" fontId="13" fillId="2" borderId="0" xfId="0" applyFont="1" applyFill="1">
      <alignment vertical="center"/>
    </xf>
    <xf numFmtId="0" fontId="20" fillId="2" borderId="0" xfId="0" applyFont="1" applyFill="1" applyAlignment="1">
      <alignment vertical="center"/>
    </xf>
    <xf numFmtId="0" fontId="20" fillId="2" borderId="0" xfId="0" applyFont="1" applyFill="1" applyBorder="1" applyAlignment="1">
      <alignment vertical="center"/>
    </xf>
    <xf numFmtId="0" fontId="20" fillId="2" borderId="0" xfId="0" applyFont="1" applyFill="1" applyBorder="1" applyAlignment="1">
      <alignment horizontal="left" vertical="center"/>
    </xf>
    <xf numFmtId="0" fontId="20" fillId="2" borderId="0" xfId="0" applyFont="1" applyFill="1" applyAlignment="1">
      <alignment horizontal="center" vertical="center"/>
    </xf>
    <xf numFmtId="49" fontId="20" fillId="2" borderId="0" xfId="0" applyNumberFormat="1" applyFont="1" applyFill="1" applyAlignment="1">
      <alignment horizontal="left" vertical="center"/>
    </xf>
    <xf numFmtId="179" fontId="20" fillId="2" borderId="0" xfId="0" applyNumberFormat="1" applyFont="1" applyFill="1" applyAlignment="1">
      <alignment horizontal="left" vertical="center"/>
    </xf>
    <xf numFmtId="0" fontId="20" fillId="2" borderId="0" xfId="0" applyFont="1" applyFill="1" applyAlignment="1">
      <alignment horizontal="right" vertical="center"/>
    </xf>
    <xf numFmtId="3" fontId="20" fillId="2" borderId="0" xfId="0" applyNumberFormat="1" applyFont="1" applyFill="1" applyAlignment="1">
      <alignment vertical="center"/>
    </xf>
    <xf numFmtId="0" fontId="9" fillId="0" borderId="47" xfId="6" applyFont="1" applyFill="1" applyBorder="1" applyAlignment="1" applyProtection="1">
      <alignment horizontal="left" vertical="top" wrapText="1"/>
    </xf>
    <xf numFmtId="31" fontId="9" fillId="8" borderId="47" xfId="6" applyNumberFormat="1" applyFont="1" applyFill="1" applyBorder="1" applyAlignment="1" applyProtection="1">
      <alignment horizontal="left" vertical="top" wrapText="1"/>
      <protection locked="0"/>
    </xf>
    <xf numFmtId="31" fontId="7" fillId="0" borderId="22" xfId="6" applyNumberFormat="1" applyFont="1" applyFill="1" applyBorder="1" applyAlignment="1" applyProtection="1">
      <alignment vertical="center" wrapText="1"/>
    </xf>
    <xf numFmtId="0" fontId="20" fillId="2" borderId="14" xfId="0" applyFont="1" applyFill="1" applyBorder="1" applyAlignment="1">
      <alignment vertical="center"/>
    </xf>
    <xf numFmtId="0" fontId="20" fillId="2" borderId="14" xfId="0" applyFont="1" applyFill="1" applyBorder="1" applyAlignment="1">
      <alignment horizontal="center" vertical="center"/>
    </xf>
    <xf numFmtId="38" fontId="5" fillId="0" borderId="0" xfId="8" applyFont="1" applyFill="1">
      <alignment vertical="center"/>
    </xf>
    <xf numFmtId="38" fontId="15" fillId="0" borderId="0" xfId="8" applyFont="1" applyFill="1" applyAlignment="1">
      <alignment horizontal="right" vertical="center"/>
    </xf>
    <xf numFmtId="38" fontId="7" fillId="0" borderId="0" xfId="8" applyFont="1" applyFill="1" applyAlignment="1">
      <alignment vertical="center"/>
    </xf>
    <xf numFmtId="38" fontId="7" fillId="0" borderId="0" xfId="8" applyFont="1" applyFill="1">
      <alignment vertical="center"/>
    </xf>
    <xf numFmtId="38" fontId="7" fillId="0" borderId="14" xfId="8" applyFont="1" applyFill="1" applyBorder="1" applyAlignment="1">
      <alignment horizontal="center" vertical="center"/>
    </xf>
    <xf numFmtId="38" fontId="7" fillId="0" borderId="14" xfId="8" applyFont="1" applyFill="1" applyBorder="1" applyAlignment="1">
      <alignment horizontal="center" vertical="center" wrapText="1"/>
    </xf>
    <xf numFmtId="38" fontId="7" fillId="0" borderId="14" xfId="8" applyFont="1" applyBorder="1">
      <alignment vertical="center"/>
    </xf>
    <xf numFmtId="40" fontId="7" fillId="0" borderId="0" xfId="8" applyNumberFormat="1" applyFont="1" applyFill="1">
      <alignment vertical="center"/>
    </xf>
    <xf numFmtId="38" fontId="7" fillId="0" borderId="14" xfId="8" applyFont="1" applyFill="1" applyBorder="1" applyAlignment="1">
      <alignment horizontal="right" vertical="center"/>
    </xf>
    <xf numFmtId="186" fontId="7" fillId="0" borderId="14" xfId="8" applyNumberFormat="1" applyFont="1" applyFill="1" applyBorder="1">
      <alignment vertical="center"/>
    </xf>
    <xf numFmtId="38" fontId="7" fillId="0" borderId="14" xfId="8" applyFont="1" applyFill="1" applyBorder="1">
      <alignment vertical="center"/>
    </xf>
    <xf numFmtId="181" fontId="7" fillId="0" borderId="0" xfId="10" applyNumberFormat="1" applyFont="1" applyFill="1" applyBorder="1" applyAlignment="1">
      <alignment horizontal="left" vertical="center"/>
    </xf>
    <xf numFmtId="38" fontId="7" fillId="0" borderId="0" xfId="8" applyFont="1" applyFill="1" applyBorder="1" applyAlignment="1">
      <alignment horizontal="left" vertical="center"/>
    </xf>
    <xf numFmtId="38" fontId="7" fillId="0" borderId="0" xfId="8" applyFont="1" applyFill="1" applyBorder="1">
      <alignment vertical="center"/>
    </xf>
    <xf numFmtId="38" fontId="7" fillId="0" borderId="5" xfId="8" applyFont="1" applyFill="1" applyBorder="1">
      <alignment vertical="center"/>
    </xf>
    <xf numFmtId="40" fontId="5" fillId="0" borderId="0" xfId="8" applyNumberFormat="1" applyFont="1" applyFill="1">
      <alignment vertical="center"/>
    </xf>
    <xf numFmtId="38" fontId="7" fillId="0" borderId="2" xfId="8" applyFont="1" applyFill="1" applyBorder="1">
      <alignment vertical="center"/>
    </xf>
    <xf numFmtId="38" fontId="7" fillId="0" borderId="2" xfId="8" applyNumberFormat="1" applyFont="1" applyFill="1" applyBorder="1">
      <alignment vertical="center"/>
    </xf>
    <xf numFmtId="38" fontId="7" fillId="0" borderId="4" xfId="8" applyFont="1" applyFill="1" applyBorder="1">
      <alignment vertical="center"/>
    </xf>
    <xf numFmtId="38" fontId="7" fillId="0" borderId="4" xfId="8" applyNumberFormat="1" applyFont="1" applyFill="1" applyBorder="1">
      <alignment vertical="center"/>
    </xf>
    <xf numFmtId="187" fontId="7" fillId="0" borderId="0" xfId="8" applyNumberFormat="1" applyFont="1" applyFill="1" applyBorder="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Fill="1" applyAlignment="1">
      <alignment horizontal="left" vertical="center"/>
    </xf>
    <xf numFmtId="0" fontId="22" fillId="0" borderId="0" xfId="6" applyFont="1" applyFill="1" applyAlignment="1">
      <alignment horizontal="left" vertical="center"/>
    </xf>
    <xf numFmtId="0" fontId="5" fillId="0" borderId="0" xfId="6">
      <alignment vertical="center"/>
    </xf>
    <xf numFmtId="38" fontId="15" fillId="0" borderId="0" xfId="8" applyFont="1" applyAlignment="1">
      <alignment horizontal="right" vertical="center"/>
    </xf>
    <xf numFmtId="38" fontId="16" fillId="0" borderId="0" xfId="8" applyFont="1" applyFill="1" applyAlignment="1">
      <alignment horizontal="center" vertical="center"/>
    </xf>
    <xf numFmtId="0" fontId="5" fillId="0" borderId="0" xfId="6" applyFill="1">
      <alignment vertical="center"/>
    </xf>
    <xf numFmtId="38" fontId="7" fillId="0" borderId="0" xfId="8" applyFont="1">
      <alignment vertical="center"/>
    </xf>
    <xf numFmtId="0" fontId="7" fillId="0" borderId="0" xfId="6" applyFont="1">
      <alignment vertical="center"/>
    </xf>
    <xf numFmtId="38" fontId="7" fillId="0" borderId="0" xfId="6" applyNumberFormat="1" applyFont="1">
      <alignment vertical="center"/>
    </xf>
    <xf numFmtId="0" fontId="7" fillId="0" borderId="0" xfId="6" applyFont="1" applyAlignment="1">
      <alignment horizontal="right" vertical="center"/>
    </xf>
    <xf numFmtId="38" fontId="7" fillId="0" borderId="5" xfId="8" applyFont="1" applyFill="1" applyBorder="1" applyAlignment="1">
      <alignment horizontal="center" vertical="center"/>
    </xf>
    <xf numFmtId="38" fontId="7" fillId="0" borderId="0" xfId="8" applyFont="1" applyAlignment="1">
      <alignment horizontal="center" vertical="center"/>
    </xf>
    <xf numFmtId="38" fontId="7" fillId="0" borderId="15" xfId="8" applyFont="1" applyFill="1" applyBorder="1">
      <alignment vertical="center"/>
    </xf>
    <xf numFmtId="38" fontId="7" fillId="0" borderId="7" xfId="8" applyFont="1" applyFill="1" applyBorder="1">
      <alignment vertical="center"/>
    </xf>
    <xf numFmtId="38" fontId="7" fillId="0" borderId="10" xfId="8" applyFont="1" applyFill="1" applyBorder="1">
      <alignment vertical="center"/>
    </xf>
    <xf numFmtId="38" fontId="9" fillId="0" borderId="4" xfId="8" applyFont="1" applyFill="1" applyBorder="1">
      <alignment vertical="center"/>
    </xf>
    <xf numFmtId="38" fontId="7" fillId="0" borderId="14" xfId="8" applyFont="1" applyFill="1" applyBorder="1" applyAlignment="1">
      <alignment horizontal="left" vertical="center"/>
    </xf>
    <xf numFmtId="181" fontId="7" fillId="2" borderId="0" xfId="10" applyNumberFormat="1" applyFont="1" applyFill="1" applyBorder="1" applyAlignment="1">
      <alignment horizontal="left" vertical="center"/>
    </xf>
    <xf numFmtId="38" fontId="7" fillId="0" borderId="0" xfId="8" applyFont="1" applyBorder="1">
      <alignment vertical="center"/>
    </xf>
    <xf numFmtId="0" fontId="17" fillId="0" borderId="0" xfId="6" applyFont="1">
      <alignment vertical="center"/>
    </xf>
    <xf numFmtId="0" fontId="9" fillId="0" borderId="0" xfId="6" applyFont="1">
      <alignment vertical="center"/>
    </xf>
    <xf numFmtId="0" fontId="7" fillId="0" borderId="0" xfId="6" applyFont="1" applyFill="1">
      <alignment vertical="center"/>
    </xf>
    <xf numFmtId="38" fontId="7" fillId="0" borderId="14" xfId="8" applyNumberFormat="1" applyFont="1" applyFill="1" applyBorder="1">
      <alignment vertical="center"/>
    </xf>
    <xf numFmtId="0" fontId="5" fillId="0" borderId="0" xfId="6" applyAlignment="1">
      <alignment horizontal="left" vertical="center"/>
    </xf>
    <xf numFmtId="38" fontId="5" fillId="0" borderId="0" xfId="8" applyFont="1">
      <alignment vertical="center"/>
    </xf>
    <xf numFmtId="0" fontId="12" fillId="0" borderId="0" xfId="6" applyFont="1" applyAlignment="1">
      <alignment horizontal="right" vertical="center"/>
    </xf>
    <xf numFmtId="0" fontId="23" fillId="0" borderId="0" xfId="6" applyFont="1" applyAlignment="1">
      <alignment horizontal="left" vertical="center"/>
    </xf>
    <xf numFmtId="0" fontId="23" fillId="0" borderId="0" xfId="6" applyFont="1">
      <alignment vertical="center"/>
    </xf>
    <xf numFmtId="3" fontId="5" fillId="0" borderId="0" xfId="6" applyNumberFormat="1">
      <alignment vertical="center"/>
    </xf>
    <xf numFmtId="0" fontId="5" fillId="0" borderId="0" xfId="6" applyProtection="1">
      <alignment vertical="center"/>
      <protection locked="0"/>
    </xf>
    <xf numFmtId="38" fontId="5" fillId="0" borderId="0" xfId="8" applyFont="1" applyProtection="1">
      <alignment vertical="center"/>
      <protection locked="0"/>
    </xf>
    <xf numFmtId="38" fontId="15" fillId="0" borderId="0" xfId="8" applyFont="1" applyAlignment="1" applyProtection="1">
      <alignment horizontal="right" vertical="center"/>
      <protection locked="0"/>
    </xf>
    <xf numFmtId="0" fontId="7" fillId="0" borderId="0" xfId="6" applyFont="1" applyProtection="1">
      <alignment vertical="center"/>
      <protection locked="0"/>
    </xf>
    <xf numFmtId="38" fontId="7" fillId="0" borderId="0" xfId="8" applyFont="1" applyProtection="1">
      <alignment vertical="center"/>
      <protection locked="0"/>
    </xf>
    <xf numFmtId="0" fontId="7" fillId="0" borderId="14" xfId="6" applyFont="1" applyBorder="1" applyAlignment="1" applyProtection="1">
      <alignment horizontal="center" vertical="center"/>
      <protection locked="0"/>
    </xf>
    <xf numFmtId="0" fontId="7" fillId="0" borderId="63" xfId="6" applyFont="1" applyBorder="1" applyAlignment="1" applyProtection="1">
      <alignment horizontal="center" vertical="center"/>
      <protection locked="0"/>
    </xf>
    <xf numFmtId="0" fontId="11" fillId="0" borderId="64" xfId="6" applyFont="1" applyBorder="1" applyAlignment="1" applyProtection="1">
      <alignment horizontal="center" vertical="center"/>
      <protection locked="0"/>
    </xf>
    <xf numFmtId="0" fontId="7" fillId="7" borderId="7" xfId="6" applyFont="1" applyFill="1" applyBorder="1" applyProtection="1">
      <alignment vertical="center"/>
    </xf>
    <xf numFmtId="0" fontId="7" fillId="7" borderId="8" xfId="6" applyFont="1" applyFill="1" applyBorder="1" applyProtection="1">
      <alignment vertical="center"/>
      <protection locked="0"/>
    </xf>
    <xf numFmtId="38" fontId="7" fillId="7" borderId="8" xfId="8" applyFont="1" applyFill="1" applyBorder="1" applyProtection="1">
      <alignment vertical="center"/>
      <protection locked="0"/>
    </xf>
    <xf numFmtId="0" fontId="7" fillId="7" borderId="6" xfId="6" applyFont="1" applyFill="1" applyBorder="1" applyProtection="1">
      <alignment vertical="center"/>
      <protection locked="0"/>
    </xf>
    <xf numFmtId="38" fontId="11" fillId="7" borderId="7" xfId="8" applyFont="1" applyFill="1" applyBorder="1" applyProtection="1">
      <alignment vertical="center"/>
      <protection locked="0"/>
    </xf>
    <xf numFmtId="0" fontId="7" fillId="0" borderId="15" xfId="6" applyFont="1" applyBorder="1" applyProtection="1">
      <alignment vertical="center"/>
    </xf>
    <xf numFmtId="0" fontId="7" fillId="0" borderId="0" xfId="6" applyFont="1" applyBorder="1" applyProtection="1">
      <alignment vertical="center"/>
      <protection locked="0"/>
    </xf>
    <xf numFmtId="38" fontId="7" fillId="0" borderId="0" xfId="8" applyFont="1" applyBorder="1" applyProtection="1">
      <alignment vertical="center"/>
      <protection locked="0"/>
    </xf>
    <xf numFmtId="0" fontId="7" fillId="0" borderId="3" xfId="6" applyFont="1" applyBorder="1" applyAlignment="1" applyProtection="1">
      <alignment horizontal="right" vertical="center"/>
      <protection locked="0"/>
    </xf>
    <xf numFmtId="38" fontId="12" fillId="0" borderId="15" xfId="8" applyFont="1" applyBorder="1" applyProtection="1">
      <alignment vertical="center"/>
      <protection locked="0"/>
    </xf>
    <xf numFmtId="0" fontId="7" fillId="0" borderId="15" xfId="6" applyFont="1" applyBorder="1" applyProtection="1">
      <alignment vertical="center"/>
      <protection locked="0"/>
    </xf>
    <xf numFmtId="38" fontId="9" fillId="0" borderId="15" xfId="8" applyFont="1" applyBorder="1" applyProtection="1">
      <alignment vertical="center"/>
      <protection locked="0"/>
    </xf>
    <xf numFmtId="38" fontId="7" fillId="0" borderId="15" xfId="8" applyFont="1" applyBorder="1" applyProtection="1">
      <alignment vertical="center"/>
      <protection locked="0"/>
    </xf>
    <xf numFmtId="0" fontId="7" fillId="0" borderId="3" xfId="6" applyFont="1" applyBorder="1" applyProtection="1">
      <alignment vertical="center"/>
      <protection locked="0"/>
    </xf>
    <xf numFmtId="0" fontId="7" fillId="7" borderId="15" xfId="6" applyFont="1" applyFill="1" applyBorder="1" applyProtection="1">
      <alignment vertical="center"/>
    </xf>
    <xf numFmtId="0" fontId="7" fillId="7" borderId="0" xfId="6" applyFont="1" applyFill="1" applyBorder="1" applyProtection="1">
      <alignment vertical="center"/>
      <protection locked="0"/>
    </xf>
    <xf numFmtId="38" fontId="7" fillId="7" borderId="0" xfId="8" applyFont="1" applyFill="1" applyBorder="1" applyProtection="1">
      <alignment vertical="center"/>
      <protection locked="0"/>
    </xf>
    <xf numFmtId="0" fontId="7" fillId="7" borderId="3" xfId="6" applyFont="1" applyFill="1" applyBorder="1" applyProtection="1">
      <alignment vertical="center"/>
      <protection locked="0"/>
    </xf>
    <xf numFmtId="38" fontId="11" fillId="7" borderId="15" xfId="8" applyFont="1" applyFill="1" applyBorder="1" applyProtection="1">
      <alignment vertical="center"/>
      <protection locked="0"/>
    </xf>
    <xf numFmtId="38" fontId="7" fillId="0" borderId="17" xfId="8" applyFont="1" applyBorder="1" applyProtection="1">
      <alignment vertical="center"/>
      <protection locked="0"/>
    </xf>
    <xf numFmtId="38" fontId="7" fillId="0" borderId="0" xfId="6" applyNumberFormat="1" applyFont="1" applyProtection="1">
      <alignment vertical="center"/>
      <protection locked="0"/>
    </xf>
    <xf numFmtId="38" fontId="11" fillId="7" borderId="17" xfId="8" applyFont="1" applyFill="1" applyBorder="1" applyProtection="1">
      <alignment vertical="center"/>
      <protection locked="0"/>
    </xf>
    <xf numFmtId="0" fontId="9" fillId="0" borderId="0" xfId="6" applyFont="1" applyBorder="1" applyProtection="1">
      <alignment vertical="center"/>
      <protection locked="0"/>
    </xf>
    <xf numFmtId="0" fontId="10" fillId="0" borderId="0" xfId="6" applyFont="1" applyBorder="1" applyProtection="1">
      <alignment vertical="center"/>
      <protection locked="0"/>
    </xf>
    <xf numFmtId="0" fontId="9" fillId="0" borderId="0" xfId="6" applyFont="1" applyProtection="1">
      <alignment vertical="center"/>
      <protection locked="0"/>
    </xf>
    <xf numFmtId="0" fontId="9" fillId="7" borderId="7" xfId="6" applyFont="1" applyFill="1" applyBorder="1" applyProtection="1">
      <alignment vertical="center"/>
    </xf>
    <xf numFmtId="0" fontId="9" fillId="7" borderId="8" xfId="6" applyFont="1" applyFill="1" applyBorder="1" applyProtection="1">
      <alignment vertical="center"/>
      <protection locked="0"/>
    </xf>
    <xf numFmtId="38" fontId="9" fillId="7" borderId="8" xfId="8" applyFont="1" applyFill="1" applyBorder="1" applyProtection="1">
      <alignment vertical="center"/>
      <protection locked="0"/>
    </xf>
    <xf numFmtId="0" fontId="9" fillId="7" borderId="6" xfId="6" applyFont="1" applyFill="1" applyBorder="1" applyProtection="1">
      <alignment vertical="center"/>
      <protection locked="0"/>
    </xf>
    <xf numFmtId="38" fontId="9" fillId="7" borderId="7" xfId="8" applyFont="1" applyFill="1" applyBorder="1" applyProtection="1">
      <alignment vertical="center"/>
      <protection locked="0"/>
    </xf>
    <xf numFmtId="38" fontId="7" fillId="0" borderId="15" xfId="8" applyFont="1" applyFill="1" applyBorder="1" applyProtection="1">
      <alignment vertical="center"/>
    </xf>
    <xf numFmtId="0" fontId="9" fillId="0" borderId="0" xfId="6" applyFont="1" applyFill="1" applyBorder="1" applyProtection="1">
      <alignment vertical="center"/>
      <protection locked="0"/>
    </xf>
    <xf numFmtId="38" fontId="9" fillId="0" borderId="0" xfId="8" applyFont="1" applyFill="1" applyBorder="1" applyProtection="1">
      <alignment vertical="center"/>
      <protection locked="0"/>
    </xf>
    <xf numFmtId="0" fontId="9" fillId="0" borderId="3" xfId="6" applyFont="1" applyFill="1" applyBorder="1" applyProtection="1">
      <alignment vertical="center"/>
      <protection locked="0"/>
    </xf>
    <xf numFmtId="38" fontId="9" fillId="0" borderId="17" xfId="8" applyFont="1" applyBorder="1" applyProtection="1">
      <alignment vertical="center"/>
      <protection locked="0"/>
    </xf>
    <xf numFmtId="38" fontId="9" fillId="0" borderId="0" xfId="6" applyNumberFormat="1" applyFont="1" applyProtection="1">
      <alignment vertical="center"/>
      <protection locked="0"/>
    </xf>
    <xf numFmtId="0" fontId="9" fillId="0" borderId="15" xfId="6" applyFont="1" applyFill="1" applyBorder="1" applyProtection="1">
      <alignment vertical="center"/>
      <protection locked="0"/>
    </xf>
    <xf numFmtId="0" fontId="9" fillId="0" borderId="3" xfId="6" applyFont="1" applyFill="1" applyBorder="1" applyAlignment="1" applyProtection="1">
      <alignment horizontal="right" vertical="center"/>
      <protection locked="0"/>
    </xf>
    <xf numFmtId="38" fontId="9" fillId="0" borderId="0" xfId="8" applyFont="1" applyProtection="1">
      <alignment vertical="center"/>
      <protection locked="0"/>
    </xf>
    <xf numFmtId="38" fontId="7" fillId="0" borderId="15" xfId="8" applyFont="1" applyBorder="1" applyProtection="1">
      <alignment vertical="center"/>
    </xf>
    <xf numFmtId="38" fontId="9" fillId="0" borderId="0" xfId="8" applyFont="1" applyBorder="1" applyProtection="1">
      <alignment vertical="center"/>
      <protection locked="0"/>
    </xf>
    <xf numFmtId="0" fontId="9" fillId="0" borderId="3" xfId="6" applyFont="1" applyBorder="1" applyProtection="1">
      <alignment vertical="center"/>
      <protection locked="0"/>
    </xf>
    <xf numFmtId="0" fontId="9" fillId="0" borderId="15" xfId="6" applyFont="1" applyBorder="1" applyProtection="1">
      <alignment vertical="center"/>
      <protection locked="0"/>
    </xf>
    <xf numFmtId="0" fontId="9" fillId="0" borderId="3" xfId="6" applyFont="1" applyBorder="1" applyAlignment="1" applyProtection="1">
      <alignment horizontal="right" vertical="center"/>
      <protection locked="0"/>
    </xf>
    <xf numFmtId="0" fontId="9" fillId="0" borderId="10" xfId="6" applyFont="1" applyBorder="1" applyProtection="1">
      <alignment vertical="center"/>
      <protection locked="0"/>
    </xf>
    <xf numFmtId="0" fontId="9" fillId="0" borderId="11" xfId="6" applyFont="1" applyBorder="1" applyProtection="1">
      <alignment vertical="center"/>
      <protection locked="0"/>
    </xf>
    <xf numFmtId="38" fontId="9" fillId="0" borderId="11" xfId="8" applyFont="1" applyBorder="1" applyProtection="1">
      <alignment vertical="center"/>
      <protection locked="0"/>
    </xf>
    <xf numFmtId="0" fontId="9" fillId="0" borderId="9" xfId="6" applyFont="1" applyBorder="1" applyProtection="1">
      <alignment vertical="center"/>
      <protection locked="0"/>
    </xf>
    <xf numFmtId="0" fontId="9" fillId="0" borderId="12" xfId="6" applyFont="1" applyBorder="1" applyAlignment="1" applyProtection="1">
      <alignment vertical="center"/>
    </xf>
    <xf numFmtId="0" fontId="9" fillId="0" borderId="13" xfId="6" applyFont="1" applyBorder="1" applyProtection="1">
      <alignment vertical="center"/>
      <protection locked="0"/>
    </xf>
    <xf numFmtId="0" fontId="9" fillId="0" borderId="13" xfId="6" applyFont="1" applyBorder="1" applyAlignment="1" applyProtection="1">
      <alignment vertical="center"/>
      <protection locked="0"/>
    </xf>
    <xf numFmtId="0" fontId="9" fillId="0" borderId="1" xfId="6" applyFont="1" applyBorder="1" applyAlignment="1" applyProtection="1">
      <alignment vertical="center"/>
      <protection locked="0"/>
    </xf>
    <xf numFmtId="38" fontId="9" fillId="0" borderId="12" xfId="6" applyNumberFormat="1" applyFont="1" applyBorder="1" applyAlignment="1" applyProtection="1">
      <alignment vertical="center"/>
      <protection locked="0"/>
    </xf>
    <xf numFmtId="38" fontId="11" fillId="0" borderId="69" xfId="6" applyNumberFormat="1" applyFont="1" applyFill="1" applyBorder="1" applyAlignment="1" applyProtection="1">
      <alignment horizontal="right" vertical="center"/>
      <protection locked="0"/>
    </xf>
    <xf numFmtId="181" fontId="7" fillId="2" borderId="0" xfId="10" applyNumberFormat="1" applyFont="1" applyFill="1" applyBorder="1" applyAlignment="1" applyProtection="1">
      <alignment horizontal="left" vertical="center"/>
      <protection locked="0"/>
    </xf>
    <xf numFmtId="0" fontId="9" fillId="0" borderId="0" xfId="6" applyFont="1" applyFill="1" applyBorder="1" applyAlignment="1" applyProtection="1">
      <alignment vertical="center"/>
      <protection locked="0"/>
    </xf>
    <xf numFmtId="0" fontId="0" fillId="0" borderId="0" xfId="0" applyProtection="1">
      <alignment vertical="center"/>
      <protection locked="0"/>
    </xf>
    <xf numFmtId="0" fontId="7" fillId="0" borderId="0" xfId="6" applyFont="1" applyBorder="1" applyAlignment="1" applyProtection="1">
      <alignment horizontal="right" vertical="center"/>
      <protection locked="0"/>
    </xf>
    <xf numFmtId="0" fontId="9" fillId="7" borderId="8" xfId="6" applyFont="1" applyFill="1" applyBorder="1" applyAlignment="1" applyProtection="1">
      <alignment horizontal="right" vertical="center"/>
      <protection locked="0"/>
    </xf>
    <xf numFmtId="38" fontId="9" fillId="7" borderId="62" xfId="8" applyFont="1" applyFill="1" applyBorder="1" applyProtection="1">
      <alignment vertical="center"/>
      <protection locked="0"/>
    </xf>
    <xf numFmtId="0" fontId="9" fillId="0" borderId="7" xfId="6" applyFont="1" applyFill="1" applyBorder="1" applyProtection="1">
      <alignment vertical="center"/>
    </xf>
    <xf numFmtId="38" fontId="9" fillId="0" borderId="0" xfId="6" applyNumberFormat="1" applyFont="1" applyFill="1" applyBorder="1" applyProtection="1">
      <alignment vertical="center"/>
      <protection locked="0"/>
    </xf>
    <xf numFmtId="0" fontId="9" fillId="0" borderId="8" xfId="6" applyFont="1" applyFill="1" applyBorder="1" applyProtection="1">
      <alignment vertical="center"/>
      <protection locked="0"/>
    </xf>
    <xf numFmtId="38" fontId="9" fillId="0" borderId="8" xfId="8" applyFont="1" applyFill="1" applyBorder="1" applyProtection="1">
      <alignment vertical="center"/>
      <protection locked="0"/>
    </xf>
    <xf numFmtId="0" fontId="9" fillId="0" borderId="8" xfId="6" applyFont="1" applyFill="1" applyBorder="1" applyAlignment="1" applyProtection="1">
      <alignment horizontal="right" vertical="center"/>
      <protection locked="0"/>
    </xf>
    <xf numFmtId="38" fontId="9" fillId="0" borderId="7" xfId="8" applyFont="1" applyFill="1" applyBorder="1" applyProtection="1">
      <alignment vertical="center"/>
      <protection locked="0"/>
    </xf>
    <xf numFmtId="189" fontId="9" fillId="0" borderId="8" xfId="6" applyNumberFormat="1" applyFont="1" applyFill="1" applyBorder="1" applyProtection="1">
      <alignment vertical="center"/>
      <protection locked="0"/>
    </xf>
    <xf numFmtId="38" fontId="9" fillId="0" borderId="12" xfId="0" applyNumberFormat="1" applyFont="1" applyBorder="1" applyAlignment="1" applyProtection="1">
      <alignment vertical="center"/>
      <protection locked="0"/>
    </xf>
    <xf numFmtId="181" fontId="7" fillId="2" borderId="0" xfId="10" applyNumberFormat="1" applyFont="1" applyFill="1" applyBorder="1" applyAlignment="1" applyProtection="1">
      <alignment horizontal="left" vertical="center"/>
    </xf>
    <xf numFmtId="0" fontId="9" fillId="0" borderId="0" xfId="6" applyFont="1" applyBorder="1" applyAlignment="1" applyProtection="1">
      <alignment vertical="center"/>
      <protection locked="0"/>
    </xf>
    <xf numFmtId="38" fontId="9" fillId="0" borderId="0" xfId="6" applyNumberFormat="1" applyFont="1" applyBorder="1" applyAlignment="1" applyProtection="1">
      <alignment vertical="center"/>
      <protection locked="0"/>
    </xf>
    <xf numFmtId="38" fontId="9" fillId="0" borderId="0" xfId="8" applyFont="1" applyFill="1" applyBorder="1" applyAlignment="1" applyProtection="1">
      <alignment horizontal="center" vertical="center"/>
      <protection locked="0"/>
    </xf>
    <xf numFmtId="38" fontId="11" fillId="0" borderId="0" xfId="6" applyNumberFormat="1" applyFont="1" applyFill="1" applyBorder="1" applyAlignment="1" applyProtection="1">
      <alignment horizontal="center" vertical="center"/>
      <protection locked="0"/>
    </xf>
    <xf numFmtId="190" fontId="5" fillId="0" borderId="0" xfId="6" applyNumberFormat="1" applyProtection="1">
      <alignment vertical="center"/>
      <protection locked="0"/>
    </xf>
    <xf numFmtId="0" fontId="20" fillId="2" borderId="0" xfId="0" applyFont="1" applyFill="1" applyBorder="1" applyAlignment="1">
      <alignment horizontal="right" vertical="center"/>
    </xf>
    <xf numFmtId="0" fontId="7" fillId="0" borderId="20" xfId="6" applyFont="1" applyFill="1" applyBorder="1" applyAlignment="1" applyProtection="1">
      <alignment horizontal="left" vertical="top" wrapText="1"/>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0" fontId="7" fillId="0" borderId="20" xfId="6" applyFont="1" applyFill="1" applyBorder="1" applyAlignment="1" applyProtection="1">
      <alignment horizontal="left" vertical="top" wrapText="1"/>
    </xf>
    <xf numFmtId="38" fontId="15" fillId="0" borderId="0" xfId="8" applyFont="1" applyAlignment="1" applyProtection="1">
      <alignment horizontal="right" vertical="center"/>
      <protection locked="0"/>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0" fontId="7" fillId="0" borderId="20" xfId="6" applyFont="1" applyFill="1" applyBorder="1" applyAlignment="1" applyProtection="1">
      <alignment horizontal="left" vertical="top" wrapText="1"/>
    </xf>
    <xf numFmtId="176" fontId="9" fillId="0" borderId="57" xfId="6" applyNumberFormat="1" applyFont="1" applyFill="1" applyBorder="1" applyAlignment="1" applyProtection="1">
      <alignment vertical="center" wrapText="1"/>
    </xf>
    <xf numFmtId="0" fontId="7" fillId="8" borderId="56" xfId="6" applyNumberFormat="1" applyFont="1" applyFill="1" applyBorder="1" applyAlignment="1" applyProtection="1">
      <alignment horizontal="left" vertical="center" wrapText="1"/>
      <protection locked="0"/>
    </xf>
    <xf numFmtId="0" fontId="7" fillId="8" borderId="47" xfId="6" applyNumberFormat="1" applyFont="1" applyFill="1" applyBorder="1" applyAlignment="1" applyProtection="1">
      <alignment horizontal="left" vertical="center" wrapText="1"/>
      <protection locked="0"/>
    </xf>
    <xf numFmtId="0" fontId="7" fillId="0" borderId="0" xfId="6" applyFont="1" applyFill="1" applyProtection="1">
      <alignment vertical="center"/>
      <protection locked="0"/>
    </xf>
    <xf numFmtId="38" fontId="7" fillId="0" borderId="22" xfId="11" applyFont="1" applyFill="1" applyBorder="1" applyAlignment="1" applyProtection="1">
      <alignment vertical="center" wrapText="1"/>
    </xf>
    <xf numFmtId="0" fontId="0" fillId="0" borderId="33" xfId="0" applyBorder="1" applyAlignment="1" applyProtection="1">
      <alignment horizontal="left" vertical="top" wrapText="1"/>
    </xf>
    <xf numFmtId="191" fontId="9" fillId="8" borderId="47" xfId="11" applyNumberFormat="1" applyFont="1" applyFill="1" applyBorder="1" applyAlignment="1" applyProtection="1">
      <alignment horizontal="left" vertical="top" wrapText="1"/>
      <protection locked="0"/>
    </xf>
    <xf numFmtId="14" fontId="9" fillId="8" borderId="48" xfId="6" applyNumberFormat="1" applyFont="1" applyFill="1" applyBorder="1" applyAlignment="1" applyProtection="1">
      <alignment horizontal="left" vertical="top" wrapText="1"/>
      <protection locked="0"/>
    </xf>
    <xf numFmtId="0" fontId="7" fillId="0" borderId="17" xfId="6" applyFont="1" applyFill="1" applyBorder="1" applyAlignment="1" applyProtection="1">
      <alignment horizontal="left" vertical="top" wrapText="1"/>
    </xf>
    <xf numFmtId="0" fontId="11" fillId="4" borderId="76" xfId="6" applyFont="1" applyFill="1" applyBorder="1" applyAlignment="1" applyProtection="1">
      <alignment horizontal="left" vertical="top" wrapText="1" shrinkToFit="1"/>
    </xf>
    <xf numFmtId="178" fontId="7" fillId="0" borderId="77" xfId="6" applyNumberFormat="1" applyFont="1" applyFill="1" applyBorder="1" applyAlignment="1" applyProtection="1">
      <alignment vertical="center" wrapText="1"/>
    </xf>
    <xf numFmtId="0" fontId="7" fillId="0" borderId="78" xfId="6" applyFont="1" applyFill="1" applyBorder="1" applyAlignment="1" applyProtection="1">
      <alignment horizontal="left" vertical="top" wrapText="1"/>
    </xf>
    <xf numFmtId="0" fontId="7" fillId="0" borderId="79" xfId="6" applyFont="1" applyFill="1" applyBorder="1" applyAlignment="1" applyProtection="1">
      <alignment horizontal="left" vertical="top" wrapText="1"/>
    </xf>
    <xf numFmtId="178" fontId="9" fillId="8" borderId="80" xfId="6" applyNumberFormat="1" applyFont="1" applyFill="1" applyBorder="1" applyAlignment="1" applyProtection="1">
      <alignment horizontal="left" vertical="top" wrapText="1"/>
      <protection locked="0"/>
    </xf>
    <xf numFmtId="0" fontId="11" fillId="4" borderId="81" xfId="6" applyFont="1" applyFill="1" applyBorder="1" applyAlignment="1" applyProtection="1">
      <alignment horizontal="left" vertical="top" wrapText="1" shrinkToFit="1"/>
    </xf>
    <xf numFmtId="0" fontId="3" fillId="8" borderId="82" xfId="9" applyFont="1" applyFill="1" applyBorder="1" applyAlignment="1" applyProtection="1">
      <alignment horizontal="left" vertical="top"/>
      <protection locked="0"/>
    </xf>
    <xf numFmtId="186" fontId="7" fillId="0" borderId="14" xfId="8" applyNumberFormat="1" applyFont="1" applyFill="1" applyBorder="1" applyAlignment="1">
      <alignment horizontal="right" vertical="center"/>
    </xf>
    <xf numFmtId="38" fontId="7" fillId="0" borderId="11" xfId="8" applyFont="1" applyFill="1" applyBorder="1" applyAlignment="1">
      <alignment vertical="center"/>
    </xf>
    <xf numFmtId="176" fontId="9" fillId="0" borderId="59" xfId="6" applyNumberFormat="1" applyFont="1" applyFill="1" applyBorder="1" applyAlignment="1" applyProtection="1">
      <alignment horizontal="left" vertical="top" wrapText="1"/>
    </xf>
    <xf numFmtId="176" fontId="7" fillId="0" borderId="60" xfId="6" applyNumberFormat="1" applyFont="1" applyFill="1" applyBorder="1" applyAlignment="1" applyProtection="1">
      <alignment vertical="center" wrapText="1"/>
    </xf>
    <xf numFmtId="0" fontId="9" fillId="0" borderId="61" xfId="6" applyFont="1" applyFill="1" applyBorder="1" applyAlignment="1" applyProtection="1">
      <alignment horizontal="left" vertical="top" wrapText="1"/>
    </xf>
    <xf numFmtId="0" fontId="7" fillId="0" borderId="83" xfId="6" applyFont="1" applyFill="1" applyBorder="1" applyAlignment="1" applyProtection="1">
      <alignment horizontal="left" vertical="top" wrapText="1"/>
    </xf>
    <xf numFmtId="176" fontId="7" fillId="0" borderId="84" xfId="6" applyNumberFormat="1" applyFont="1" applyFill="1" applyBorder="1" applyAlignment="1" applyProtection="1">
      <alignment vertical="center" wrapText="1"/>
    </xf>
    <xf numFmtId="176" fontId="9" fillId="8" borderId="59" xfId="6" applyNumberFormat="1" applyFont="1" applyFill="1" applyBorder="1" applyAlignment="1" applyProtection="1">
      <alignment horizontal="left" vertical="top" wrapText="1"/>
      <protection locked="0"/>
    </xf>
    <xf numFmtId="188" fontId="9" fillId="7" borderId="13" xfId="6" applyNumberFormat="1" applyFont="1" applyFill="1" applyBorder="1" applyProtection="1">
      <alignment vertical="center"/>
      <protection locked="0"/>
    </xf>
    <xf numFmtId="0" fontId="9" fillId="8" borderId="50" xfId="6" applyFont="1" applyFill="1" applyBorder="1" applyAlignment="1" applyProtection="1">
      <alignment horizontal="left" vertical="top" wrapText="1"/>
      <protection locked="0"/>
    </xf>
    <xf numFmtId="0" fontId="6" fillId="2" borderId="16" xfId="6" applyFont="1" applyFill="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16" xfId="0" applyFont="1" applyBorder="1" applyAlignment="1" applyProtection="1">
      <alignment horizontal="left" vertical="top" wrapText="1"/>
    </xf>
    <xf numFmtId="0" fontId="7" fillId="0" borderId="54" xfId="6" applyFont="1" applyFill="1" applyBorder="1" applyAlignment="1" applyProtection="1">
      <alignment horizontal="left" vertical="top" wrapText="1"/>
    </xf>
    <xf numFmtId="0" fontId="7" fillId="0" borderId="17" xfId="6" applyFont="1" applyFill="1" applyBorder="1" applyAlignment="1" applyProtection="1">
      <alignment horizontal="left" vertical="top" wrapText="1"/>
    </xf>
    <xf numFmtId="0" fontId="7" fillId="0" borderId="34" xfId="6" applyFont="1" applyFill="1" applyBorder="1" applyAlignment="1" applyProtection="1">
      <alignment horizontal="left" vertical="top" wrapText="1"/>
    </xf>
    <xf numFmtId="0" fontId="7" fillId="0" borderId="62" xfId="6" applyFont="1" applyFill="1" applyBorder="1" applyAlignment="1" applyProtection="1">
      <alignment horizontal="left" vertical="top" wrapText="1"/>
    </xf>
    <xf numFmtId="0" fontId="0" fillId="0" borderId="17" xfId="0" applyBorder="1" applyAlignment="1" applyProtection="1">
      <alignment horizontal="left" vertical="top" wrapText="1"/>
    </xf>
    <xf numFmtId="0" fontId="7" fillId="0" borderId="54" xfId="6" applyFont="1" applyFill="1" applyBorder="1" applyAlignment="1" applyProtection="1">
      <alignment horizontal="left" vertical="top" wrapText="1"/>
      <protection locked="0"/>
    </xf>
    <xf numFmtId="0" fontId="7" fillId="0" borderId="17" xfId="6" applyFont="1" applyFill="1" applyBorder="1" applyAlignment="1" applyProtection="1">
      <alignment horizontal="left" vertical="top" wrapText="1"/>
      <protection locked="0"/>
    </xf>
    <xf numFmtId="0" fontId="7" fillId="0" borderId="34" xfId="6" applyFont="1" applyFill="1" applyBorder="1" applyAlignment="1" applyProtection="1">
      <alignment horizontal="left" vertical="top" wrapText="1"/>
      <protection locked="0"/>
    </xf>
    <xf numFmtId="184" fontId="20" fillId="2" borderId="0" xfId="0" applyNumberFormat="1" applyFont="1" applyFill="1" applyAlignment="1">
      <alignment horizontal="left" vertical="center"/>
    </xf>
    <xf numFmtId="185" fontId="20" fillId="2" borderId="0" xfId="0" applyNumberFormat="1" applyFont="1" applyFill="1" applyAlignment="1">
      <alignment horizontal="left" vertical="center"/>
    </xf>
    <xf numFmtId="0" fontId="20" fillId="2" borderId="0" xfId="0" applyFont="1" applyFill="1" applyAlignment="1">
      <alignment vertical="center"/>
    </xf>
    <xf numFmtId="0" fontId="20" fillId="2" borderId="0" xfId="0" applyFont="1" applyFill="1" applyAlignment="1">
      <alignment horizontal="left" vertical="center" wrapText="1"/>
    </xf>
    <xf numFmtId="176" fontId="20" fillId="2" borderId="12" xfId="0" applyNumberFormat="1" applyFont="1" applyFill="1" applyBorder="1" applyAlignment="1">
      <alignment horizontal="right" vertical="center"/>
    </xf>
    <xf numFmtId="176" fontId="20" fillId="2" borderId="13" xfId="0" applyNumberFormat="1" applyFont="1" applyFill="1" applyBorder="1" applyAlignment="1">
      <alignment horizontal="right" vertical="center"/>
    </xf>
    <xf numFmtId="176" fontId="20" fillId="2" borderId="1" xfId="0" applyNumberFormat="1" applyFont="1" applyFill="1" applyBorder="1" applyAlignment="1">
      <alignment horizontal="right"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0" xfId="0" applyFont="1" applyFill="1" applyAlignment="1">
      <alignment horizontal="center" vertical="center" wrapText="1"/>
    </xf>
    <xf numFmtId="0" fontId="20" fillId="2" borderId="0" xfId="0" applyFont="1" applyFill="1" applyAlignment="1">
      <alignment horizontal="center" vertical="center"/>
    </xf>
    <xf numFmtId="0" fontId="20" fillId="2" borderId="15" xfId="0" applyFont="1" applyFill="1" applyBorder="1" applyAlignment="1">
      <alignment horizontal="center" vertical="center"/>
    </xf>
    <xf numFmtId="0" fontId="20" fillId="2" borderId="0" xfId="0" applyFont="1" applyFill="1" applyBorder="1" applyAlignment="1">
      <alignment horizontal="center" vertical="center"/>
    </xf>
    <xf numFmtId="176" fontId="20" fillId="2" borderId="15" xfId="0" applyNumberFormat="1" applyFont="1" applyFill="1" applyBorder="1" applyAlignment="1">
      <alignment horizontal="right" vertical="center"/>
    </xf>
    <xf numFmtId="176" fontId="20" fillId="2" borderId="0" xfId="0" applyNumberFormat="1" applyFont="1" applyFill="1" applyBorder="1" applyAlignment="1">
      <alignment horizontal="right" vertical="center"/>
    </xf>
    <xf numFmtId="0" fontId="20" fillId="2" borderId="0" xfId="0" applyFont="1" applyFill="1" applyAlignment="1">
      <alignment vertical="center" wrapText="1"/>
    </xf>
    <xf numFmtId="3" fontId="20" fillId="2" borderId="0" xfId="0" applyNumberFormat="1" applyFont="1" applyFill="1" applyAlignment="1">
      <alignment horizontal="right" vertical="center"/>
    </xf>
    <xf numFmtId="0" fontId="20" fillId="2" borderId="0" xfId="0" applyFont="1" applyFill="1" applyAlignment="1">
      <alignment horizontal="right" vertical="center"/>
    </xf>
    <xf numFmtId="179" fontId="20" fillId="2" borderId="0" xfId="0" applyNumberFormat="1" applyFont="1" applyFill="1" applyAlignment="1">
      <alignment horizontal="right" vertical="center"/>
    </xf>
    <xf numFmtId="182" fontId="20" fillId="2" borderId="0" xfId="0" applyNumberFormat="1" applyFont="1" applyFill="1" applyAlignment="1">
      <alignment horizontal="left" vertical="center"/>
    </xf>
    <xf numFmtId="0" fontId="20" fillId="2" borderId="0" xfId="0" applyNumberFormat="1" applyFont="1" applyFill="1" applyAlignment="1">
      <alignment horizontal="left" vertical="center"/>
    </xf>
    <xf numFmtId="0" fontId="24" fillId="2" borderId="12" xfId="0" applyFont="1" applyFill="1" applyBorder="1" applyAlignment="1">
      <alignment horizontal="left" vertical="center"/>
    </xf>
    <xf numFmtId="0" fontId="24" fillId="2" borderId="13" xfId="0" applyFont="1" applyFill="1" applyBorder="1" applyAlignment="1">
      <alignment horizontal="left" vertical="center"/>
    </xf>
    <xf numFmtId="0" fontId="24" fillId="2" borderId="1" xfId="0" applyFont="1" applyFill="1" applyBorder="1" applyAlignment="1">
      <alignment horizontal="left" vertical="center"/>
    </xf>
    <xf numFmtId="0" fontId="20" fillId="2" borderId="0" xfId="0" applyFont="1" applyFill="1" applyAlignment="1">
      <alignment horizontal="left" vertical="center"/>
    </xf>
    <xf numFmtId="183" fontId="20" fillId="2" borderId="0" xfId="0" applyNumberFormat="1" applyFont="1" applyFill="1" applyAlignment="1">
      <alignment horizontal="left" vertical="center"/>
    </xf>
    <xf numFmtId="0" fontId="20" fillId="2" borderId="12"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1" xfId="0" applyFont="1" applyFill="1" applyBorder="1" applyAlignment="1">
      <alignment horizontal="left" vertical="center"/>
    </xf>
    <xf numFmtId="31" fontId="20" fillId="2" borderId="0" xfId="0" applyNumberFormat="1" applyFont="1" applyFill="1" applyAlignment="1">
      <alignment horizontal="left" vertical="center"/>
    </xf>
    <xf numFmtId="0" fontId="20" fillId="9" borderId="14" xfId="0" applyFont="1" applyFill="1" applyBorder="1" applyAlignment="1">
      <alignment vertical="center"/>
    </xf>
    <xf numFmtId="0" fontId="20" fillId="2" borderId="1" xfId="0" applyFont="1" applyFill="1" applyBorder="1" applyAlignment="1">
      <alignment vertical="center"/>
    </xf>
    <xf numFmtId="0" fontId="20" fillId="2" borderId="5"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4" xfId="0" applyFont="1" applyFill="1" applyBorder="1" applyAlignment="1">
      <alignment horizontal="center" vertical="center"/>
    </xf>
    <xf numFmtId="0" fontId="9" fillId="0" borderId="0" xfId="6" applyFont="1" applyFill="1" applyAlignment="1">
      <alignment horizontal="left" vertical="center"/>
    </xf>
    <xf numFmtId="38" fontId="7" fillId="0" borderId="10" xfId="8" applyFont="1" applyFill="1" applyBorder="1" applyAlignment="1">
      <alignment horizontal="left" vertical="center"/>
    </xf>
    <xf numFmtId="38" fontId="7" fillId="0" borderId="9" xfId="8" applyFont="1" applyFill="1" applyBorder="1" applyAlignment="1">
      <alignment horizontal="left" vertical="center"/>
    </xf>
    <xf numFmtId="38" fontId="16" fillId="6" borderId="0" xfId="8" applyFont="1" applyFill="1" applyAlignment="1">
      <alignment horizontal="center" vertical="center"/>
    </xf>
    <xf numFmtId="38" fontId="7" fillId="0" borderId="12" xfId="8" applyFont="1" applyFill="1" applyBorder="1" applyAlignment="1">
      <alignment horizontal="left" vertical="center"/>
    </xf>
    <xf numFmtId="38" fontId="7" fillId="0" borderId="1" xfId="8" applyFont="1" applyFill="1" applyBorder="1" applyAlignment="1">
      <alignment horizontal="left" vertical="center"/>
    </xf>
    <xf numFmtId="49" fontId="7" fillId="0" borderId="12" xfId="8" applyNumberFormat="1" applyFont="1" applyFill="1" applyBorder="1" applyAlignment="1">
      <alignment horizontal="left" vertical="center"/>
    </xf>
    <xf numFmtId="49" fontId="7" fillId="0" borderId="1" xfId="8" applyNumberFormat="1" applyFont="1" applyFill="1" applyBorder="1" applyAlignment="1">
      <alignment horizontal="left" vertical="center"/>
    </xf>
    <xf numFmtId="38" fontId="7" fillId="0" borderId="15" xfId="8" applyFont="1" applyFill="1" applyBorder="1" applyAlignment="1">
      <alignment horizontal="left" vertical="center"/>
    </xf>
    <xf numFmtId="38" fontId="7" fillId="0" borderId="3" xfId="8" applyFont="1" applyFill="1" applyBorder="1" applyAlignment="1">
      <alignment horizontal="left" vertical="center"/>
    </xf>
    <xf numFmtId="0" fontId="9" fillId="0" borderId="0" xfId="6" applyFont="1" applyFill="1" applyBorder="1" applyAlignment="1">
      <alignment horizontal="left" vertical="center" wrapText="1"/>
    </xf>
    <xf numFmtId="0" fontId="5" fillId="0" borderId="0" xfId="6" applyAlignment="1">
      <alignment vertical="center" wrapText="1"/>
    </xf>
    <xf numFmtId="0" fontId="9" fillId="0" borderId="0" xfId="6" applyFont="1" applyAlignment="1">
      <alignment horizontal="left" vertical="center" wrapText="1"/>
    </xf>
    <xf numFmtId="0" fontId="5" fillId="0" borderId="0" xfId="6" applyAlignment="1">
      <alignment horizontal="left" vertical="center" wrapText="1"/>
    </xf>
    <xf numFmtId="0" fontId="9" fillId="0" borderId="0" xfId="6" applyFont="1" applyFill="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38" fontId="11" fillId="0" borderId="65" xfId="6" applyNumberFormat="1" applyFont="1" applyFill="1" applyBorder="1" applyAlignment="1" applyProtection="1">
      <alignment horizontal="center" vertical="center"/>
      <protection locked="0"/>
    </xf>
    <xf numFmtId="38" fontId="11" fillId="0" borderId="66" xfId="6" applyNumberFormat="1" applyFont="1" applyFill="1" applyBorder="1" applyAlignment="1" applyProtection="1">
      <alignment horizontal="center" vertical="center"/>
      <protection locked="0"/>
    </xf>
    <xf numFmtId="38" fontId="11" fillId="0" borderId="68" xfId="6" applyNumberFormat="1" applyFont="1" applyFill="1" applyBorder="1" applyAlignment="1" applyProtection="1">
      <alignment horizontal="center" vertical="center"/>
      <protection locked="0"/>
    </xf>
    <xf numFmtId="0" fontId="7" fillId="0" borderId="15" xfId="6" applyFont="1" applyBorder="1" applyAlignment="1" applyProtection="1">
      <alignment horizontal="left" vertical="center"/>
    </xf>
    <xf numFmtId="0" fontId="7" fillId="0" borderId="0" xfId="6" applyFont="1" applyBorder="1" applyAlignment="1" applyProtection="1">
      <alignment horizontal="left" vertical="center"/>
    </xf>
    <xf numFmtId="0" fontId="16" fillId="6" borderId="0" xfId="6" applyFont="1" applyFill="1" applyAlignment="1" applyProtection="1">
      <alignment horizontal="center" vertical="center"/>
      <protection locked="0"/>
    </xf>
    <xf numFmtId="38" fontId="18" fillId="0" borderId="0" xfId="8" applyFont="1" applyAlignment="1" applyProtection="1">
      <alignment horizontal="center" vertical="center"/>
      <protection locked="0"/>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0" fontId="7" fillId="0" borderId="13" xfId="6" applyFont="1" applyBorder="1" applyAlignment="1" applyProtection="1">
      <alignment horizontal="center" vertical="center"/>
      <protection locked="0"/>
    </xf>
    <xf numFmtId="0" fontId="7" fillId="0" borderId="1" xfId="6" applyFont="1" applyBorder="1" applyAlignment="1" applyProtection="1">
      <alignment horizontal="center" vertical="center"/>
      <protection locked="0"/>
    </xf>
    <xf numFmtId="0" fontId="7" fillId="0" borderId="11" xfId="6" applyFont="1" applyBorder="1" applyAlignment="1" applyProtection="1">
      <alignment horizontal="left" vertical="center"/>
    </xf>
    <xf numFmtId="38" fontId="9" fillId="0" borderId="74" xfId="8" applyFont="1" applyFill="1" applyBorder="1" applyAlignment="1" applyProtection="1">
      <alignment horizontal="center" vertical="center"/>
      <protection locked="0"/>
    </xf>
    <xf numFmtId="38" fontId="9" fillId="0" borderId="67" xfId="8" applyFont="1" applyFill="1" applyBorder="1" applyAlignment="1" applyProtection="1">
      <alignment horizontal="center" vertical="center"/>
      <protection locked="0"/>
    </xf>
    <xf numFmtId="38" fontId="11" fillId="0" borderId="75" xfId="6" applyNumberFormat="1" applyFont="1" applyFill="1" applyBorder="1" applyAlignment="1" applyProtection="1">
      <alignment horizontal="center" vertical="center"/>
      <protection locked="0"/>
    </xf>
    <xf numFmtId="0" fontId="7" fillId="0" borderId="0" xfId="6" applyFont="1" applyAlignment="1" applyProtection="1">
      <alignment vertical="center" wrapText="1"/>
      <protection locked="0"/>
    </xf>
    <xf numFmtId="0" fontId="5" fillId="0" borderId="0" xfId="6" applyAlignment="1" applyProtection="1">
      <alignment horizontal="left" vertical="center"/>
      <protection locked="0"/>
    </xf>
    <xf numFmtId="0" fontId="7" fillId="0" borderId="0" xfId="6" applyFont="1" applyAlignment="1" applyProtection="1">
      <alignment horizontal="left" vertical="center" wrapText="1"/>
      <protection locked="0"/>
    </xf>
  </cellXfs>
  <cellStyles count="12">
    <cellStyle name="パーセント 3" xfId="1"/>
    <cellStyle name="パーセント 6" xfId="2"/>
    <cellStyle name="ハイパーリンク" xfId="9" builtinId="8"/>
    <cellStyle name="桁区切り" xfId="11" builtinId="6"/>
    <cellStyle name="桁区切り 2" xfId="8"/>
    <cellStyle name="桁区切り 2 2" xfId="10"/>
    <cellStyle name="桁区切り 3" xfId="3"/>
    <cellStyle name="桁区切り 6" xfId="4"/>
    <cellStyle name="標準" xfId="0" builtinId="0"/>
    <cellStyle name="標準 2" xfId="6"/>
    <cellStyle name="標準 3" xfId="7"/>
    <cellStyle name="標準 6" xfId="5"/>
  </cellStyles>
  <dxfs count="0"/>
  <tableStyles count="0" defaultTableStyle="TableStyleMedium9" defaultPivotStyle="PivotStyleLight16"/>
  <colors>
    <mruColors>
      <color rgb="FF66FF66"/>
      <color rgb="FFFFFFCC"/>
      <color rgb="FF0000FF"/>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22</xdr:col>
      <xdr:colOff>114300</xdr:colOff>
      <xdr:row>11</xdr:row>
      <xdr:rowOff>85725</xdr:rowOff>
    </xdr:from>
    <xdr:to>
      <xdr:col>23</xdr:col>
      <xdr:colOff>114300</xdr:colOff>
      <xdr:row>12</xdr:row>
      <xdr:rowOff>133350</xdr:rowOff>
    </xdr:to>
    <xdr:sp macro="" textlink="">
      <xdr:nvSpPr>
        <xdr:cNvPr id="2" name="テキスト ボックス 1"/>
        <xdr:cNvSpPr txBox="1"/>
      </xdr:nvSpPr>
      <xdr:spPr>
        <a:xfrm>
          <a:off x="6191250" y="1914525"/>
          <a:ext cx="27622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p>
      </xdr:txBody>
    </xdr:sp>
    <xdr:clientData/>
  </xdr:twoCellAnchor>
  <xdr:twoCellAnchor>
    <xdr:from>
      <xdr:col>1</xdr:col>
      <xdr:colOff>28575</xdr:colOff>
      <xdr:row>6</xdr:row>
      <xdr:rowOff>219074</xdr:rowOff>
    </xdr:from>
    <xdr:to>
      <xdr:col>8</xdr:col>
      <xdr:colOff>209550</xdr:colOff>
      <xdr:row>14</xdr:row>
      <xdr:rowOff>0</xdr:rowOff>
    </xdr:to>
    <xdr:sp macro="" textlink="">
      <xdr:nvSpPr>
        <xdr:cNvPr id="4" name="角丸四角形吹き出し 3"/>
        <xdr:cNvSpPr/>
      </xdr:nvSpPr>
      <xdr:spPr>
        <a:xfrm>
          <a:off x="304800" y="1590674"/>
          <a:ext cx="2114550" cy="1266826"/>
        </a:xfrm>
        <a:prstGeom prst="wedgeRoundRectCallout">
          <a:avLst>
            <a:gd name="adj1" fmla="val -60187"/>
            <a:gd name="adj2" fmla="val 2731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j-ea"/>
              <a:ea typeface="+mj-ea"/>
              <a:cs typeface="+mn-cs"/>
            </a:rPr>
            <a:t>申請時、吹き出しコメントは全て削除してください。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32</xdr:col>
      <xdr:colOff>209550</xdr:colOff>
      <xdr:row>6</xdr:row>
      <xdr:rowOff>9525</xdr:rowOff>
    </xdr:from>
    <xdr:to>
      <xdr:col>44</xdr:col>
      <xdr:colOff>152400</xdr:colOff>
      <xdr:row>14</xdr:row>
      <xdr:rowOff>0</xdr:rowOff>
    </xdr:to>
    <xdr:sp macro="" textlink="">
      <xdr:nvSpPr>
        <xdr:cNvPr id="5" name="角丸四角形吹き出し 4"/>
        <xdr:cNvSpPr/>
      </xdr:nvSpPr>
      <xdr:spPr>
        <a:xfrm>
          <a:off x="9048750" y="1381125"/>
          <a:ext cx="3257550" cy="1524000"/>
        </a:xfrm>
        <a:prstGeom prst="wedgeRoundRectCallout">
          <a:avLst>
            <a:gd name="adj1" fmla="val -120056"/>
            <a:gd name="adj2" fmla="val 1706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r>
            <a:rPr lang="ja-JP" altLang="ja-JP" sz="1100" b="1" i="1">
              <a:solidFill>
                <a:srgbClr val="0000FF"/>
              </a:solidFill>
              <a:effectLst/>
              <a:latin typeface="+mn-lt"/>
              <a:ea typeface="+mn-ea"/>
              <a:cs typeface="+mn-cs"/>
            </a:rPr>
            <a:t>・印は代表者印です。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57151</xdr:colOff>
      <xdr:row>3</xdr:row>
      <xdr:rowOff>19051</xdr:rowOff>
    </xdr:from>
    <xdr:to>
      <xdr:col>34</xdr:col>
      <xdr:colOff>171451</xdr:colOff>
      <xdr:row>5</xdr:row>
      <xdr:rowOff>133351</xdr:rowOff>
    </xdr:to>
    <xdr:sp macro="" textlink="">
      <xdr:nvSpPr>
        <xdr:cNvPr id="6" name="角丸四角形吹き出し 5"/>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28</xdr:col>
      <xdr:colOff>152400</xdr:colOff>
      <xdr:row>20</xdr:row>
      <xdr:rowOff>0</xdr:rowOff>
    </xdr:from>
    <xdr:to>
      <xdr:col>41</xdr:col>
      <xdr:colOff>171450</xdr:colOff>
      <xdr:row>23</xdr:row>
      <xdr:rowOff>57150</xdr:rowOff>
    </xdr:to>
    <xdr:sp macro="" textlink="">
      <xdr:nvSpPr>
        <xdr:cNvPr id="7" name="角丸四角形吹き出し 6"/>
        <xdr:cNvSpPr/>
      </xdr:nvSpPr>
      <xdr:spPr>
        <a:xfrm>
          <a:off x="7886700" y="4276725"/>
          <a:ext cx="3609975" cy="771525"/>
        </a:xfrm>
        <a:prstGeom prst="wedgeRoundRectCallout">
          <a:avLst>
            <a:gd name="adj1" fmla="val -79554"/>
            <a:gd name="adj2" fmla="val 2859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29</xdr:col>
      <xdr:colOff>152400</xdr:colOff>
      <xdr:row>24</xdr:row>
      <xdr:rowOff>85725</xdr:rowOff>
    </xdr:from>
    <xdr:to>
      <xdr:col>42</xdr:col>
      <xdr:colOff>171450</xdr:colOff>
      <xdr:row>31</xdr:row>
      <xdr:rowOff>9525</xdr:rowOff>
    </xdr:to>
    <xdr:sp macro="" textlink="">
      <xdr:nvSpPr>
        <xdr:cNvPr id="9" name="角丸四角形吹き出し 8"/>
        <xdr:cNvSpPr/>
      </xdr:nvSpPr>
      <xdr:spPr>
        <a:xfrm>
          <a:off x="8162925" y="5172075"/>
          <a:ext cx="3609975" cy="1390650"/>
        </a:xfrm>
        <a:prstGeom prst="wedgeRoundRectCallout">
          <a:avLst>
            <a:gd name="adj1" fmla="val -85095"/>
            <a:gd name="adj2" fmla="val -12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で要領よく記入してください。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36</xdr:col>
      <xdr:colOff>38100</xdr:colOff>
      <xdr:row>31</xdr:row>
      <xdr:rowOff>209550</xdr:rowOff>
    </xdr:from>
    <xdr:to>
      <xdr:col>49</xdr:col>
      <xdr:colOff>57150</xdr:colOff>
      <xdr:row>37</xdr:row>
      <xdr:rowOff>0</xdr:rowOff>
    </xdr:to>
    <xdr:sp macro="" textlink="">
      <xdr:nvSpPr>
        <xdr:cNvPr id="10" name="角丸四角形吹き出し 9"/>
        <xdr:cNvSpPr/>
      </xdr:nvSpPr>
      <xdr:spPr>
        <a:xfrm>
          <a:off x="9982200" y="6762750"/>
          <a:ext cx="3609975" cy="990600"/>
        </a:xfrm>
        <a:prstGeom prst="wedgeRoundRectCallout">
          <a:avLst>
            <a:gd name="adj1" fmla="val -136546"/>
            <a:gd name="adj2" fmla="val -6028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1">
              <a:solidFill>
                <a:srgbClr val="0000FF"/>
              </a:solidFill>
              <a:effectLst/>
              <a:latin typeface="+mn-lt"/>
              <a:ea typeface="+mn-ea"/>
              <a:cs typeface="+mn-cs"/>
            </a:rPr>
            <a:t>す</a:t>
          </a:r>
          <a:r>
            <a:rPr lang="ja-JP" altLang="ja-JP" sz="1100" b="1" i="1">
              <a:solidFill>
                <a:srgbClr val="0000FF"/>
              </a:solidFill>
              <a:effectLst/>
              <a:latin typeface="+mn-lt"/>
              <a:ea typeface="+mn-ea"/>
              <a:cs typeface="+mn-cs"/>
            </a:rPr>
            <a:t>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37</xdr:col>
      <xdr:colOff>66675</xdr:colOff>
      <xdr:row>37</xdr:row>
      <xdr:rowOff>66675</xdr:rowOff>
    </xdr:from>
    <xdr:to>
      <xdr:col>54</xdr:col>
      <xdr:colOff>152400</xdr:colOff>
      <xdr:row>42</xdr:row>
      <xdr:rowOff>180975</xdr:rowOff>
    </xdr:to>
    <xdr:sp macro="" textlink="">
      <xdr:nvSpPr>
        <xdr:cNvPr id="11" name="角丸四角形吹き出し 10"/>
        <xdr:cNvSpPr/>
      </xdr:nvSpPr>
      <xdr:spPr>
        <a:xfrm>
          <a:off x="10287000" y="7858125"/>
          <a:ext cx="4781550" cy="990600"/>
        </a:xfrm>
        <a:prstGeom prst="wedgeRoundRectCallout">
          <a:avLst>
            <a:gd name="adj1" fmla="val -120580"/>
            <a:gd name="adj2" fmla="val -7374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別紙３</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助成先総括表の事業期間全体の助成金の額を転記してください。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26</xdr:col>
      <xdr:colOff>171451</xdr:colOff>
      <xdr:row>42</xdr:row>
      <xdr:rowOff>247649</xdr:rowOff>
    </xdr:from>
    <xdr:to>
      <xdr:col>33</xdr:col>
      <xdr:colOff>19050</xdr:colOff>
      <xdr:row>44</xdr:row>
      <xdr:rowOff>142874</xdr:rowOff>
    </xdr:to>
    <xdr:sp macro="" textlink="">
      <xdr:nvSpPr>
        <xdr:cNvPr id="12" name="角丸四角形吹き出し 11"/>
        <xdr:cNvSpPr/>
      </xdr:nvSpPr>
      <xdr:spPr>
        <a:xfrm>
          <a:off x="7543801" y="9096374"/>
          <a:ext cx="1781174" cy="371475"/>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27</xdr:col>
      <xdr:colOff>228599</xdr:colOff>
      <xdr:row>47</xdr:row>
      <xdr:rowOff>190500</xdr:rowOff>
    </xdr:from>
    <xdr:to>
      <xdr:col>48</xdr:col>
      <xdr:colOff>133349</xdr:colOff>
      <xdr:row>55</xdr:row>
      <xdr:rowOff>161925</xdr:rowOff>
    </xdr:to>
    <xdr:sp macro="" textlink="">
      <xdr:nvSpPr>
        <xdr:cNvPr id="13" name="角丸四角形吹き出し 12"/>
        <xdr:cNvSpPr/>
      </xdr:nvSpPr>
      <xdr:spPr>
        <a:xfrm>
          <a:off x="7686674" y="10687050"/>
          <a:ext cx="5705475" cy="1800225"/>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u="sng">
              <a:solidFill>
                <a:srgbClr val="0000FF"/>
              </a:solidFill>
              <a:effectLst/>
              <a:latin typeface="+mn-lt"/>
              <a:ea typeface="+mn-ea"/>
              <a:cs typeface="+mn-cs"/>
            </a:rPr>
            <a:t>消費税抜きの金額としてください。</a:t>
          </a:r>
          <a:endParaRPr lang="ja-JP" altLang="ja-JP" sz="1100" u="sng">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助成事業に要する経費は、別添２「項目別明細表」の合計を年度ごとに転記してください。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Ⅳ．助成金の交付申請額は、別紙２「</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助成先総括表」の助成金の額を年度ごとに転記してください。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VC</a:t>
          </a:r>
          <a:r>
            <a:rPr lang="ja-JP" altLang="ja-JP" sz="1100" b="1" i="1">
              <a:solidFill>
                <a:srgbClr val="0000FF"/>
              </a:solidFill>
              <a:effectLst/>
              <a:latin typeface="+mn-lt"/>
              <a:ea typeface="+mn-ea"/>
              <a:cs typeface="+mn-cs"/>
            </a:rPr>
            <a:t>や事業会社</a:t>
          </a:r>
          <a:r>
            <a:rPr lang="ja-JP" altLang="en-US" sz="1100" b="1" i="1">
              <a:solidFill>
                <a:srgbClr val="0000FF"/>
              </a:solidFill>
              <a:effectLst/>
              <a:latin typeface="+mn-lt"/>
              <a:ea typeface="+mn-ea"/>
              <a:cs typeface="+mn-cs"/>
            </a:rPr>
            <a:t>等</a:t>
          </a:r>
          <a:r>
            <a:rPr lang="ja-JP" altLang="ja-JP" sz="1100" b="1" i="1">
              <a:solidFill>
                <a:srgbClr val="0000FF"/>
              </a:solidFill>
              <a:effectLst/>
              <a:latin typeface="+mn-lt"/>
              <a:ea typeface="+mn-ea"/>
              <a:cs typeface="+mn-cs"/>
            </a:rPr>
            <a:t>からの新たな出資を本事業に組み込む場合には、「Ⅲ．その他収入」に記入してください。</a:t>
          </a:r>
          <a:endParaRPr lang="en-US" altLang="ja-JP" sz="1100" b="1" i="1">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既に出資済みの場合は、自己資金に記載してください。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各年度とも支出＝収入合計が同額となるように記載してください。</a:t>
          </a:r>
          <a:endParaRPr lang="ja-JP" altLang="ja-JP" sz="1100" b="1" i="1">
            <a:solidFill>
              <a:srgbClr val="0000FF"/>
            </a:solidFill>
            <a:effectLst/>
            <a:latin typeface="+mn-lt"/>
            <a:ea typeface="+mn-ea"/>
            <a:cs typeface="+mn-cs"/>
          </a:endParaRPr>
        </a:p>
      </xdr:txBody>
    </xdr:sp>
    <xdr:clientData/>
  </xdr:twoCellAnchor>
  <xdr:twoCellAnchor>
    <xdr:from>
      <xdr:col>1</xdr:col>
      <xdr:colOff>276224</xdr:colOff>
      <xdr:row>58</xdr:row>
      <xdr:rowOff>114300</xdr:rowOff>
    </xdr:from>
    <xdr:to>
      <xdr:col>22</xdr:col>
      <xdr:colOff>180974</xdr:colOff>
      <xdr:row>63</xdr:row>
      <xdr:rowOff>9525</xdr:rowOff>
    </xdr:to>
    <xdr:sp macro="" textlink="">
      <xdr:nvSpPr>
        <xdr:cNvPr id="14" name="角丸四角形吹き出し 13"/>
        <xdr:cNvSpPr/>
      </xdr:nvSpPr>
      <xdr:spPr>
        <a:xfrm>
          <a:off x="552449" y="12992100"/>
          <a:ext cx="5705475" cy="1038225"/>
        </a:xfrm>
        <a:prstGeom prst="wedgeRoundRectCallout">
          <a:avLst>
            <a:gd name="adj1" fmla="val -53932"/>
            <a:gd name="adj2" fmla="val -1241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27</xdr:col>
      <xdr:colOff>66676</xdr:colOff>
      <xdr:row>66</xdr:row>
      <xdr:rowOff>209551</xdr:rowOff>
    </xdr:from>
    <xdr:to>
      <xdr:col>33</xdr:col>
      <xdr:colOff>190500</xdr:colOff>
      <xdr:row>68</xdr:row>
      <xdr:rowOff>47625</xdr:rowOff>
    </xdr:to>
    <xdr:sp macro="" textlink="">
      <xdr:nvSpPr>
        <xdr:cNvPr id="15" name="角丸四角形吹き出し 14"/>
        <xdr:cNvSpPr/>
      </xdr:nvSpPr>
      <xdr:spPr>
        <a:xfrm>
          <a:off x="7524751" y="14782801"/>
          <a:ext cx="1781174" cy="29527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28</xdr:col>
      <xdr:colOff>238126</xdr:colOff>
      <xdr:row>70</xdr:row>
      <xdr:rowOff>38100</xdr:rowOff>
    </xdr:from>
    <xdr:to>
      <xdr:col>41</xdr:col>
      <xdr:colOff>238125</xdr:colOff>
      <xdr:row>73</xdr:row>
      <xdr:rowOff>0</xdr:rowOff>
    </xdr:to>
    <xdr:sp macro="" textlink="">
      <xdr:nvSpPr>
        <xdr:cNvPr id="16" name="角丸四角形吹き出し 15"/>
        <xdr:cNvSpPr/>
      </xdr:nvSpPr>
      <xdr:spPr>
        <a:xfrm>
          <a:off x="7972426" y="15392400"/>
          <a:ext cx="3590924" cy="619125"/>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i="1">
              <a:solidFill>
                <a:srgbClr val="0000FF"/>
              </a:solidFill>
              <a:effectLst/>
              <a:latin typeface="+mn-lt"/>
              <a:ea typeface="+mn-ea"/>
              <a:cs typeface="+mn-cs"/>
            </a:rPr>
            <a:t>資本金、従業員数は提出時点を基準としてください。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1" baseline="0">
            <a:solidFill>
              <a:srgbClr val="0000FF"/>
            </a:solidFill>
            <a:effectLst/>
            <a:latin typeface="+mn-lt"/>
            <a:ea typeface="+mn-ea"/>
            <a:cs typeface="+mn-cs"/>
          </a:endParaRPr>
        </a:p>
      </xdr:txBody>
    </xdr:sp>
    <xdr:clientData/>
  </xdr:twoCellAnchor>
  <xdr:twoCellAnchor>
    <xdr:from>
      <xdr:col>2</xdr:col>
      <xdr:colOff>152399</xdr:colOff>
      <xdr:row>76</xdr:row>
      <xdr:rowOff>9525</xdr:rowOff>
    </xdr:from>
    <xdr:to>
      <xdr:col>23</xdr:col>
      <xdr:colOff>57149</xdr:colOff>
      <xdr:row>86</xdr:row>
      <xdr:rowOff>38100</xdr:rowOff>
    </xdr:to>
    <xdr:sp macro="" textlink="">
      <xdr:nvSpPr>
        <xdr:cNvPr id="17" name="角丸四角形吹き出し 16"/>
        <xdr:cNvSpPr/>
      </xdr:nvSpPr>
      <xdr:spPr>
        <a:xfrm>
          <a:off x="704849" y="16659225"/>
          <a:ext cx="5705475" cy="2181225"/>
        </a:xfrm>
        <a:prstGeom prst="wedgeRoundRectCallout">
          <a:avLst>
            <a:gd name="adj1" fmla="val -56268"/>
            <a:gd name="adj2" fmla="val -3963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・現在の事業内容（主な製品等）を記入してください。また、過去５年間に市場に出した主要な新事業または新製品をあげ、その売上高を記入してください。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例：</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新事業</a:t>
          </a:r>
          <a:r>
            <a:rPr lang="en-US" altLang="ja-JP"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新製品名</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新事業</a:t>
          </a:r>
          <a:r>
            <a:rPr lang="en-US" altLang="ja-JP"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新製品の説明</a:t>
          </a:r>
          <a:r>
            <a:rPr lang="en-US" altLang="ja-JP" sz="1100">
              <a:solidFill>
                <a:srgbClr val="0000FF"/>
              </a:solidFill>
              <a:effectLst/>
              <a:latin typeface="+mn-lt"/>
              <a:ea typeface="+mn-ea"/>
              <a:cs typeface="+mn-cs"/>
            </a:rPr>
            <a:t>	</a:t>
          </a:r>
          <a:r>
            <a:rPr lang="ja-JP"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売上高</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年度</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新製品名１</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新製品名２</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年度</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新事業１</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年度</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新製品名○</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r>
            <a:rPr lang="en-US" altLang="ja-JP" sz="1100">
              <a:solidFill>
                <a:srgbClr val="0000FF"/>
              </a:solidFill>
              <a:effectLst/>
              <a:latin typeface="+mn-lt"/>
              <a:ea typeface="+mn-ea"/>
              <a:cs typeface="+mn-cs"/>
            </a:rPr>
            <a:t> </a:t>
          </a:r>
        </a:p>
        <a:p>
          <a:r>
            <a:rPr lang="ja-JP" altLang="en-US" sz="1100" b="1" i="1">
              <a:solidFill>
                <a:srgbClr val="0000FF"/>
              </a:solidFill>
              <a:effectLst/>
              <a:latin typeface="+mn-lt"/>
              <a:ea typeface="+mn-ea"/>
              <a:cs typeface="+mn-cs"/>
            </a:rPr>
            <a:t>記載スペースが足りない場合は、行の高さを広げる等調整してください。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26</xdr:col>
      <xdr:colOff>57151</xdr:colOff>
      <xdr:row>73</xdr:row>
      <xdr:rowOff>66676</xdr:rowOff>
    </xdr:from>
    <xdr:to>
      <xdr:col>32</xdr:col>
      <xdr:colOff>180975</xdr:colOff>
      <xdr:row>75</xdr:row>
      <xdr:rowOff>38100</xdr:rowOff>
    </xdr:to>
    <xdr:sp macro="" textlink="">
      <xdr:nvSpPr>
        <xdr:cNvPr id="18" name="角丸四角形吹き出し 17"/>
        <xdr:cNvSpPr/>
      </xdr:nvSpPr>
      <xdr:spPr>
        <a:xfrm>
          <a:off x="7239001" y="16163926"/>
          <a:ext cx="1781174" cy="29527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26</xdr:col>
      <xdr:colOff>9526</xdr:colOff>
      <xdr:row>87</xdr:row>
      <xdr:rowOff>85726</xdr:rowOff>
    </xdr:from>
    <xdr:to>
      <xdr:col>32</xdr:col>
      <xdr:colOff>133350</xdr:colOff>
      <xdr:row>88</xdr:row>
      <xdr:rowOff>152400</xdr:rowOff>
    </xdr:to>
    <xdr:sp macro="" textlink="">
      <xdr:nvSpPr>
        <xdr:cNvPr id="19" name="角丸四角形吹き出し 18"/>
        <xdr:cNvSpPr/>
      </xdr:nvSpPr>
      <xdr:spPr>
        <a:xfrm>
          <a:off x="7191376" y="19116676"/>
          <a:ext cx="1781174" cy="29527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28</xdr:col>
      <xdr:colOff>66675</xdr:colOff>
      <xdr:row>16</xdr:row>
      <xdr:rowOff>47625</xdr:rowOff>
    </xdr:from>
    <xdr:to>
      <xdr:col>41</xdr:col>
      <xdr:colOff>85725</xdr:colOff>
      <xdr:row>20</xdr:row>
      <xdr:rowOff>0</xdr:rowOff>
    </xdr:to>
    <xdr:sp macro="" textlink="">
      <xdr:nvSpPr>
        <xdr:cNvPr id="20" name="角丸四角形吹き出し 19"/>
        <xdr:cNvSpPr/>
      </xdr:nvSpPr>
      <xdr:spPr>
        <a:xfrm>
          <a:off x="7800975" y="3343275"/>
          <a:ext cx="3609975" cy="771525"/>
        </a:xfrm>
        <a:prstGeom prst="wedgeRoundRectCallout">
          <a:avLst>
            <a:gd name="adj1" fmla="val -80609"/>
            <a:gd name="adj2" fmla="val 1625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47626</xdr:colOff>
      <xdr:row>14</xdr:row>
      <xdr:rowOff>76201</xdr:rowOff>
    </xdr:from>
    <xdr:to>
      <xdr:col>32</xdr:col>
      <xdr:colOff>171450</xdr:colOff>
      <xdr:row>15</xdr:row>
      <xdr:rowOff>190500</xdr:rowOff>
    </xdr:to>
    <xdr:sp macro="" textlink="">
      <xdr:nvSpPr>
        <xdr:cNvPr id="21" name="角丸四角形吹き出し 20"/>
        <xdr:cNvSpPr/>
      </xdr:nvSpPr>
      <xdr:spPr>
        <a:xfrm>
          <a:off x="7229476" y="3067051"/>
          <a:ext cx="1781174" cy="342899"/>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481854</xdr:colOff>
      <xdr:row>0</xdr:row>
      <xdr:rowOff>224118</xdr:rowOff>
    </xdr:from>
    <xdr:to>
      <xdr:col>8</xdr:col>
      <xdr:colOff>123266</xdr:colOff>
      <xdr:row>4</xdr:row>
      <xdr:rowOff>67236</xdr:rowOff>
    </xdr:to>
    <xdr:sp macro="" textlink="">
      <xdr:nvSpPr>
        <xdr:cNvPr id="2" name="角丸四角形吹き出し 1"/>
        <xdr:cNvSpPr/>
      </xdr:nvSpPr>
      <xdr:spPr>
        <a:xfrm>
          <a:off x="7620001" y="224118"/>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xdr:col>
      <xdr:colOff>1243854</xdr:colOff>
      <xdr:row>3</xdr:row>
      <xdr:rowOff>33617</xdr:rowOff>
    </xdr:from>
    <xdr:to>
      <xdr:col>3</xdr:col>
      <xdr:colOff>22412</xdr:colOff>
      <xdr:row>5</xdr:row>
      <xdr:rowOff>105895</xdr:rowOff>
    </xdr:to>
    <xdr:sp macro="" textlink="">
      <xdr:nvSpPr>
        <xdr:cNvPr id="3" name="角丸四角形吹き出し 2"/>
        <xdr:cNvSpPr/>
      </xdr:nvSpPr>
      <xdr:spPr>
        <a:xfrm>
          <a:off x="2924736" y="739588"/>
          <a:ext cx="1602441" cy="542925"/>
        </a:xfrm>
        <a:prstGeom prst="wedgeRoundRectCallout">
          <a:avLst>
            <a:gd name="adj1" fmla="val -149200"/>
            <a:gd name="adj2" fmla="val 434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6</xdr:col>
      <xdr:colOff>291354</xdr:colOff>
      <xdr:row>6</xdr:row>
      <xdr:rowOff>324971</xdr:rowOff>
    </xdr:from>
    <xdr:to>
      <xdr:col>9</xdr:col>
      <xdr:colOff>660028</xdr:colOff>
      <xdr:row>11</xdr:row>
      <xdr:rowOff>112058</xdr:rowOff>
    </xdr:to>
    <xdr:sp macro="" textlink="">
      <xdr:nvSpPr>
        <xdr:cNvPr id="4" name="角丸四角形吹き出し 3"/>
        <xdr:cNvSpPr/>
      </xdr:nvSpPr>
      <xdr:spPr>
        <a:xfrm>
          <a:off x="8113060" y="1736912"/>
          <a:ext cx="2419350" cy="1523999"/>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74084</xdr:colOff>
      <xdr:row>7</xdr:row>
      <xdr:rowOff>74083</xdr:rowOff>
    </xdr:from>
    <xdr:to>
      <xdr:col>8</xdr:col>
      <xdr:colOff>429684</xdr:colOff>
      <xdr:row>12</xdr:row>
      <xdr:rowOff>116415</xdr:rowOff>
    </xdr:to>
    <xdr:sp macro="" textlink="">
      <xdr:nvSpPr>
        <xdr:cNvPr id="2" name="角丸四角形吹き出し 1"/>
        <xdr:cNvSpPr/>
      </xdr:nvSpPr>
      <xdr:spPr>
        <a:xfrm>
          <a:off x="7567084" y="1820333"/>
          <a:ext cx="2419350" cy="1523999"/>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1</xdr:col>
      <xdr:colOff>444500</xdr:colOff>
      <xdr:row>3</xdr:row>
      <xdr:rowOff>52917</xdr:rowOff>
    </xdr:from>
    <xdr:to>
      <xdr:col>2</xdr:col>
      <xdr:colOff>1020358</xdr:colOff>
      <xdr:row>5</xdr:row>
      <xdr:rowOff>109009</xdr:rowOff>
    </xdr:to>
    <xdr:sp macro="" textlink="">
      <xdr:nvSpPr>
        <xdr:cNvPr id="3" name="角丸四角形吹き出し 2"/>
        <xdr:cNvSpPr/>
      </xdr:nvSpPr>
      <xdr:spPr>
        <a:xfrm>
          <a:off x="3143250" y="783167"/>
          <a:ext cx="1602441" cy="542925"/>
        </a:xfrm>
        <a:prstGeom prst="wedgeRoundRectCallout">
          <a:avLst>
            <a:gd name="adj1" fmla="val -149200"/>
            <a:gd name="adj2" fmla="val 434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4</xdr:col>
      <xdr:colOff>423334</xdr:colOff>
      <xdr:row>1</xdr:row>
      <xdr:rowOff>222249</xdr:rowOff>
    </xdr:from>
    <xdr:to>
      <xdr:col>7</xdr:col>
      <xdr:colOff>51673</xdr:colOff>
      <xdr:row>5</xdr:row>
      <xdr:rowOff>32995</xdr:rowOff>
    </xdr:to>
    <xdr:sp macro="" textlink="">
      <xdr:nvSpPr>
        <xdr:cNvPr id="5" name="角丸四角形吹き出し 4"/>
        <xdr:cNvSpPr/>
      </xdr:nvSpPr>
      <xdr:spPr>
        <a:xfrm>
          <a:off x="7228417" y="465666"/>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296334</xdr:colOff>
      <xdr:row>6</xdr:row>
      <xdr:rowOff>222251</xdr:rowOff>
    </xdr:from>
    <xdr:to>
      <xdr:col>8</xdr:col>
      <xdr:colOff>651934</xdr:colOff>
      <xdr:row>11</xdr:row>
      <xdr:rowOff>105833</xdr:rowOff>
    </xdr:to>
    <xdr:sp macro="" textlink="">
      <xdr:nvSpPr>
        <xdr:cNvPr id="2" name="角丸四角形吹き出し 1"/>
        <xdr:cNvSpPr/>
      </xdr:nvSpPr>
      <xdr:spPr>
        <a:xfrm>
          <a:off x="7789334" y="1682751"/>
          <a:ext cx="2419350" cy="1523999"/>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1</xdr:col>
      <xdr:colOff>465667</xdr:colOff>
      <xdr:row>3</xdr:row>
      <xdr:rowOff>105834</xdr:rowOff>
    </xdr:from>
    <xdr:to>
      <xdr:col>3</xdr:col>
      <xdr:colOff>338666</xdr:colOff>
      <xdr:row>5</xdr:row>
      <xdr:rowOff>211667</xdr:rowOff>
    </xdr:to>
    <xdr:sp macro="" textlink="">
      <xdr:nvSpPr>
        <xdr:cNvPr id="3" name="角丸四角形吹き出し 2"/>
        <xdr:cNvSpPr/>
      </xdr:nvSpPr>
      <xdr:spPr>
        <a:xfrm>
          <a:off x="3164417" y="836084"/>
          <a:ext cx="1926166" cy="592666"/>
        </a:xfrm>
        <a:prstGeom prst="wedgeRoundRectCallout">
          <a:avLst>
            <a:gd name="adj1" fmla="val -149200"/>
            <a:gd name="adj2" fmla="val 434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事業名称、共同研究先名は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4</xdr:col>
      <xdr:colOff>571501</xdr:colOff>
      <xdr:row>2</xdr:row>
      <xdr:rowOff>74084</xdr:rowOff>
    </xdr:from>
    <xdr:to>
      <xdr:col>7</xdr:col>
      <xdr:colOff>199840</xdr:colOff>
      <xdr:row>5</xdr:row>
      <xdr:rowOff>128246</xdr:rowOff>
    </xdr:to>
    <xdr:sp macro="" textlink="">
      <xdr:nvSpPr>
        <xdr:cNvPr id="4" name="角丸四角形吹き出し 3"/>
        <xdr:cNvSpPr/>
      </xdr:nvSpPr>
      <xdr:spPr>
        <a:xfrm>
          <a:off x="7376584" y="560917"/>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455083</xdr:colOff>
      <xdr:row>2</xdr:row>
      <xdr:rowOff>21166</xdr:rowOff>
    </xdr:from>
    <xdr:to>
      <xdr:col>7</xdr:col>
      <xdr:colOff>216024</xdr:colOff>
      <xdr:row>4</xdr:row>
      <xdr:rowOff>77257</xdr:rowOff>
    </xdr:to>
    <xdr:sp macro="" textlink="">
      <xdr:nvSpPr>
        <xdr:cNvPr id="2" name="角丸四角形吹き出し 1"/>
        <xdr:cNvSpPr/>
      </xdr:nvSpPr>
      <xdr:spPr>
        <a:xfrm>
          <a:off x="4159250" y="507999"/>
          <a:ext cx="1602441" cy="542925"/>
        </a:xfrm>
        <a:prstGeom prst="wedgeRoundRectCallout">
          <a:avLst>
            <a:gd name="adj1" fmla="val -149200"/>
            <a:gd name="adj2" fmla="val 181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12</xdr:col>
      <xdr:colOff>338666</xdr:colOff>
      <xdr:row>1</xdr:row>
      <xdr:rowOff>31750</xdr:rowOff>
    </xdr:from>
    <xdr:to>
      <xdr:col>14</xdr:col>
      <xdr:colOff>633755</xdr:colOff>
      <xdr:row>4</xdr:row>
      <xdr:rowOff>85912</xdr:rowOff>
    </xdr:to>
    <xdr:sp macro="" textlink="">
      <xdr:nvSpPr>
        <xdr:cNvPr id="3" name="角丸四角形吹き出し 2"/>
        <xdr:cNvSpPr/>
      </xdr:nvSpPr>
      <xdr:spPr>
        <a:xfrm>
          <a:off x="11324166" y="275167"/>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9</xdr:col>
      <xdr:colOff>1492250</xdr:colOff>
      <xdr:row>0</xdr:row>
      <xdr:rowOff>74083</xdr:rowOff>
    </xdr:from>
    <xdr:to>
      <xdr:col>10</xdr:col>
      <xdr:colOff>1486024</xdr:colOff>
      <xdr:row>3</xdr:row>
      <xdr:rowOff>173069</xdr:rowOff>
    </xdr:to>
    <xdr:sp macro="" textlink="">
      <xdr:nvSpPr>
        <xdr:cNvPr id="4" name="角丸四角形吹き出し 3"/>
        <xdr:cNvSpPr/>
      </xdr:nvSpPr>
      <xdr:spPr>
        <a:xfrm>
          <a:off x="7651750" y="74083"/>
          <a:ext cx="1602441" cy="829236"/>
        </a:xfrm>
        <a:prstGeom prst="wedgeRoundRectCallout">
          <a:avLst>
            <a:gd name="adj1" fmla="val -100564"/>
            <a:gd name="adj2" fmla="val 4179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複数年度事業の場合はそれぞれ年度毎の積算が必要。</a:t>
          </a:r>
        </a:p>
      </xdr:txBody>
    </xdr:sp>
    <xdr:clientData/>
  </xdr:twoCellAnchor>
  <xdr:twoCellAnchor>
    <xdr:from>
      <xdr:col>0</xdr:col>
      <xdr:colOff>1238250</xdr:colOff>
      <xdr:row>34</xdr:row>
      <xdr:rowOff>84666</xdr:rowOff>
    </xdr:from>
    <xdr:to>
      <xdr:col>1</xdr:col>
      <xdr:colOff>1056217</xdr:colOff>
      <xdr:row>40</xdr:row>
      <xdr:rowOff>59265</xdr:rowOff>
    </xdr:to>
    <xdr:sp macro="" textlink="">
      <xdr:nvSpPr>
        <xdr:cNvPr id="5" name="角丸四角形吹き出し 4"/>
        <xdr:cNvSpPr/>
      </xdr:nvSpPr>
      <xdr:spPr>
        <a:xfrm>
          <a:off x="1238250" y="6138333"/>
          <a:ext cx="1638300" cy="990599"/>
        </a:xfrm>
        <a:prstGeom prst="wedgeRoundRectCallout">
          <a:avLst>
            <a:gd name="adj1" fmla="val -79896"/>
            <a:gd name="adj2" fmla="val -8171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11</xdr:col>
      <xdr:colOff>105833</xdr:colOff>
      <xdr:row>13</xdr:row>
      <xdr:rowOff>148166</xdr:rowOff>
    </xdr:from>
    <xdr:to>
      <xdr:col>12</xdr:col>
      <xdr:colOff>368547</xdr:colOff>
      <xdr:row>20</xdr:row>
      <xdr:rowOff>38599</xdr:rowOff>
    </xdr:to>
    <xdr:sp macro="" textlink="">
      <xdr:nvSpPr>
        <xdr:cNvPr id="6" name="角丸四角形吹き出し 5"/>
        <xdr:cNvSpPr/>
      </xdr:nvSpPr>
      <xdr:spPr>
        <a:xfrm>
          <a:off x="9482666" y="2645833"/>
          <a:ext cx="1871381" cy="1075766"/>
        </a:xfrm>
        <a:prstGeom prst="wedgeRoundRectCallout">
          <a:avLst>
            <a:gd name="adj1" fmla="val -142698"/>
            <a:gd name="adj2" fmla="val -19602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11</xdr:col>
      <xdr:colOff>105833</xdr:colOff>
      <xdr:row>20</xdr:row>
      <xdr:rowOff>95250</xdr:rowOff>
    </xdr:from>
    <xdr:to>
      <xdr:col>14</xdr:col>
      <xdr:colOff>252941</xdr:colOff>
      <xdr:row>28</xdr:row>
      <xdr:rowOff>159808</xdr:rowOff>
    </xdr:to>
    <xdr:sp macro="" textlink="">
      <xdr:nvSpPr>
        <xdr:cNvPr id="7" name="角丸四角形吹き出し 6"/>
        <xdr:cNvSpPr/>
      </xdr:nvSpPr>
      <xdr:spPr>
        <a:xfrm>
          <a:off x="9482666" y="3778250"/>
          <a:ext cx="3152775" cy="1419225"/>
        </a:xfrm>
        <a:prstGeom prst="wedgeRoundRectCallout">
          <a:avLst>
            <a:gd name="adj1" fmla="val -103439"/>
            <a:gd name="adj2" fmla="val -49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0</xdr:col>
      <xdr:colOff>264584</xdr:colOff>
      <xdr:row>52</xdr:row>
      <xdr:rowOff>74083</xdr:rowOff>
    </xdr:from>
    <xdr:to>
      <xdr:col>0</xdr:col>
      <xdr:colOff>1756833</xdr:colOff>
      <xdr:row>58</xdr:row>
      <xdr:rowOff>77820</xdr:rowOff>
    </xdr:to>
    <xdr:sp macro="" textlink="">
      <xdr:nvSpPr>
        <xdr:cNvPr id="8" name="角丸四角形吹き出し 7"/>
        <xdr:cNvSpPr/>
      </xdr:nvSpPr>
      <xdr:spPr>
        <a:xfrm>
          <a:off x="264584" y="9175750"/>
          <a:ext cx="1492249" cy="1019737"/>
        </a:xfrm>
        <a:prstGeom prst="wedgeRoundRectCallout">
          <a:avLst>
            <a:gd name="adj1" fmla="val 3835"/>
            <a:gd name="adj2" fmla="val 18570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12</xdr:col>
      <xdr:colOff>169334</xdr:colOff>
      <xdr:row>70</xdr:row>
      <xdr:rowOff>10583</xdr:rowOff>
    </xdr:from>
    <xdr:to>
      <xdr:col>14</xdr:col>
      <xdr:colOff>592667</xdr:colOff>
      <xdr:row>74</xdr:row>
      <xdr:rowOff>163730</xdr:rowOff>
    </xdr:to>
    <xdr:sp macro="" textlink="">
      <xdr:nvSpPr>
        <xdr:cNvPr id="9" name="角丸四角形吹き出し 8"/>
        <xdr:cNvSpPr/>
      </xdr:nvSpPr>
      <xdr:spPr>
        <a:xfrm>
          <a:off x="11154834" y="12160250"/>
          <a:ext cx="1820333" cy="830480"/>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762000</xdr:colOff>
      <xdr:row>1</xdr:row>
      <xdr:rowOff>235324</xdr:rowOff>
    </xdr:from>
    <xdr:to>
      <xdr:col>8</xdr:col>
      <xdr:colOff>235323</xdr:colOff>
      <xdr:row>4</xdr:row>
      <xdr:rowOff>38660</xdr:rowOff>
    </xdr:to>
    <xdr:sp macro="" textlink="">
      <xdr:nvSpPr>
        <xdr:cNvPr id="2" name="角丸四角形吹き出し 1"/>
        <xdr:cNvSpPr/>
      </xdr:nvSpPr>
      <xdr:spPr>
        <a:xfrm>
          <a:off x="4459941" y="481853"/>
          <a:ext cx="1602441" cy="542925"/>
        </a:xfrm>
        <a:prstGeom prst="wedgeRoundRectCallout">
          <a:avLst>
            <a:gd name="adj1" fmla="val -149200"/>
            <a:gd name="adj2" fmla="val 181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共同研究先名は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12</xdr:col>
      <xdr:colOff>425824</xdr:colOff>
      <xdr:row>0</xdr:row>
      <xdr:rowOff>235324</xdr:rowOff>
    </xdr:from>
    <xdr:to>
      <xdr:col>15</xdr:col>
      <xdr:colOff>44824</xdr:colOff>
      <xdr:row>4</xdr:row>
      <xdr:rowOff>33618</xdr:rowOff>
    </xdr:to>
    <xdr:sp macro="" textlink="">
      <xdr:nvSpPr>
        <xdr:cNvPr id="3" name="角丸四角形吹き出し 2"/>
        <xdr:cNvSpPr/>
      </xdr:nvSpPr>
      <xdr:spPr>
        <a:xfrm>
          <a:off x="11351559" y="235324"/>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9</xdr:col>
      <xdr:colOff>1467971</xdr:colOff>
      <xdr:row>0</xdr:row>
      <xdr:rowOff>145676</xdr:rowOff>
    </xdr:from>
    <xdr:to>
      <xdr:col>10</xdr:col>
      <xdr:colOff>1456765</xdr:colOff>
      <xdr:row>3</xdr:row>
      <xdr:rowOff>235324</xdr:rowOff>
    </xdr:to>
    <xdr:sp macro="" textlink="">
      <xdr:nvSpPr>
        <xdr:cNvPr id="4" name="角丸四角形吹き出し 3"/>
        <xdr:cNvSpPr/>
      </xdr:nvSpPr>
      <xdr:spPr>
        <a:xfrm>
          <a:off x="7552765" y="145676"/>
          <a:ext cx="1602441" cy="829236"/>
        </a:xfrm>
        <a:prstGeom prst="wedgeRoundRectCallout">
          <a:avLst>
            <a:gd name="adj1" fmla="val -100564"/>
            <a:gd name="adj2" fmla="val 4179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複数年度事業の場合はそれぞれ年度毎の積算が必要。</a:t>
          </a:r>
        </a:p>
      </xdr:txBody>
    </xdr:sp>
    <xdr:clientData/>
  </xdr:twoCellAnchor>
  <xdr:twoCellAnchor>
    <xdr:from>
      <xdr:col>12</xdr:col>
      <xdr:colOff>112060</xdr:colOff>
      <xdr:row>11</xdr:row>
      <xdr:rowOff>89648</xdr:rowOff>
    </xdr:from>
    <xdr:to>
      <xdr:col>14</xdr:col>
      <xdr:colOff>593911</xdr:colOff>
      <xdr:row>17</xdr:row>
      <xdr:rowOff>156884</xdr:rowOff>
    </xdr:to>
    <xdr:sp macro="" textlink="">
      <xdr:nvSpPr>
        <xdr:cNvPr id="5" name="角丸四角形吹き出し 4"/>
        <xdr:cNvSpPr/>
      </xdr:nvSpPr>
      <xdr:spPr>
        <a:xfrm>
          <a:off x="11037795" y="2252383"/>
          <a:ext cx="1871381" cy="1075766"/>
        </a:xfrm>
        <a:prstGeom prst="wedgeRoundRectCallout">
          <a:avLst>
            <a:gd name="adj1" fmla="val -228327"/>
            <a:gd name="adj2" fmla="val -15644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12</xdr:col>
      <xdr:colOff>89647</xdr:colOff>
      <xdr:row>19</xdr:row>
      <xdr:rowOff>11207</xdr:rowOff>
    </xdr:from>
    <xdr:to>
      <xdr:col>16</xdr:col>
      <xdr:colOff>485775</xdr:colOff>
      <xdr:row>27</xdr:row>
      <xdr:rowOff>85726</xdr:rowOff>
    </xdr:to>
    <xdr:sp macro="" textlink="">
      <xdr:nvSpPr>
        <xdr:cNvPr id="6" name="角丸四角形吹き出し 5"/>
        <xdr:cNvSpPr/>
      </xdr:nvSpPr>
      <xdr:spPr>
        <a:xfrm>
          <a:off x="11015382" y="3518648"/>
          <a:ext cx="3152775" cy="1419225"/>
        </a:xfrm>
        <a:prstGeom prst="wedgeRoundRectCallout">
          <a:avLst>
            <a:gd name="adj1" fmla="val -151777"/>
            <a:gd name="adj2" fmla="val -2126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1389529</xdr:colOff>
      <xdr:row>27</xdr:row>
      <xdr:rowOff>134472</xdr:rowOff>
    </xdr:from>
    <xdr:to>
      <xdr:col>3</xdr:col>
      <xdr:colOff>874059</xdr:colOff>
      <xdr:row>32</xdr:row>
      <xdr:rowOff>112059</xdr:rowOff>
    </xdr:to>
    <xdr:sp macro="" textlink="">
      <xdr:nvSpPr>
        <xdr:cNvPr id="7" name="角丸四角形吹き出し 6"/>
        <xdr:cNvSpPr/>
      </xdr:nvSpPr>
      <xdr:spPr>
        <a:xfrm>
          <a:off x="3204882" y="4986619"/>
          <a:ext cx="1367118" cy="818028"/>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xdr:col>
      <xdr:colOff>1299884</xdr:colOff>
      <xdr:row>33</xdr:row>
      <xdr:rowOff>0</xdr:rowOff>
    </xdr:from>
    <xdr:to>
      <xdr:col>4</xdr:col>
      <xdr:colOff>1868</xdr:colOff>
      <xdr:row>39</xdr:row>
      <xdr:rowOff>11207</xdr:rowOff>
    </xdr:to>
    <xdr:sp macro="" textlink="">
      <xdr:nvSpPr>
        <xdr:cNvPr id="8" name="角丸四角形吹き出し 7"/>
        <xdr:cNvSpPr/>
      </xdr:nvSpPr>
      <xdr:spPr>
        <a:xfrm>
          <a:off x="3115237" y="5860676"/>
          <a:ext cx="1492249" cy="1019737"/>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12</xdr:col>
      <xdr:colOff>89647</xdr:colOff>
      <xdr:row>34</xdr:row>
      <xdr:rowOff>123265</xdr:rowOff>
    </xdr:from>
    <xdr:to>
      <xdr:col>14</xdr:col>
      <xdr:colOff>520450</xdr:colOff>
      <xdr:row>39</xdr:row>
      <xdr:rowOff>113304</xdr:rowOff>
    </xdr:to>
    <xdr:sp macro="" textlink="">
      <xdr:nvSpPr>
        <xdr:cNvPr id="9" name="角丸四角形吹き出し 8"/>
        <xdr:cNvSpPr/>
      </xdr:nvSpPr>
      <xdr:spPr>
        <a:xfrm>
          <a:off x="11015382" y="6152030"/>
          <a:ext cx="1820333" cy="830480"/>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abSelected="1" zoomScaleNormal="100" workbookViewId="0">
      <selection activeCell="B13" sqref="B13"/>
    </sheetView>
  </sheetViews>
  <sheetFormatPr defaultRowHeight="13.5"/>
  <cols>
    <col min="1" max="1" width="26.875" style="52" customWidth="1"/>
    <col min="2" max="2" width="116.25" style="57" customWidth="1"/>
    <col min="3" max="16384" width="9" style="52"/>
  </cols>
  <sheetData>
    <row r="1" spans="1:2" ht="94.5" customHeight="1">
      <c r="A1" s="53" t="s">
        <v>58</v>
      </c>
      <c r="B1" s="54" t="s">
        <v>238</v>
      </c>
    </row>
    <row r="2" spans="1:2" ht="79.5" customHeight="1">
      <c r="A2" s="50" t="s">
        <v>243</v>
      </c>
      <c r="B2" s="51" t="s">
        <v>237</v>
      </c>
    </row>
    <row r="3" spans="1:2" ht="48" customHeight="1">
      <c r="A3" s="54" t="s">
        <v>239</v>
      </c>
      <c r="B3" s="54" t="s">
        <v>240</v>
      </c>
    </row>
    <row r="4" spans="1:2" ht="69" customHeight="1">
      <c r="A4" s="54" t="s">
        <v>287</v>
      </c>
      <c r="B4" s="54" t="s">
        <v>288</v>
      </c>
    </row>
    <row r="5" spans="1:2" ht="45.75" customHeight="1">
      <c r="A5" s="55" t="s">
        <v>59</v>
      </c>
      <c r="B5" s="56" t="s">
        <v>60</v>
      </c>
    </row>
  </sheetData>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54"/>
  <sheetViews>
    <sheetView showGridLines="0" topLeftCell="A7" zoomScale="85" zoomScaleNormal="85" workbookViewId="0">
      <selection activeCell="D45" sqref="D45"/>
    </sheetView>
  </sheetViews>
  <sheetFormatPr defaultRowHeight="19.5" customHeight="1"/>
  <cols>
    <col min="1" max="1" width="23.875" style="172" bestFit="1" customWidth="1"/>
    <col min="2" max="2" width="21.375" style="172" bestFit="1" customWidth="1"/>
    <col min="3" max="3" width="3.375" style="172" bestFit="1" customWidth="1"/>
    <col min="4" max="4" width="11.875" style="173" bestFit="1" customWidth="1"/>
    <col min="5" max="6" width="3.375" style="172" bestFit="1" customWidth="1"/>
    <col min="7" max="7" width="4.5" style="172" bestFit="1" customWidth="1"/>
    <col min="8" max="8" width="4.75" style="172" bestFit="1" customWidth="1"/>
    <col min="9" max="9" width="3.375" style="172" bestFit="1" customWidth="1"/>
    <col min="10" max="11" width="21.125" style="173" customWidth="1"/>
    <col min="12" max="12" width="21.125" style="172" customWidth="1"/>
    <col min="13" max="13" width="9.25" style="172" bestFit="1" customWidth="1"/>
    <col min="14" max="16384" width="9" style="172"/>
  </cols>
  <sheetData>
    <row r="1" spans="1:12" ht="19.5" customHeight="1">
      <c r="L1" s="260" t="s">
        <v>117</v>
      </c>
    </row>
    <row r="2" spans="1:12" ht="19.5" customHeight="1">
      <c r="A2" s="357" t="s">
        <v>209</v>
      </c>
      <c r="B2" s="357"/>
      <c r="C2" s="357"/>
      <c r="D2" s="357"/>
      <c r="E2" s="357"/>
      <c r="F2" s="357"/>
      <c r="G2" s="357"/>
      <c r="H2" s="357"/>
      <c r="I2" s="357"/>
      <c r="J2" s="357"/>
      <c r="K2" s="357"/>
      <c r="L2" s="357"/>
    </row>
    <row r="3" spans="1:12" ht="19.5" customHeight="1">
      <c r="B3" s="358"/>
      <c r="C3" s="358"/>
      <c r="D3" s="358"/>
      <c r="E3" s="358"/>
      <c r="F3" s="358"/>
      <c r="G3" s="358"/>
      <c r="H3" s="358"/>
      <c r="I3" s="359"/>
      <c r="J3" s="359"/>
      <c r="K3" s="359"/>
      <c r="L3" s="359"/>
    </row>
    <row r="4" spans="1:12" s="175" customFormat="1" ht="19.5" customHeight="1" thickBot="1">
      <c r="A4" s="363" t="str">
        <f>"（４）"&amp;情報項目シート!C44&amp;"　項目別明細表（2021年度）"</f>
        <v>（４）　項目別明細表（2021年度）</v>
      </c>
      <c r="B4" s="363"/>
      <c r="C4" s="363"/>
      <c r="D4" s="363"/>
      <c r="E4" s="363"/>
      <c r="F4" s="363"/>
      <c r="G4" s="363"/>
      <c r="H4" s="363"/>
      <c r="I4" s="363"/>
      <c r="J4" s="363"/>
      <c r="K4" s="363"/>
    </row>
    <row r="5" spans="1:12" s="175" customFormat="1" ht="13.5">
      <c r="A5" s="360" t="s">
        <v>137</v>
      </c>
      <c r="B5" s="361"/>
      <c r="C5" s="361"/>
      <c r="D5" s="361"/>
      <c r="E5" s="361"/>
      <c r="F5" s="361"/>
      <c r="G5" s="361"/>
      <c r="H5" s="361"/>
      <c r="I5" s="362"/>
      <c r="J5" s="261" t="s">
        <v>80</v>
      </c>
      <c r="K5" s="178" t="s">
        <v>44</v>
      </c>
      <c r="L5" s="179" t="s">
        <v>139</v>
      </c>
    </row>
    <row r="6" spans="1:12" s="175" customFormat="1" ht="13.5">
      <c r="A6" s="180" t="s">
        <v>122</v>
      </c>
      <c r="B6" s="181"/>
      <c r="C6" s="181"/>
      <c r="D6" s="182"/>
      <c r="E6" s="181"/>
      <c r="F6" s="181"/>
      <c r="G6" s="181"/>
      <c r="H6" s="181"/>
      <c r="I6" s="181"/>
      <c r="J6" s="184">
        <f>SUM(J7,J10,J17)</f>
        <v>0</v>
      </c>
      <c r="K6" s="184">
        <f>SUM(K7,K10,K17)</f>
        <v>0</v>
      </c>
      <c r="L6" s="352"/>
    </row>
    <row r="7" spans="1:12" s="175" customFormat="1" ht="13.5">
      <c r="A7" s="185" t="s">
        <v>123</v>
      </c>
      <c r="B7" s="186"/>
      <c r="C7" s="186"/>
      <c r="D7" s="187"/>
      <c r="E7" s="186"/>
      <c r="F7" s="186"/>
      <c r="G7" s="186"/>
      <c r="H7" s="186"/>
      <c r="I7" s="237"/>
      <c r="J7" s="189">
        <f>SUM(J8)</f>
        <v>0</v>
      </c>
      <c r="K7" s="189">
        <f>SUM(K8)</f>
        <v>0</v>
      </c>
      <c r="L7" s="353"/>
    </row>
    <row r="8" spans="1:12" s="175" customFormat="1" ht="13.5">
      <c r="A8" s="190"/>
      <c r="B8" s="186" t="s">
        <v>140</v>
      </c>
      <c r="C8" s="186" t="s">
        <v>141</v>
      </c>
      <c r="D8" s="187"/>
      <c r="E8" s="186" t="s">
        <v>36</v>
      </c>
      <c r="F8" s="186" t="s">
        <v>142</v>
      </c>
      <c r="G8" s="186"/>
      <c r="H8" s="186" t="s">
        <v>143</v>
      </c>
      <c r="I8" s="237" t="s">
        <v>144</v>
      </c>
      <c r="J8" s="191">
        <f>IF(G8="",D8,D8*G8)</f>
        <v>0</v>
      </c>
      <c r="K8" s="192">
        <f>J8</f>
        <v>0</v>
      </c>
      <c r="L8" s="353"/>
    </row>
    <row r="9" spans="1:12" s="175" customFormat="1" ht="13.5">
      <c r="A9" s="190"/>
      <c r="B9" s="186"/>
      <c r="C9" s="186"/>
      <c r="D9" s="187"/>
      <c r="E9" s="186"/>
      <c r="F9" s="186"/>
      <c r="G9" s="186"/>
      <c r="H9" s="186"/>
      <c r="I9" s="237"/>
      <c r="J9" s="191"/>
      <c r="K9" s="192"/>
      <c r="L9" s="353"/>
    </row>
    <row r="10" spans="1:12" s="175" customFormat="1" ht="13.5">
      <c r="A10" s="355" t="s">
        <v>124</v>
      </c>
      <c r="B10" s="356"/>
      <c r="D10" s="176"/>
      <c r="J10" s="189">
        <f>SUM(J11:J15)</f>
        <v>0</v>
      </c>
      <c r="K10" s="189">
        <f>SUM(K11:K15)</f>
        <v>0</v>
      </c>
      <c r="L10" s="353"/>
    </row>
    <row r="11" spans="1:12" s="175" customFormat="1" ht="13.5">
      <c r="A11" s="190"/>
      <c r="B11" s="186" t="s">
        <v>145</v>
      </c>
      <c r="C11" s="186" t="s">
        <v>141</v>
      </c>
      <c r="D11" s="187"/>
      <c r="E11" s="186" t="s">
        <v>36</v>
      </c>
      <c r="F11" s="186" t="s">
        <v>142</v>
      </c>
      <c r="G11" s="186"/>
      <c r="H11" s="186" t="s">
        <v>143</v>
      </c>
      <c r="I11" s="237" t="s">
        <v>144</v>
      </c>
      <c r="J11" s="191">
        <f>IF(G11="",D11,D11*G11)</f>
        <v>0</v>
      </c>
      <c r="K11" s="192">
        <f t="shared" ref="K11:K18" si="0">J11</f>
        <v>0</v>
      </c>
      <c r="L11" s="353"/>
    </row>
    <row r="12" spans="1:12" s="175" customFormat="1" ht="13.5">
      <c r="A12" s="190"/>
      <c r="B12" s="186" t="s">
        <v>146</v>
      </c>
      <c r="C12" s="186" t="s">
        <v>141</v>
      </c>
      <c r="D12" s="187"/>
      <c r="E12" s="186" t="s">
        <v>36</v>
      </c>
      <c r="F12" s="186" t="s">
        <v>142</v>
      </c>
      <c r="G12" s="186"/>
      <c r="H12" s="186" t="s">
        <v>143</v>
      </c>
      <c r="I12" s="237" t="s">
        <v>144</v>
      </c>
      <c r="J12" s="191">
        <f t="shared" ref="J12:J19" si="1">IF(G12="",D12,D12*G12)</f>
        <v>0</v>
      </c>
      <c r="K12" s="192">
        <f t="shared" si="0"/>
        <v>0</v>
      </c>
      <c r="L12" s="353"/>
    </row>
    <row r="13" spans="1:12" s="175" customFormat="1" ht="13.5">
      <c r="A13" s="190"/>
      <c r="B13" s="186" t="s">
        <v>147</v>
      </c>
      <c r="C13" s="186"/>
      <c r="D13" s="187"/>
      <c r="E13" s="186" t="s">
        <v>36</v>
      </c>
      <c r="F13" s="186"/>
      <c r="G13" s="186"/>
      <c r="H13" s="186"/>
      <c r="I13" s="237" t="s">
        <v>144</v>
      </c>
      <c r="J13" s="191">
        <f t="shared" si="1"/>
        <v>0</v>
      </c>
      <c r="K13" s="192">
        <f t="shared" si="0"/>
        <v>0</v>
      </c>
      <c r="L13" s="353"/>
    </row>
    <row r="14" spans="1:12" s="175" customFormat="1" ht="13.5">
      <c r="A14" s="190"/>
      <c r="B14" s="186" t="s">
        <v>148</v>
      </c>
      <c r="C14" s="186"/>
      <c r="D14" s="187"/>
      <c r="E14" s="186" t="s">
        <v>36</v>
      </c>
      <c r="F14" s="186"/>
      <c r="G14" s="186"/>
      <c r="H14" s="186"/>
      <c r="I14" s="237" t="s">
        <v>144</v>
      </c>
      <c r="J14" s="191">
        <f t="shared" si="1"/>
        <v>0</v>
      </c>
      <c r="K14" s="192">
        <f t="shared" si="0"/>
        <v>0</v>
      </c>
      <c r="L14" s="353"/>
    </row>
    <row r="15" spans="1:12" s="175" customFormat="1" ht="13.5">
      <c r="A15" s="190"/>
      <c r="B15" s="186" t="s">
        <v>149</v>
      </c>
      <c r="C15" s="186"/>
      <c r="D15" s="187"/>
      <c r="E15" s="186" t="s">
        <v>36</v>
      </c>
      <c r="F15" s="186"/>
      <c r="G15" s="186"/>
      <c r="H15" s="186"/>
      <c r="I15" s="237" t="s">
        <v>144</v>
      </c>
      <c r="J15" s="191">
        <f t="shared" si="1"/>
        <v>0</v>
      </c>
      <c r="K15" s="192">
        <f t="shared" si="0"/>
        <v>0</v>
      </c>
      <c r="L15" s="353"/>
    </row>
    <row r="16" spans="1:12" s="175" customFormat="1" ht="13.5">
      <c r="A16" s="190"/>
      <c r="B16" s="186"/>
      <c r="C16" s="186"/>
      <c r="D16" s="187"/>
      <c r="E16" s="186"/>
      <c r="F16" s="186"/>
      <c r="G16" s="186"/>
      <c r="H16" s="186"/>
      <c r="I16" s="237"/>
      <c r="J16" s="191"/>
      <c r="K16" s="192"/>
      <c r="L16" s="353"/>
    </row>
    <row r="17" spans="1:13" s="175" customFormat="1" ht="13.5">
      <c r="A17" s="185" t="s">
        <v>125</v>
      </c>
      <c r="B17" s="186"/>
      <c r="C17" s="186"/>
      <c r="D17" s="187"/>
      <c r="E17" s="186"/>
      <c r="F17" s="186"/>
      <c r="G17" s="186"/>
      <c r="H17" s="186"/>
      <c r="I17" s="237"/>
      <c r="J17" s="189">
        <f>SUM(J18:J19)</f>
        <v>0</v>
      </c>
      <c r="K17" s="189">
        <f>SUM(K18:K19)</f>
        <v>0</v>
      </c>
      <c r="L17" s="353"/>
    </row>
    <row r="18" spans="1:13" s="175" customFormat="1" ht="13.5">
      <c r="A18" s="190"/>
      <c r="B18" s="186" t="s">
        <v>151</v>
      </c>
      <c r="C18" s="186"/>
      <c r="D18" s="187"/>
      <c r="E18" s="186" t="s">
        <v>36</v>
      </c>
      <c r="F18" s="186"/>
      <c r="G18" s="186"/>
      <c r="H18" s="186"/>
      <c r="I18" s="237" t="s">
        <v>144</v>
      </c>
      <c r="J18" s="191">
        <f t="shared" si="1"/>
        <v>0</v>
      </c>
      <c r="K18" s="192">
        <f t="shared" si="0"/>
        <v>0</v>
      </c>
      <c r="L18" s="353"/>
    </row>
    <row r="19" spans="1:13" s="175" customFormat="1" ht="13.5">
      <c r="A19" s="190"/>
      <c r="B19" s="186" t="s">
        <v>152</v>
      </c>
      <c r="C19" s="186"/>
      <c r="D19" s="187"/>
      <c r="E19" s="186" t="s">
        <v>36</v>
      </c>
      <c r="F19" s="186"/>
      <c r="G19" s="186"/>
      <c r="H19" s="186"/>
      <c r="I19" s="237" t="s">
        <v>144</v>
      </c>
      <c r="J19" s="191">
        <f t="shared" si="1"/>
        <v>0</v>
      </c>
      <c r="K19" s="192">
        <f>J19</f>
        <v>0</v>
      </c>
      <c r="L19" s="353"/>
    </row>
    <row r="20" spans="1:13" s="175" customFormat="1" ht="13.5">
      <c r="A20" s="194" t="s">
        <v>45</v>
      </c>
      <c r="B20" s="195"/>
      <c r="C20" s="195"/>
      <c r="D20" s="196"/>
      <c r="E20" s="195"/>
      <c r="F20" s="195"/>
      <c r="G20" s="195"/>
      <c r="H20" s="195"/>
      <c r="I20" s="195"/>
      <c r="J20" s="198">
        <f>SUM(J21,J25)</f>
        <v>0</v>
      </c>
      <c r="K20" s="198">
        <f>SUM(K21,K25)</f>
        <v>0</v>
      </c>
      <c r="L20" s="353"/>
    </row>
    <row r="21" spans="1:13" s="175" customFormat="1" ht="13.5">
      <c r="A21" s="185" t="s">
        <v>126</v>
      </c>
      <c r="B21" s="186"/>
      <c r="D21" s="176"/>
      <c r="J21" s="189">
        <f>SUM(J22:J23)</f>
        <v>0</v>
      </c>
      <c r="K21" s="189">
        <f>SUM(K22:K23)</f>
        <v>0</v>
      </c>
      <c r="L21" s="353"/>
    </row>
    <row r="22" spans="1:13" s="175" customFormat="1" ht="13.5">
      <c r="A22" s="190"/>
      <c r="B22" s="186" t="s">
        <v>223</v>
      </c>
      <c r="C22" s="186" t="s">
        <v>141</v>
      </c>
      <c r="D22" s="187">
        <v>1830</v>
      </c>
      <c r="E22" s="186" t="s">
        <v>36</v>
      </c>
      <c r="F22" s="186" t="s">
        <v>142</v>
      </c>
      <c r="G22" s="186">
        <v>0</v>
      </c>
      <c r="H22" s="186" t="s">
        <v>143</v>
      </c>
      <c r="I22" s="237" t="s">
        <v>144</v>
      </c>
      <c r="J22" s="191">
        <f t="shared" ref="J22:J23" si="2">D22*G22</f>
        <v>0</v>
      </c>
      <c r="K22" s="199">
        <f>J22</f>
        <v>0</v>
      </c>
      <c r="L22" s="353"/>
      <c r="M22" s="200"/>
    </row>
    <row r="23" spans="1:13" s="175" customFormat="1" ht="13.5">
      <c r="A23" s="190"/>
      <c r="B23" s="186" t="s">
        <v>224</v>
      </c>
      <c r="C23" s="186" t="s">
        <v>141</v>
      </c>
      <c r="D23" s="187">
        <v>3530</v>
      </c>
      <c r="E23" s="186" t="s">
        <v>36</v>
      </c>
      <c r="F23" s="186" t="s">
        <v>142</v>
      </c>
      <c r="G23" s="186">
        <v>0</v>
      </c>
      <c r="H23" s="186" t="s">
        <v>143</v>
      </c>
      <c r="I23" s="237" t="s">
        <v>144</v>
      </c>
      <c r="J23" s="191">
        <f t="shared" si="2"/>
        <v>0</v>
      </c>
      <c r="K23" s="199">
        <f>J23</f>
        <v>0</v>
      </c>
      <c r="L23" s="353"/>
    </row>
    <row r="24" spans="1:13" s="175" customFormat="1" ht="13.5">
      <c r="A24" s="190"/>
      <c r="B24" s="186"/>
      <c r="C24" s="186"/>
      <c r="D24" s="187"/>
      <c r="E24" s="186"/>
      <c r="F24" s="186"/>
      <c r="G24" s="186"/>
      <c r="H24" s="186"/>
      <c r="I24" s="237"/>
      <c r="J24" s="191"/>
      <c r="K24" s="192"/>
      <c r="L24" s="353"/>
    </row>
    <row r="25" spans="1:13" s="175" customFormat="1" ht="13.5">
      <c r="A25" s="185" t="s">
        <v>127</v>
      </c>
      <c r="B25" s="186"/>
      <c r="D25" s="176"/>
      <c r="J25" s="189">
        <f>SUM(J26)</f>
        <v>0</v>
      </c>
      <c r="K25" s="189">
        <f>SUM(K26)</f>
        <v>0</v>
      </c>
      <c r="L25" s="353"/>
    </row>
    <row r="26" spans="1:13" s="175" customFormat="1" ht="13.5">
      <c r="A26" s="190"/>
      <c r="B26" s="186" t="s">
        <v>225</v>
      </c>
      <c r="C26" s="186" t="s">
        <v>141</v>
      </c>
      <c r="D26" s="187">
        <v>8000</v>
      </c>
      <c r="E26" s="186" t="s">
        <v>36</v>
      </c>
      <c r="F26" s="186" t="s">
        <v>142</v>
      </c>
      <c r="G26" s="186">
        <v>0</v>
      </c>
      <c r="H26" s="186" t="s">
        <v>153</v>
      </c>
      <c r="I26" s="237" t="s">
        <v>144</v>
      </c>
      <c r="J26" s="191">
        <f t="shared" ref="J26" si="3">D26*G26</f>
        <v>0</v>
      </c>
      <c r="K26" s="199">
        <f>J26</f>
        <v>0</v>
      </c>
      <c r="L26" s="353"/>
    </row>
    <row r="27" spans="1:13" s="175" customFormat="1" ht="13.5">
      <c r="A27" s="194" t="s">
        <v>46</v>
      </c>
      <c r="B27" s="195"/>
      <c r="C27" s="195"/>
      <c r="D27" s="196"/>
      <c r="E27" s="195"/>
      <c r="F27" s="195"/>
      <c r="G27" s="195"/>
      <c r="H27" s="195"/>
      <c r="I27" s="195"/>
      <c r="J27" s="198">
        <f>SUM(J28,J32,J37,J40)</f>
        <v>0</v>
      </c>
      <c r="K27" s="201">
        <f>SUM(K28,K32,K37,K40)</f>
        <v>0</v>
      </c>
      <c r="L27" s="353"/>
    </row>
    <row r="28" spans="1:13" s="175" customFormat="1" ht="13.5">
      <c r="A28" s="185" t="s">
        <v>128</v>
      </c>
      <c r="D28" s="176"/>
      <c r="J28" s="189">
        <f>SUM(J29:J30)</f>
        <v>0</v>
      </c>
      <c r="K28" s="189">
        <f>SUM(K29:K30)</f>
        <v>0</v>
      </c>
      <c r="L28" s="353"/>
    </row>
    <row r="29" spans="1:13" s="175" customFormat="1" ht="13.5">
      <c r="A29" s="190"/>
      <c r="B29" s="186" t="s">
        <v>154</v>
      </c>
      <c r="C29" s="186"/>
      <c r="D29" s="187"/>
      <c r="E29" s="186" t="s">
        <v>36</v>
      </c>
      <c r="F29" s="186"/>
      <c r="G29" s="186"/>
      <c r="H29" s="186"/>
      <c r="I29" s="237" t="s">
        <v>144</v>
      </c>
      <c r="J29" s="191">
        <f t="shared" ref="J29:J30" si="4">IF(G29="",D29,D29*G29)</f>
        <v>0</v>
      </c>
      <c r="K29" s="192">
        <f>J29</f>
        <v>0</v>
      </c>
      <c r="L29" s="353"/>
    </row>
    <row r="30" spans="1:13" s="175" customFormat="1" ht="13.5">
      <c r="A30" s="190"/>
      <c r="B30" s="186" t="s">
        <v>155</v>
      </c>
      <c r="C30" s="186"/>
      <c r="D30" s="187"/>
      <c r="E30" s="186" t="s">
        <v>36</v>
      </c>
      <c r="F30" s="186"/>
      <c r="G30" s="186"/>
      <c r="H30" s="186"/>
      <c r="I30" s="237" t="s">
        <v>144</v>
      </c>
      <c r="J30" s="191">
        <f t="shared" si="4"/>
        <v>0</v>
      </c>
      <c r="K30" s="192">
        <f>J30</f>
        <v>0</v>
      </c>
      <c r="L30" s="353"/>
    </row>
    <row r="31" spans="1:13" s="175" customFormat="1" ht="13.5">
      <c r="A31" s="190"/>
      <c r="B31" s="186"/>
      <c r="C31" s="186"/>
      <c r="D31" s="187"/>
      <c r="E31" s="186"/>
      <c r="F31" s="186"/>
      <c r="G31" s="186"/>
      <c r="H31" s="186"/>
      <c r="I31" s="237"/>
      <c r="J31" s="191"/>
      <c r="K31" s="192"/>
      <c r="L31" s="353"/>
    </row>
    <row r="32" spans="1:13" s="175" customFormat="1" ht="13.5">
      <c r="A32" s="185" t="s">
        <v>129</v>
      </c>
      <c r="B32" s="186"/>
      <c r="C32" s="186"/>
      <c r="D32" s="187"/>
      <c r="E32" s="186"/>
      <c r="F32" s="186"/>
      <c r="G32" s="186"/>
      <c r="H32" s="186"/>
      <c r="I32" s="186"/>
      <c r="J32" s="189">
        <f>SUM(J33:J35)</f>
        <v>0</v>
      </c>
      <c r="K32" s="189">
        <f>SUM(K33:K35)</f>
        <v>0</v>
      </c>
      <c r="L32" s="353"/>
    </row>
    <row r="33" spans="1:12" s="175" customFormat="1" ht="13.5">
      <c r="A33" s="190" t="s">
        <v>156</v>
      </c>
      <c r="B33" s="186" t="s">
        <v>157</v>
      </c>
      <c r="C33" s="186"/>
      <c r="D33" s="187"/>
      <c r="E33" s="186" t="s">
        <v>36</v>
      </c>
      <c r="F33" s="186"/>
      <c r="G33" s="186"/>
      <c r="H33" s="186"/>
      <c r="I33" s="237" t="s">
        <v>144</v>
      </c>
      <c r="J33" s="191">
        <f t="shared" ref="J33:J35" si="5">IF(G33="",D33,D33*G33)</f>
        <v>0</v>
      </c>
      <c r="K33" s="192">
        <f>J33</f>
        <v>0</v>
      </c>
      <c r="L33" s="353"/>
    </row>
    <row r="34" spans="1:12" s="175" customFormat="1" ht="13.5">
      <c r="A34" s="190"/>
      <c r="B34" s="186" t="s">
        <v>158</v>
      </c>
      <c r="C34" s="186"/>
      <c r="D34" s="187"/>
      <c r="E34" s="186" t="s">
        <v>36</v>
      </c>
      <c r="F34" s="186"/>
      <c r="G34" s="186"/>
      <c r="H34" s="186"/>
      <c r="I34" s="237" t="s">
        <v>144</v>
      </c>
      <c r="J34" s="191">
        <f t="shared" si="5"/>
        <v>0</v>
      </c>
      <c r="K34" s="192">
        <f t="shared" ref="K34:K35" si="6">J34</f>
        <v>0</v>
      </c>
      <c r="L34" s="353"/>
    </row>
    <row r="35" spans="1:12" s="175" customFormat="1" ht="13.5">
      <c r="A35" s="190" t="s">
        <v>159</v>
      </c>
      <c r="B35" s="186" t="s">
        <v>158</v>
      </c>
      <c r="C35" s="186"/>
      <c r="D35" s="187"/>
      <c r="E35" s="186" t="s">
        <v>36</v>
      </c>
      <c r="F35" s="186"/>
      <c r="G35" s="186"/>
      <c r="H35" s="186"/>
      <c r="I35" s="237" t="s">
        <v>144</v>
      </c>
      <c r="J35" s="191">
        <f t="shared" si="5"/>
        <v>0</v>
      </c>
      <c r="K35" s="192">
        <f t="shared" si="6"/>
        <v>0</v>
      </c>
      <c r="L35" s="353"/>
    </row>
    <row r="36" spans="1:12" s="175" customFormat="1" ht="13.5">
      <c r="A36" s="190"/>
      <c r="B36" s="186"/>
      <c r="C36" s="186"/>
      <c r="D36" s="187"/>
      <c r="E36" s="186"/>
      <c r="F36" s="186"/>
      <c r="G36" s="186"/>
      <c r="H36" s="186"/>
      <c r="I36" s="237"/>
      <c r="J36" s="191"/>
      <c r="K36" s="192"/>
      <c r="L36" s="353"/>
    </row>
    <row r="37" spans="1:12" s="175" customFormat="1" ht="13.5">
      <c r="A37" s="185" t="s">
        <v>130</v>
      </c>
      <c r="D37" s="176"/>
      <c r="J37" s="189">
        <f>SUM(J38)</f>
        <v>0</v>
      </c>
      <c r="K37" s="189">
        <f>SUM(K38)</f>
        <v>0</v>
      </c>
      <c r="L37" s="353"/>
    </row>
    <row r="38" spans="1:12" s="175" customFormat="1" ht="13.5">
      <c r="A38" s="190"/>
      <c r="B38" s="186" t="s">
        <v>160</v>
      </c>
      <c r="C38" s="186"/>
      <c r="D38" s="187"/>
      <c r="E38" s="186" t="s">
        <v>36</v>
      </c>
      <c r="F38" s="186"/>
      <c r="G38" s="186"/>
      <c r="H38" s="186"/>
      <c r="I38" s="237" t="s">
        <v>144</v>
      </c>
      <c r="J38" s="191">
        <f t="shared" ref="J38:J44" si="7">IF(G38="",D38,D38*G38)</f>
        <v>0</v>
      </c>
      <c r="K38" s="192">
        <f>J38</f>
        <v>0</v>
      </c>
      <c r="L38" s="353"/>
    </row>
    <row r="39" spans="1:12" s="175" customFormat="1" ht="13.5">
      <c r="A39" s="190"/>
      <c r="B39" s="186"/>
      <c r="C39" s="186"/>
      <c r="D39" s="187"/>
      <c r="E39" s="186"/>
      <c r="F39" s="186"/>
      <c r="G39" s="186"/>
      <c r="H39" s="186"/>
      <c r="I39" s="237"/>
      <c r="J39" s="191"/>
      <c r="K39" s="192"/>
      <c r="L39" s="353"/>
    </row>
    <row r="40" spans="1:12" s="175" customFormat="1" ht="13.5">
      <c r="A40" s="185" t="s">
        <v>131</v>
      </c>
      <c r="B40" s="186"/>
      <c r="C40" s="186"/>
      <c r="D40" s="187"/>
      <c r="E40" s="186"/>
      <c r="F40" s="186"/>
      <c r="G40" s="186"/>
      <c r="H40" s="186"/>
      <c r="I40" s="186"/>
      <c r="J40" s="189">
        <f>SUM(J41:J44)</f>
        <v>0</v>
      </c>
      <c r="K40" s="189">
        <f>SUM(K41:K44)</f>
        <v>0</v>
      </c>
      <c r="L40" s="353"/>
    </row>
    <row r="41" spans="1:12" s="175" customFormat="1" ht="13.5">
      <c r="A41" s="190" t="s">
        <v>161</v>
      </c>
      <c r="B41" s="186"/>
      <c r="C41" s="186" t="s">
        <v>141</v>
      </c>
      <c r="D41" s="187"/>
      <c r="E41" s="186" t="s">
        <v>36</v>
      </c>
      <c r="F41" s="186" t="s">
        <v>142</v>
      </c>
      <c r="G41" s="186"/>
      <c r="H41" s="186" t="s">
        <v>162</v>
      </c>
      <c r="I41" s="237" t="s">
        <v>144</v>
      </c>
      <c r="J41" s="191">
        <f t="shared" si="7"/>
        <v>0</v>
      </c>
      <c r="K41" s="192">
        <f>J41</f>
        <v>0</v>
      </c>
      <c r="L41" s="353"/>
    </row>
    <row r="42" spans="1:12" s="175" customFormat="1" ht="13.5">
      <c r="A42" s="190" t="s">
        <v>163</v>
      </c>
      <c r="B42" s="186" t="s">
        <v>164</v>
      </c>
      <c r="C42" s="186"/>
      <c r="D42" s="187"/>
      <c r="E42" s="186" t="s">
        <v>36</v>
      </c>
      <c r="F42" s="186"/>
      <c r="G42" s="186"/>
      <c r="H42" s="186"/>
      <c r="I42" s="237" t="s">
        <v>144</v>
      </c>
      <c r="J42" s="191">
        <f t="shared" si="7"/>
        <v>0</v>
      </c>
      <c r="K42" s="192">
        <f>J42</f>
        <v>0</v>
      </c>
      <c r="L42" s="353"/>
    </row>
    <row r="43" spans="1:12" s="175" customFormat="1" ht="13.5">
      <c r="A43" s="190"/>
      <c r="B43" s="186" t="s">
        <v>165</v>
      </c>
      <c r="C43" s="186"/>
      <c r="D43" s="187"/>
      <c r="E43" s="186" t="s">
        <v>36</v>
      </c>
      <c r="F43" s="186"/>
      <c r="G43" s="186"/>
      <c r="H43" s="186"/>
      <c r="I43" s="237" t="s">
        <v>144</v>
      </c>
      <c r="J43" s="191">
        <f t="shared" si="7"/>
        <v>0</v>
      </c>
      <c r="K43" s="192">
        <f>J43</f>
        <v>0</v>
      </c>
      <c r="L43" s="353"/>
    </row>
    <row r="44" spans="1:12" s="175" customFormat="1" ht="13.5">
      <c r="A44" s="190" t="s">
        <v>166</v>
      </c>
      <c r="B44" s="186" t="s">
        <v>167</v>
      </c>
      <c r="C44" s="186"/>
      <c r="D44" s="187"/>
      <c r="E44" s="186" t="s">
        <v>36</v>
      </c>
      <c r="F44" s="186"/>
      <c r="G44" s="186"/>
      <c r="H44" s="186"/>
      <c r="I44" s="237" t="s">
        <v>144</v>
      </c>
      <c r="J44" s="191">
        <f t="shared" si="7"/>
        <v>0</v>
      </c>
      <c r="K44" s="192">
        <f>J44</f>
        <v>0</v>
      </c>
      <c r="L44" s="353"/>
    </row>
    <row r="45" spans="1:12" s="204" customFormat="1" ht="14.25" thickBot="1">
      <c r="A45" s="205" t="s">
        <v>210</v>
      </c>
      <c r="B45" s="287">
        <v>10</v>
      </c>
      <c r="C45" s="206"/>
      <c r="D45" s="207"/>
      <c r="E45" s="206"/>
      <c r="F45" s="206"/>
      <c r="G45" s="206"/>
      <c r="H45" s="206"/>
      <c r="I45" s="238"/>
      <c r="J45" s="209">
        <f>ROUNDDOWN((J6+J20+J27)*B45%,0)</f>
        <v>0</v>
      </c>
      <c r="K45" s="239">
        <f>ROUNDDOWN((K6+K20+K27)*B45%,0)</f>
        <v>0</v>
      </c>
      <c r="L45" s="354"/>
    </row>
    <row r="46" spans="1:12" s="204" customFormat="1" ht="14.25" thickBot="1">
      <c r="A46" s="240" t="s">
        <v>211</v>
      </c>
      <c r="B46" s="241"/>
      <c r="C46" s="242"/>
      <c r="D46" s="243"/>
      <c r="E46" s="242"/>
      <c r="F46" s="242"/>
      <c r="G46" s="242"/>
      <c r="H46" s="242"/>
      <c r="I46" s="244"/>
      <c r="J46" s="245">
        <f>SUM(J6,J20,J27,J45)</f>
        <v>0</v>
      </c>
      <c r="K46" s="245">
        <f>SUM(K6,K20,K27,K45)</f>
        <v>0</v>
      </c>
      <c r="L46" s="233">
        <f>ROUNDDOWN((K46)*A49,-3)</f>
        <v>0</v>
      </c>
    </row>
    <row r="47" spans="1:12" s="204" customFormat="1" ht="13.5">
      <c r="A47" s="240" t="s">
        <v>212</v>
      </c>
      <c r="B47" s="246">
        <v>10</v>
      </c>
      <c r="C47" s="242"/>
      <c r="D47" s="243"/>
      <c r="E47" s="242"/>
      <c r="F47" s="242"/>
      <c r="G47" s="242"/>
      <c r="H47" s="242"/>
      <c r="I47" s="244"/>
      <c r="J47" s="245">
        <f>ROUNDDOWN(J46*B47%,0)</f>
        <v>0</v>
      </c>
      <c r="K47" s="364"/>
      <c r="L47" s="366"/>
    </row>
    <row r="48" spans="1:12" s="204" customFormat="1" ht="14.25" thickBot="1">
      <c r="A48" s="228" t="s">
        <v>213</v>
      </c>
      <c r="B48" s="229"/>
      <c r="C48" s="230"/>
      <c r="D48" s="230"/>
      <c r="E48" s="230"/>
      <c r="F48" s="230"/>
      <c r="G48" s="230"/>
      <c r="H48" s="230"/>
      <c r="I48" s="230"/>
      <c r="J48" s="247">
        <f>SUM(J46:J47)</f>
        <v>0</v>
      </c>
      <c r="K48" s="365"/>
      <c r="L48" s="354"/>
    </row>
    <row r="49" spans="1:12" s="204" customFormat="1" ht="13.5">
      <c r="A49" s="248">
        <v>0.66666666666666663</v>
      </c>
      <c r="B49" s="202"/>
      <c r="C49" s="249"/>
      <c r="D49" s="249"/>
      <c r="E49" s="249"/>
      <c r="F49" s="249"/>
      <c r="G49" s="249"/>
      <c r="H49" s="249"/>
      <c r="I49" s="249"/>
      <c r="J49" s="250"/>
      <c r="K49" s="251"/>
      <c r="L49" s="252"/>
    </row>
    <row r="50" spans="1:12" ht="20.100000000000001" customHeight="1">
      <c r="A50" s="369" t="s">
        <v>195</v>
      </c>
      <c r="B50" s="369"/>
      <c r="C50" s="369"/>
      <c r="D50" s="369"/>
      <c r="E50" s="369"/>
      <c r="F50" s="369"/>
      <c r="G50" s="369"/>
      <c r="H50" s="369"/>
      <c r="I50" s="369"/>
      <c r="J50" s="369"/>
      <c r="K50" s="369"/>
      <c r="L50" s="369"/>
    </row>
    <row r="51" spans="1:12" ht="30" customHeight="1">
      <c r="A51" s="350" t="s">
        <v>214</v>
      </c>
      <c r="B51" s="350"/>
      <c r="C51" s="350"/>
      <c r="D51" s="350"/>
      <c r="E51" s="350"/>
      <c r="F51" s="350"/>
      <c r="G51" s="350"/>
      <c r="H51" s="350"/>
      <c r="I51" s="350"/>
      <c r="J51" s="350"/>
      <c r="K51" s="350"/>
      <c r="L51" s="350"/>
    </row>
    <row r="52" spans="1:12" ht="19.5" customHeight="1">
      <c r="A52" s="368"/>
      <c r="B52" s="368"/>
      <c r="C52" s="368"/>
      <c r="D52" s="368"/>
      <c r="E52" s="368"/>
      <c r="F52" s="368"/>
      <c r="G52" s="368"/>
      <c r="H52" s="368"/>
      <c r="I52" s="368"/>
      <c r="J52" s="368"/>
      <c r="K52" s="368"/>
      <c r="L52" s="368"/>
    </row>
    <row r="53" spans="1:12" ht="19.5" customHeight="1">
      <c r="A53" s="235"/>
    </row>
    <row r="54" spans="1:12" ht="19.5" customHeight="1">
      <c r="A54" s="253"/>
    </row>
  </sheetData>
  <sheetProtection formatCells="0" formatColumns="0" formatRows="0" insertRows="0" deleteRows="0" selectLockedCells="1"/>
  <mergeCells count="12">
    <mergeCell ref="K47:K48"/>
    <mergeCell ref="L47:L48"/>
    <mergeCell ref="A50:L50"/>
    <mergeCell ref="A52:L52"/>
    <mergeCell ref="A2:L2"/>
    <mergeCell ref="B3:H3"/>
    <mergeCell ref="I3:L3"/>
    <mergeCell ref="A5:I5"/>
    <mergeCell ref="L6:L45"/>
    <mergeCell ref="A10:B10"/>
    <mergeCell ref="A4:K4"/>
    <mergeCell ref="A51:L51"/>
  </mergeCells>
  <phoneticPr fontId="4"/>
  <dataValidations count="1">
    <dataValidation type="list" allowBlank="1" showInputMessage="1" showErrorMessage="1" sqref="B45">
      <formula1>"1,2,3,4,5,6,7,8,9,10,11,12,13,14,15"</formula1>
    </dataValidation>
  </dataValidations>
  <printOptions horizontalCentered="1"/>
  <pageMargins left="0.62992125984251968" right="0.39370078740157483" top="0.31496062992125984" bottom="0.23622047244094491" header="0.23622047244094491" footer="0.19685039370078741"/>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zoomScaleNormal="100" workbookViewId="0">
      <pane xSplit="2" ySplit="2" topLeftCell="C3" activePane="bottomRight" state="frozen"/>
      <selection pane="topRight" activeCell="B1" sqref="B1"/>
      <selection pane="bottomLeft" activeCell="A3" sqref="A3"/>
      <selection pane="bottomRight" activeCell="B2" sqref="B2"/>
    </sheetView>
  </sheetViews>
  <sheetFormatPr defaultRowHeight="13.5"/>
  <cols>
    <col min="1" max="1" width="5" style="30" customWidth="1"/>
    <col min="2" max="2" width="31.375" style="30" customWidth="1"/>
    <col min="3" max="3" width="49.125" style="92" customWidth="1"/>
    <col min="4" max="4" width="27.375" style="93" customWidth="1"/>
    <col min="5" max="5" width="37.625" style="94" customWidth="1"/>
    <col min="6" max="6" width="19.875" style="30" customWidth="1"/>
    <col min="7" max="7" width="4.5" style="30" bestFit="1" customWidth="1"/>
    <col min="8" max="16384" width="9" style="30"/>
  </cols>
  <sheetData>
    <row r="1" spans="2:9" ht="29.25" customHeight="1" thickBot="1">
      <c r="B1" s="289" t="s">
        <v>55</v>
      </c>
      <c r="C1" s="290"/>
      <c r="D1" s="291"/>
      <c r="E1" s="291"/>
      <c r="F1" s="291"/>
    </row>
    <row r="2" spans="2:9" s="31" customFormat="1" ht="27.75" thickBot="1">
      <c r="B2" s="12" t="s">
        <v>0</v>
      </c>
      <c r="C2" s="38" t="s">
        <v>50</v>
      </c>
      <c r="D2" s="2" t="s">
        <v>1</v>
      </c>
      <c r="E2" s="1" t="s">
        <v>2</v>
      </c>
      <c r="F2" s="1" t="s">
        <v>175</v>
      </c>
    </row>
    <row r="3" spans="2:9" s="32" customFormat="1" ht="14.25" thickTop="1">
      <c r="B3" s="13" t="s">
        <v>3</v>
      </c>
      <c r="C3" s="82" t="s">
        <v>4</v>
      </c>
      <c r="D3" s="3" t="s">
        <v>4</v>
      </c>
      <c r="E3" s="23" t="s">
        <v>5</v>
      </c>
      <c r="F3" s="83" t="s">
        <v>37</v>
      </c>
    </row>
    <row r="4" spans="2:9" s="32" customFormat="1">
      <c r="B4" s="13" t="s">
        <v>6</v>
      </c>
      <c r="C4" s="68"/>
      <c r="D4" s="60">
        <v>43881</v>
      </c>
      <c r="E4" s="23"/>
      <c r="F4" s="83" t="s">
        <v>244</v>
      </c>
    </row>
    <row r="5" spans="2:9" s="32" customFormat="1">
      <c r="B5" s="13" t="s">
        <v>330</v>
      </c>
      <c r="C5" s="69"/>
      <c r="D5" s="3" t="s">
        <v>7</v>
      </c>
      <c r="E5" s="23" t="s">
        <v>56</v>
      </c>
      <c r="F5" s="83" t="s">
        <v>245</v>
      </c>
    </row>
    <row r="6" spans="2:9" s="32" customFormat="1">
      <c r="B6" s="13" t="s">
        <v>8</v>
      </c>
      <c r="C6" s="69"/>
      <c r="D6" s="3"/>
      <c r="E6" s="24" t="s">
        <v>221</v>
      </c>
      <c r="F6" s="83" t="s">
        <v>246</v>
      </c>
      <c r="G6" s="32">
        <f>LEN(C6)</f>
        <v>0</v>
      </c>
    </row>
    <row r="7" spans="2:9" s="32" customFormat="1" ht="40.5">
      <c r="B7" s="16" t="s">
        <v>329</v>
      </c>
      <c r="C7" s="69"/>
      <c r="D7" s="39"/>
      <c r="E7" s="27" t="s">
        <v>222</v>
      </c>
      <c r="F7" s="84" t="s">
        <v>247</v>
      </c>
      <c r="G7" s="32">
        <f>LEN(C7)</f>
        <v>0</v>
      </c>
      <c r="I7" s="85"/>
    </row>
    <row r="8" spans="2:9" s="32" customFormat="1">
      <c r="B8" s="13" t="s">
        <v>105</v>
      </c>
      <c r="C8" s="114" t="s">
        <v>301</v>
      </c>
      <c r="D8" s="58"/>
      <c r="E8" s="59" t="s">
        <v>106</v>
      </c>
      <c r="F8" s="84" t="s">
        <v>248</v>
      </c>
    </row>
    <row r="9" spans="2:9" s="32" customFormat="1" ht="27.75" thickBot="1">
      <c r="B9" s="13" t="s">
        <v>107</v>
      </c>
      <c r="C9" s="115"/>
      <c r="D9" s="116" t="s">
        <v>303</v>
      </c>
      <c r="E9" s="60" t="s">
        <v>302</v>
      </c>
      <c r="F9" s="84" t="s">
        <v>249</v>
      </c>
    </row>
    <row r="10" spans="2:9" s="32" customFormat="1" ht="14.25" thickTop="1">
      <c r="B10" s="15" t="s">
        <v>177</v>
      </c>
      <c r="C10" s="95">
        <f>SUM(C11:C12)</f>
        <v>0</v>
      </c>
      <c r="D10" s="6">
        <f>SUM(D11:D12)</f>
        <v>140000000</v>
      </c>
      <c r="E10" s="40" t="s">
        <v>54</v>
      </c>
      <c r="F10" s="86" t="s">
        <v>250</v>
      </c>
    </row>
    <row r="11" spans="2:9" s="32" customFormat="1" ht="40.5">
      <c r="B11" s="13" t="s">
        <v>178</v>
      </c>
      <c r="C11" s="66">
        <f>'(4)項目別明細表(2020年助成先用)'!J82</f>
        <v>0</v>
      </c>
      <c r="D11" s="7">
        <v>70000000</v>
      </c>
      <c r="E11" s="46" t="s">
        <v>295</v>
      </c>
      <c r="F11" s="83" t="s">
        <v>251</v>
      </c>
    </row>
    <row r="12" spans="2:9" s="32" customFormat="1" ht="40.5">
      <c r="B12" s="16" t="s">
        <v>220</v>
      </c>
      <c r="C12" s="67">
        <f>'(4)項目別明細表(2021年助成先用)'!J82</f>
        <v>0</v>
      </c>
      <c r="D12" s="7">
        <v>70000000</v>
      </c>
      <c r="E12" s="47" t="s">
        <v>296</v>
      </c>
      <c r="F12" s="84" t="s">
        <v>251</v>
      </c>
    </row>
    <row r="13" spans="2:9" s="32" customFormat="1" ht="45.75" customHeight="1">
      <c r="B13" s="35" t="s">
        <v>235</v>
      </c>
      <c r="C13" s="36">
        <f>SUM(C14:C15)</f>
        <v>0</v>
      </c>
      <c r="D13" s="263">
        <f>SUM(D14:D15)</f>
        <v>105000000</v>
      </c>
      <c r="E13" s="48" t="s">
        <v>227</v>
      </c>
      <c r="F13" s="87" t="s">
        <v>252</v>
      </c>
    </row>
    <row r="14" spans="2:9" s="32" customFormat="1" ht="27">
      <c r="B14" s="13" t="s">
        <v>328</v>
      </c>
      <c r="C14" s="66">
        <f>'(4)項目別明細表(2020年助成先用)'!K82</f>
        <v>0</v>
      </c>
      <c r="D14" s="7">
        <v>52500000</v>
      </c>
      <c r="E14" s="41" t="s">
        <v>297</v>
      </c>
      <c r="F14" s="83" t="s">
        <v>252</v>
      </c>
    </row>
    <row r="15" spans="2:9" s="32" customFormat="1" ht="27">
      <c r="B15" s="37" t="s">
        <v>327</v>
      </c>
      <c r="C15" s="281">
        <f>'(4)項目別明細表(2021年助成先用)'!K82</f>
        <v>0</v>
      </c>
      <c r="D15" s="282">
        <v>52500000</v>
      </c>
      <c r="E15" s="283" t="s">
        <v>228</v>
      </c>
      <c r="F15" s="284" t="s">
        <v>253</v>
      </c>
    </row>
    <row r="16" spans="2:9" s="32" customFormat="1">
      <c r="B16" s="17" t="s">
        <v>326</v>
      </c>
      <c r="C16" s="34">
        <f>SUM(C17:C18)</f>
        <v>0</v>
      </c>
      <c r="D16" s="8">
        <f>SUM(D17:D18)</f>
        <v>70000000</v>
      </c>
      <c r="E16" s="41" t="s">
        <v>229</v>
      </c>
      <c r="F16" s="88" t="s">
        <v>254</v>
      </c>
    </row>
    <row r="17" spans="2:9" s="32" customFormat="1" ht="27">
      <c r="B17" s="13" t="s">
        <v>325</v>
      </c>
      <c r="C17" s="66">
        <f>'(4)項目別明細表(2020年助成先用)'!L82</f>
        <v>0</v>
      </c>
      <c r="D17" s="7">
        <v>35000000</v>
      </c>
      <c r="E17" s="46" t="s">
        <v>298</v>
      </c>
      <c r="F17" s="83" t="s">
        <v>254</v>
      </c>
    </row>
    <row r="18" spans="2:9" s="32" customFormat="1" ht="27.75" thickBot="1">
      <c r="B18" s="13" t="s">
        <v>324</v>
      </c>
      <c r="C18" s="66">
        <f>'(4)項目別明細表(2021年助成先用)'!L82</f>
        <v>0</v>
      </c>
      <c r="D18" s="285">
        <v>35000000</v>
      </c>
      <c r="E18" s="46" t="s">
        <v>230</v>
      </c>
      <c r="F18" s="255" t="s">
        <v>255</v>
      </c>
    </row>
    <row r="19" spans="2:9" s="32" customFormat="1" ht="14.25" thickTop="1">
      <c r="B19" s="99" t="s">
        <v>292</v>
      </c>
      <c r="C19" s="97"/>
      <c r="D19" s="8">
        <v>30000000</v>
      </c>
      <c r="E19" s="40" t="s">
        <v>231</v>
      </c>
      <c r="F19" s="96" t="s">
        <v>256</v>
      </c>
    </row>
    <row r="20" spans="2:9" s="32" customFormat="1">
      <c r="B20" s="103" t="s">
        <v>323</v>
      </c>
      <c r="C20" s="286"/>
      <c r="D20" s="282">
        <v>30000000</v>
      </c>
      <c r="E20" s="283" t="s">
        <v>231</v>
      </c>
      <c r="F20" s="284" t="s">
        <v>251</v>
      </c>
    </row>
    <row r="21" spans="2:9" s="32" customFormat="1">
      <c r="B21" s="101" t="s">
        <v>291</v>
      </c>
      <c r="C21" s="100"/>
      <c r="D21" s="8">
        <v>30000000</v>
      </c>
      <c r="E21" s="41"/>
      <c r="F21" s="88" t="s">
        <v>256</v>
      </c>
    </row>
    <row r="22" spans="2:9" s="32" customFormat="1">
      <c r="B22" s="103" t="s">
        <v>293</v>
      </c>
      <c r="C22" s="286"/>
      <c r="D22" s="282">
        <v>30000000</v>
      </c>
      <c r="E22" s="283"/>
      <c r="F22" s="284" t="s">
        <v>251</v>
      </c>
    </row>
    <row r="23" spans="2:9" s="32" customFormat="1" ht="27">
      <c r="B23" s="101" t="s">
        <v>294</v>
      </c>
      <c r="C23" s="100"/>
      <c r="D23" s="8">
        <v>30000000</v>
      </c>
      <c r="E23" s="41" t="s">
        <v>232</v>
      </c>
      <c r="F23" s="88" t="s">
        <v>251</v>
      </c>
    </row>
    <row r="24" spans="2:9" s="32" customFormat="1" ht="27.75" thickBot="1">
      <c r="B24" s="103" t="s">
        <v>322</v>
      </c>
      <c r="C24" s="73"/>
      <c r="D24" s="7">
        <v>30000000</v>
      </c>
      <c r="E24" s="46" t="s">
        <v>232</v>
      </c>
      <c r="F24" s="258" t="s">
        <v>251</v>
      </c>
    </row>
    <row r="25" spans="2:9" s="32" customFormat="1" ht="14.25" thickTop="1">
      <c r="B25" s="15" t="s">
        <v>321</v>
      </c>
      <c r="C25" s="71"/>
      <c r="D25" s="5" t="s">
        <v>38</v>
      </c>
      <c r="E25" s="25" t="s">
        <v>299</v>
      </c>
      <c r="F25" s="86" t="s">
        <v>257</v>
      </c>
      <c r="G25" s="32">
        <f>LEN(C25)</f>
        <v>0</v>
      </c>
    </row>
    <row r="26" spans="2:9" s="32" customFormat="1">
      <c r="B26" s="13" t="s">
        <v>9</v>
      </c>
      <c r="C26" s="69"/>
      <c r="D26" s="3" t="s">
        <v>39</v>
      </c>
      <c r="E26" s="23" t="s">
        <v>10</v>
      </c>
      <c r="F26" s="83" t="s">
        <v>258</v>
      </c>
    </row>
    <row r="27" spans="2:9" s="32" customFormat="1" ht="27">
      <c r="B27" s="13" t="s">
        <v>48</v>
      </c>
      <c r="C27" s="69"/>
      <c r="D27" s="3" t="s">
        <v>11</v>
      </c>
      <c r="E27" s="23" t="s">
        <v>300</v>
      </c>
      <c r="F27" s="83" t="s">
        <v>245</v>
      </c>
    </row>
    <row r="28" spans="2:9" s="32" customFormat="1">
      <c r="B28" s="13" t="s">
        <v>320</v>
      </c>
      <c r="C28" s="69"/>
      <c r="D28" s="3" t="s">
        <v>12</v>
      </c>
      <c r="E28" s="23"/>
      <c r="F28" s="83" t="s">
        <v>258</v>
      </c>
    </row>
    <row r="29" spans="2:9" s="32" customFormat="1">
      <c r="B29" s="13" t="s">
        <v>13</v>
      </c>
      <c r="C29" s="69"/>
      <c r="D29" s="3" t="s">
        <v>173</v>
      </c>
      <c r="E29" s="23" t="s">
        <v>171</v>
      </c>
      <c r="F29" s="83" t="s">
        <v>245</v>
      </c>
      <c r="I29" s="85"/>
    </row>
    <row r="30" spans="2:9" s="32" customFormat="1">
      <c r="B30" s="13" t="s">
        <v>319</v>
      </c>
      <c r="C30" s="72"/>
      <c r="D30" s="61">
        <v>42005</v>
      </c>
      <c r="E30" s="23"/>
      <c r="F30" s="83" t="s">
        <v>233</v>
      </c>
    </row>
    <row r="31" spans="2:9" s="32" customFormat="1" ht="27">
      <c r="B31" s="13" t="s">
        <v>24</v>
      </c>
      <c r="C31" s="73"/>
      <c r="D31" s="7">
        <v>10000000000</v>
      </c>
      <c r="E31" s="23" t="s">
        <v>25</v>
      </c>
      <c r="F31" s="83" t="s">
        <v>259</v>
      </c>
    </row>
    <row r="32" spans="2:9" s="32" customFormat="1">
      <c r="B32" s="37" t="s">
        <v>318</v>
      </c>
      <c r="C32" s="74"/>
      <c r="D32" s="63">
        <v>40633</v>
      </c>
      <c r="E32" s="64" t="s">
        <v>52</v>
      </c>
      <c r="F32" s="262" t="s">
        <v>233</v>
      </c>
    </row>
    <row r="33" spans="2:6" s="32" customFormat="1">
      <c r="B33" s="101" t="s">
        <v>108</v>
      </c>
      <c r="C33" s="264"/>
      <c r="D33" s="65">
        <v>10</v>
      </c>
      <c r="E33" s="49" t="s">
        <v>109</v>
      </c>
      <c r="F33" s="295" t="s">
        <v>260</v>
      </c>
    </row>
    <row r="34" spans="2:6" s="32" customFormat="1">
      <c r="B34" s="103" t="s">
        <v>285</v>
      </c>
      <c r="C34" s="265"/>
      <c r="D34" s="65">
        <v>5</v>
      </c>
      <c r="E34" s="49" t="s">
        <v>286</v>
      </c>
      <c r="F34" s="296"/>
    </row>
    <row r="35" spans="2:6" s="32" customFormat="1" ht="27.75" thickBot="1">
      <c r="B35" s="102" t="s">
        <v>111</v>
      </c>
      <c r="C35" s="98"/>
      <c r="D35" s="62"/>
      <c r="E35" s="49" t="s">
        <v>110</v>
      </c>
      <c r="F35" s="90" t="s">
        <v>241</v>
      </c>
    </row>
    <row r="36" spans="2:6" s="32" customFormat="1" ht="14.25" thickTop="1">
      <c r="B36" s="15" t="s">
        <v>317</v>
      </c>
      <c r="C36" s="70"/>
      <c r="D36" s="5" t="s">
        <v>14</v>
      </c>
      <c r="E36" s="25"/>
      <c r="F36" s="292" t="s">
        <v>242</v>
      </c>
    </row>
    <row r="37" spans="2:6" s="32" customFormat="1">
      <c r="B37" s="13" t="s">
        <v>15</v>
      </c>
      <c r="C37" s="69"/>
      <c r="D37" s="3" t="s">
        <v>40</v>
      </c>
      <c r="E37" s="23"/>
      <c r="F37" s="293"/>
    </row>
    <row r="38" spans="2:6" s="32" customFormat="1">
      <c r="B38" s="13" t="s">
        <v>16</v>
      </c>
      <c r="C38" s="69"/>
      <c r="D38" s="3" t="s">
        <v>17</v>
      </c>
      <c r="E38" s="23"/>
      <c r="F38" s="293"/>
    </row>
    <row r="39" spans="2:6" s="32" customFormat="1">
      <c r="B39" s="13" t="s">
        <v>18</v>
      </c>
      <c r="C39" s="69"/>
      <c r="D39" s="3" t="s">
        <v>39</v>
      </c>
      <c r="E39" s="23" t="s">
        <v>10</v>
      </c>
      <c r="F39" s="293"/>
    </row>
    <row r="40" spans="2:6" s="32" customFormat="1" ht="27">
      <c r="B40" s="13" t="s">
        <v>316</v>
      </c>
      <c r="C40" s="69"/>
      <c r="D40" s="3" t="s">
        <v>49</v>
      </c>
      <c r="E40" s="42" t="s">
        <v>57</v>
      </c>
      <c r="F40" s="293"/>
    </row>
    <row r="41" spans="2:6" s="32" customFormat="1">
      <c r="B41" s="13" t="s">
        <v>19</v>
      </c>
      <c r="C41" s="69"/>
      <c r="D41" s="3" t="s">
        <v>41</v>
      </c>
      <c r="E41" s="23" t="s">
        <v>20</v>
      </c>
      <c r="F41" s="293"/>
    </row>
    <row r="42" spans="2:6" s="32" customFormat="1" ht="27">
      <c r="B42" s="13" t="s">
        <v>21</v>
      </c>
      <c r="C42" s="69"/>
      <c r="D42" s="3" t="s">
        <v>174</v>
      </c>
      <c r="E42" s="23" t="s">
        <v>169</v>
      </c>
      <c r="F42" s="293"/>
    </row>
    <row r="43" spans="2:6" s="32" customFormat="1" ht="14.25" thickBot="1">
      <c r="B43" s="14" t="s">
        <v>22</v>
      </c>
      <c r="C43" s="75"/>
      <c r="D43" s="4" t="s">
        <v>42</v>
      </c>
      <c r="E43" s="28" t="s">
        <v>23</v>
      </c>
      <c r="F43" s="294"/>
    </row>
    <row r="44" spans="2:6" s="32" customFormat="1" ht="15" thickTop="1" thickBot="1">
      <c r="B44" s="277" t="s">
        <v>277</v>
      </c>
      <c r="C44" s="278"/>
      <c r="D44" s="58" t="s">
        <v>278</v>
      </c>
      <c r="E44" s="49" t="s">
        <v>279</v>
      </c>
      <c r="F44" s="271" t="s">
        <v>280</v>
      </c>
    </row>
    <row r="45" spans="2:6" s="32" customFormat="1" ht="27.75" thickTop="1">
      <c r="B45" s="19" t="s">
        <v>53</v>
      </c>
      <c r="C45" s="78"/>
      <c r="D45" s="43">
        <v>1205</v>
      </c>
      <c r="E45" s="25" t="s">
        <v>51</v>
      </c>
      <c r="F45" s="86" t="s">
        <v>112</v>
      </c>
    </row>
    <row r="46" spans="2:6" s="32" customFormat="1" ht="27">
      <c r="B46" s="20" t="s">
        <v>315</v>
      </c>
      <c r="C46" s="79"/>
      <c r="D46" s="44">
        <v>2255</v>
      </c>
      <c r="E46" s="23" t="s">
        <v>51</v>
      </c>
      <c r="F46" s="83" t="s">
        <v>112</v>
      </c>
    </row>
    <row r="47" spans="2:6" s="32" customFormat="1" ht="27">
      <c r="B47" s="20" t="s">
        <v>314</v>
      </c>
      <c r="C47" s="79"/>
      <c r="D47" s="44">
        <v>1330</v>
      </c>
      <c r="E47" s="23" t="s">
        <v>51</v>
      </c>
      <c r="F47" s="83" t="s">
        <v>112</v>
      </c>
    </row>
    <row r="48" spans="2:6" s="32" customFormat="1" ht="27">
      <c r="B48" s="20" t="s">
        <v>313</v>
      </c>
      <c r="C48" s="79"/>
      <c r="D48" s="44">
        <v>1480</v>
      </c>
      <c r="E48" s="23" t="s">
        <v>51</v>
      </c>
      <c r="F48" s="83" t="s">
        <v>112</v>
      </c>
    </row>
    <row r="49" spans="1:7" s="32" customFormat="1" ht="27">
      <c r="B49" s="20" t="s">
        <v>312</v>
      </c>
      <c r="C49" s="79"/>
      <c r="D49" s="44">
        <v>2600</v>
      </c>
      <c r="E49" s="23" t="s">
        <v>51</v>
      </c>
      <c r="F49" s="83" t="s">
        <v>112</v>
      </c>
    </row>
    <row r="50" spans="1:7" s="32" customFormat="1" ht="27.75" thickBot="1">
      <c r="B50" s="21" t="s">
        <v>311</v>
      </c>
      <c r="C50" s="79"/>
      <c r="D50" s="45">
        <v>2550</v>
      </c>
      <c r="E50" s="26" t="s">
        <v>51</v>
      </c>
      <c r="F50" s="84" t="s">
        <v>112</v>
      </c>
    </row>
    <row r="51" spans="1:7" s="32" customFormat="1" ht="27.75" thickTop="1">
      <c r="B51" s="15" t="s">
        <v>27</v>
      </c>
      <c r="C51" s="76"/>
      <c r="D51" s="9" t="s">
        <v>28</v>
      </c>
      <c r="E51" s="25"/>
      <c r="F51" s="86" t="s">
        <v>113</v>
      </c>
    </row>
    <row r="52" spans="1:7" s="32" customFormat="1" ht="27.75" thickBot="1">
      <c r="B52" s="14" t="s">
        <v>29</v>
      </c>
      <c r="C52" s="80"/>
      <c r="D52" s="10" t="s">
        <v>30</v>
      </c>
      <c r="E52" s="28"/>
      <c r="F52" s="89" t="s">
        <v>114</v>
      </c>
    </row>
    <row r="53" spans="1:7" s="32" customFormat="1" ht="27.75" thickTop="1">
      <c r="B53" s="33" t="s">
        <v>310</v>
      </c>
      <c r="C53" s="70"/>
      <c r="D53" s="5">
        <v>1</v>
      </c>
      <c r="E53" s="25" t="s">
        <v>26</v>
      </c>
      <c r="F53" s="86" t="s">
        <v>115</v>
      </c>
    </row>
    <row r="54" spans="1:7" s="32" customFormat="1" ht="27">
      <c r="B54" s="18" t="s">
        <v>272</v>
      </c>
      <c r="C54" s="69"/>
      <c r="D54" s="3" t="s">
        <v>274</v>
      </c>
      <c r="E54" s="23" t="s">
        <v>275</v>
      </c>
      <c r="F54" s="83" t="s">
        <v>115</v>
      </c>
    </row>
    <row r="55" spans="1:7" s="32" customFormat="1" ht="27">
      <c r="B55" s="13" t="s">
        <v>273</v>
      </c>
      <c r="C55" s="69"/>
      <c r="D55" s="3" t="s">
        <v>276</v>
      </c>
      <c r="E55" s="23" t="s">
        <v>275</v>
      </c>
      <c r="F55" s="83" t="s">
        <v>116</v>
      </c>
    </row>
    <row r="56" spans="1:7" s="32" customFormat="1" ht="27">
      <c r="B56" s="16" t="s">
        <v>305</v>
      </c>
      <c r="C56" s="288"/>
      <c r="D56" s="39" t="s">
        <v>284</v>
      </c>
      <c r="E56" s="26" t="s">
        <v>304</v>
      </c>
      <c r="F56" s="84" t="s">
        <v>176</v>
      </c>
    </row>
    <row r="57" spans="1:7" s="32" customFormat="1" ht="41.25" thickBot="1">
      <c r="B57" s="14" t="s">
        <v>306</v>
      </c>
      <c r="C57" s="77"/>
      <c r="D57" s="4" t="s">
        <v>309</v>
      </c>
      <c r="E57" s="28" t="s">
        <v>308</v>
      </c>
      <c r="F57" s="89" t="s">
        <v>307</v>
      </c>
    </row>
    <row r="58" spans="1:7" s="266" customFormat="1" ht="14.25" thickTop="1">
      <c r="A58" s="32"/>
      <c r="B58" s="15" t="s">
        <v>268</v>
      </c>
      <c r="C58" s="70"/>
      <c r="D58" s="5" t="s">
        <v>261</v>
      </c>
      <c r="E58" s="25" t="s">
        <v>262</v>
      </c>
      <c r="F58" s="297" t="s">
        <v>269</v>
      </c>
      <c r="G58" s="32"/>
    </row>
    <row r="59" spans="1:7" s="266" customFormat="1">
      <c r="A59" s="32"/>
      <c r="B59" s="13" t="s">
        <v>263</v>
      </c>
      <c r="C59" s="269"/>
      <c r="D59" s="267">
        <v>35000000</v>
      </c>
      <c r="E59" s="26" t="s">
        <v>264</v>
      </c>
      <c r="F59" s="298"/>
      <c r="G59" s="32"/>
    </row>
    <row r="60" spans="1:7" s="266" customFormat="1" ht="27.75" thickBot="1">
      <c r="A60" s="32"/>
      <c r="B60" s="14" t="s">
        <v>265</v>
      </c>
      <c r="C60" s="270"/>
      <c r="D60" s="4" t="s">
        <v>266</v>
      </c>
      <c r="E60" s="268" t="s">
        <v>267</v>
      </c>
      <c r="F60" s="299"/>
      <c r="G60" s="32"/>
    </row>
    <row r="61" spans="1:7" s="32" customFormat="1" ht="55.5" thickTop="1" thickBot="1">
      <c r="B61" s="22" t="s">
        <v>270</v>
      </c>
      <c r="C61" s="81"/>
      <c r="D61" s="11" t="s">
        <v>31</v>
      </c>
      <c r="E61" s="29" t="s">
        <v>32</v>
      </c>
      <c r="F61" s="91" t="s">
        <v>234</v>
      </c>
    </row>
    <row r="62" spans="1:7" s="32" customFormat="1" ht="28.5" thickTop="1" thickBot="1">
      <c r="B62" s="272" t="s">
        <v>33</v>
      </c>
      <c r="C62" s="276"/>
      <c r="D62" s="273">
        <v>1234567890</v>
      </c>
      <c r="E62" s="274" t="s">
        <v>34</v>
      </c>
      <c r="F62" s="275" t="s">
        <v>35</v>
      </c>
      <c r="G62" s="32">
        <f>LEN(C62)</f>
        <v>0</v>
      </c>
    </row>
  </sheetData>
  <protectedRanges>
    <protectedRange algorithmName="SHA-512" hashValue="5b3HFbqeKRWmBeNaZcRK6TuESvJ1cPBqQybVt9lrXBOG7p8bDAi7W1oDCGQ67r/vm/0DpA8mPQ2jEEtltK4h+A==" saltValue="iSL1Eox+ln7iXaWtB16wfg==" spinCount="100000" sqref="C4:C7" name="範囲1"/>
  </protectedRanges>
  <mergeCells count="4">
    <mergeCell ref="B1:F1"/>
    <mergeCell ref="F36:F43"/>
    <mergeCell ref="F33:F34"/>
    <mergeCell ref="F58:F60"/>
  </mergeCells>
  <phoneticPr fontId="4"/>
  <dataValidations count="2">
    <dataValidation type="textLength" allowBlank="1" showInputMessage="1" showErrorMessage="1" error="150文字以内としてください。" sqref="C7:C9">
      <formula1>0</formula1>
      <formula2>150</formula2>
    </dataValidation>
    <dataValidation type="textLength" allowBlank="1" showInputMessage="1" showErrorMessage="1" error="30文字以内としてください" sqref="C6">
      <formula1>0</formula1>
      <formula2>30</formula2>
    </dataValidation>
  </dataValidations>
  <printOptions horizontalCentered="1"/>
  <pageMargins left="0.51181102362204722" right="0.51181102362204722" top="0.35433070866141736" bottom="0.35433070866141736" header="0.31496062992125984" footer="0.31496062992125984"/>
  <pageSetup paperSize="9" scale="42"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
  <sheetViews>
    <sheetView topLeftCell="A28" workbookViewId="0">
      <selection activeCell="H50" sqref="H50:K50"/>
    </sheetView>
  </sheetViews>
  <sheetFormatPr defaultColWidth="3.625" defaultRowHeight="18" customHeight="1"/>
  <cols>
    <col min="1" max="1" width="3.375" style="105" customWidth="1"/>
    <col min="2" max="2" width="4.375" style="105" customWidth="1"/>
    <col min="3" max="6" width="3.625" style="105"/>
    <col min="7" max="10" width="3.625" style="105" customWidth="1"/>
    <col min="11" max="11" width="4.125" style="105" customWidth="1"/>
    <col min="12" max="14" width="3.625" style="105" customWidth="1"/>
    <col min="15" max="15" width="4.125" style="105" customWidth="1"/>
    <col min="16" max="18" width="3.625" style="105" customWidth="1"/>
    <col min="19" max="19" width="4.125" style="105" customWidth="1"/>
    <col min="20" max="22" width="3.625" style="105" customWidth="1"/>
    <col min="23" max="23" width="4.125" style="105" customWidth="1"/>
    <col min="24" max="16384" width="3.625" style="105"/>
  </cols>
  <sheetData>
    <row r="1" spans="1:24" ht="18" customHeight="1">
      <c r="A1" s="104" t="s">
        <v>271</v>
      </c>
      <c r="B1" s="104"/>
      <c r="C1" s="104"/>
      <c r="D1" s="104"/>
      <c r="E1" s="104"/>
      <c r="F1" s="104"/>
      <c r="G1" s="104"/>
      <c r="H1" s="104"/>
      <c r="I1" s="104"/>
      <c r="J1" s="104"/>
      <c r="K1" s="104"/>
      <c r="L1" s="104"/>
      <c r="M1" s="104"/>
      <c r="N1" s="104"/>
      <c r="O1" s="104"/>
      <c r="P1" s="104"/>
      <c r="Q1" s="104"/>
      <c r="R1" s="104"/>
      <c r="S1" s="104"/>
      <c r="T1" s="104"/>
      <c r="U1" s="104"/>
      <c r="V1" s="104"/>
      <c r="W1" s="104"/>
      <c r="X1" s="104"/>
    </row>
    <row r="2" spans="1:24" ht="19.5" customHeight="1">
      <c r="A2" s="319">
        <f>情報項目シート!C4</f>
        <v>0</v>
      </c>
      <c r="B2" s="319"/>
      <c r="C2" s="319"/>
      <c r="D2" s="319"/>
      <c r="E2" s="319"/>
      <c r="F2" s="319"/>
      <c r="G2" s="319"/>
      <c r="H2" s="319"/>
      <c r="I2" s="319"/>
      <c r="J2" s="319"/>
      <c r="K2" s="319"/>
      <c r="L2" s="319"/>
      <c r="M2" s="319"/>
      <c r="N2" s="319"/>
      <c r="O2" s="319"/>
      <c r="P2" s="319"/>
      <c r="Q2" s="319"/>
      <c r="R2" s="319"/>
      <c r="S2" s="319"/>
      <c r="T2" s="319"/>
      <c r="U2" s="319"/>
      <c r="V2" s="319"/>
      <c r="W2" s="319"/>
      <c r="X2" s="319"/>
    </row>
    <row r="3" spans="1:24" ht="18" customHeight="1">
      <c r="A3" s="104"/>
      <c r="B3" s="104"/>
      <c r="C3" s="104"/>
      <c r="D3" s="104"/>
      <c r="E3" s="104"/>
      <c r="F3" s="104"/>
      <c r="G3" s="104"/>
      <c r="H3" s="104"/>
      <c r="I3" s="104"/>
      <c r="J3" s="104"/>
      <c r="K3" s="104"/>
      <c r="L3" s="104"/>
      <c r="M3" s="104"/>
      <c r="N3" s="104"/>
      <c r="O3" s="104"/>
      <c r="P3" s="104"/>
      <c r="Q3" s="104"/>
      <c r="R3" s="104"/>
      <c r="S3" s="104"/>
      <c r="T3" s="104"/>
      <c r="U3" s="104"/>
      <c r="V3" s="104"/>
      <c r="W3" s="104"/>
      <c r="X3" s="104"/>
    </row>
    <row r="4" spans="1:24" ht="19.5" customHeight="1">
      <c r="A4" s="302" t="s">
        <v>61</v>
      </c>
      <c r="B4" s="302"/>
      <c r="C4" s="302"/>
      <c r="D4" s="302"/>
      <c r="E4" s="302"/>
      <c r="F4" s="302"/>
      <c r="G4" s="302"/>
      <c r="H4" s="302"/>
      <c r="I4" s="302"/>
      <c r="J4" s="302"/>
      <c r="K4" s="302"/>
      <c r="L4" s="302"/>
      <c r="M4" s="302"/>
      <c r="N4" s="302"/>
      <c r="O4" s="302"/>
      <c r="P4" s="302"/>
      <c r="Q4" s="302"/>
      <c r="R4" s="302"/>
      <c r="S4" s="302"/>
      <c r="T4" s="302"/>
      <c r="U4" s="302"/>
      <c r="V4" s="302"/>
      <c r="W4" s="302"/>
      <c r="X4" s="302"/>
    </row>
    <row r="5" spans="1:24" ht="19.5" customHeight="1">
      <c r="A5" s="104" t="s">
        <v>172</v>
      </c>
      <c r="B5" s="106"/>
      <c r="C5" s="106"/>
      <c r="D5" s="106"/>
      <c r="E5" s="106"/>
      <c r="F5" s="106"/>
      <c r="G5" s="106"/>
      <c r="H5" s="104"/>
      <c r="I5" s="104"/>
      <c r="J5" s="104"/>
      <c r="K5" s="104"/>
      <c r="L5" s="104"/>
      <c r="M5" s="104"/>
      <c r="N5" s="104"/>
      <c r="O5" s="104"/>
      <c r="P5" s="104"/>
      <c r="Q5" s="104"/>
      <c r="R5" s="104"/>
      <c r="S5" s="104"/>
      <c r="T5" s="104"/>
      <c r="U5" s="104"/>
      <c r="V5" s="104"/>
      <c r="W5" s="104"/>
      <c r="X5" s="104"/>
    </row>
    <row r="6" spans="1:24" ht="18" customHeight="1">
      <c r="A6" s="104"/>
      <c r="B6" s="104"/>
      <c r="C6" s="104"/>
      <c r="D6" s="104"/>
      <c r="E6" s="104"/>
      <c r="F6" s="104"/>
      <c r="G6" s="104"/>
      <c r="H6" s="104"/>
      <c r="I6" s="104"/>
      <c r="J6" s="104"/>
      <c r="K6" s="104"/>
      <c r="L6" s="104"/>
      <c r="M6" s="104"/>
      <c r="N6" s="104"/>
      <c r="O6" s="104"/>
      <c r="P6" s="104"/>
      <c r="Q6" s="104"/>
      <c r="R6" s="104"/>
      <c r="S6" s="104"/>
      <c r="T6" s="104"/>
      <c r="U6" s="104"/>
      <c r="V6" s="104"/>
      <c r="W6" s="104"/>
      <c r="X6" s="104"/>
    </row>
    <row r="7" spans="1:24" ht="19.5" customHeight="1">
      <c r="A7" s="104"/>
      <c r="B7" s="104"/>
      <c r="C7" s="104"/>
      <c r="D7" s="104"/>
      <c r="E7" s="104"/>
      <c r="F7" s="104"/>
      <c r="G7" s="104"/>
      <c r="H7" s="104"/>
      <c r="I7" s="104"/>
      <c r="J7" s="302" t="s">
        <v>62</v>
      </c>
      <c r="K7" s="302"/>
      <c r="L7" s="302"/>
      <c r="M7" s="320" t="str">
        <f>"〒"&amp;情報項目シート!C26</f>
        <v>〒</v>
      </c>
      <c r="N7" s="320"/>
      <c r="O7" s="320"/>
      <c r="P7" s="320"/>
      <c r="Q7" s="320"/>
      <c r="R7" s="320"/>
      <c r="S7" s="320"/>
      <c r="T7" s="320"/>
      <c r="U7" s="320"/>
      <c r="V7" s="320"/>
      <c r="W7" s="320"/>
      <c r="X7" s="320"/>
    </row>
    <row r="8" spans="1:24" ht="15" customHeight="1">
      <c r="A8" s="104"/>
      <c r="B8" s="104"/>
      <c r="C8" s="104"/>
      <c r="D8" s="104"/>
      <c r="E8" s="104"/>
      <c r="F8" s="104"/>
      <c r="G8" s="104"/>
      <c r="H8" s="104"/>
      <c r="I8" s="104"/>
      <c r="J8" s="104"/>
      <c r="K8" s="104"/>
      <c r="L8" s="104"/>
      <c r="M8" s="303">
        <f>情報項目シート!C27</f>
        <v>0</v>
      </c>
      <c r="N8" s="303"/>
      <c r="O8" s="303"/>
      <c r="P8" s="303"/>
      <c r="Q8" s="303"/>
      <c r="R8" s="303"/>
      <c r="S8" s="303"/>
      <c r="T8" s="303"/>
      <c r="U8" s="303"/>
      <c r="V8" s="303"/>
      <c r="W8" s="303"/>
      <c r="X8" s="303"/>
    </row>
    <row r="9" spans="1:24" ht="15" customHeight="1">
      <c r="A9" s="104"/>
      <c r="B9" s="104"/>
      <c r="C9" s="104"/>
      <c r="D9" s="104"/>
      <c r="E9" s="104"/>
      <c r="F9" s="104"/>
      <c r="G9" s="104"/>
      <c r="H9" s="104"/>
      <c r="I9" s="104"/>
      <c r="J9" s="104"/>
      <c r="K9" s="104"/>
      <c r="L9" s="104"/>
      <c r="M9" s="303"/>
      <c r="N9" s="303"/>
      <c r="O9" s="303"/>
      <c r="P9" s="303"/>
      <c r="Q9" s="303"/>
      <c r="R9" s="303"/>
      <c r="S9" s="303"/>
      <c r="T9" s="303"/>
      <c r="U9" s="303"/>
      <c r="V9" s="303"/>
      <c r="W9" s="303"/>
      <c r="X9" s="303"/>
    </row>
    <row r="10" spans="1:24" ht="15" customHeight="1">
      <c r="A10" s="104"/>
      <c r="B10" s="104"/>
      <c r="C10" s="104"/>
      <c r="D10" s="104"/>
      <c r="E10" s="104"/>
      <c r="F10" s="104"/>
      <c r="G10" s="104"/>
      <c r="H10" s="104"/>
      <c r="I10" s="104"/>
      <c r="J10" s="104"/>
      <c r="K10" s="104"/>
      <c r="L10" s="104"/>
      <c r="M10" s="303">
        <f>情報項目シート!C5</f>
        <v>0</v>
      </c>
      <c r="N10" s="303"/>
      <c r="O10" s="303"/>
      <c r="P10" s="303"/>
      <c r="Q10" s="303"/>
      <c r="R10" s="303"/>
      <c r="S10" s="303"/>
      <c r="T10" s="303"/>
      <c r="U10" s="303"/>
      <c r="V10" s="303"/>
      <c r="W10" s="303"/>
      <c r="X10" s="303"/>
    </row>
    <row r="11" spans="1:24" ht="15" customHeight="1">
      <c r="A11" s="104"/>
      <c r="B11" s="104"/>
      <c r="C11" s="104"/>
      <c r="D11" s="104"/>
      <c r="E11" s="104"/>
      <c r="F11" s="104"/>
      <c r="G11" s="104"/>
      <c r="H11" s="104"/>
      <c r="I11" s="104"/>
      <c r="J11" s="104"/>
      <c r="K11" s="104"/>
      <c r="L11" s="104"/>
      <c r="M11" s="303"/>
      <c r="N11" s="303"/>
      <c r="O11" s="303"/>
      <c r="P11" s="303"/>
      <c r="Q11" s="303"/>
      <c r="R11" s="303"/>
      <c r="S11" s="303"/>
      <c r="T11" s="303"/>
      <c r="U11" s="303"/>
      <c r="V11" s="303"/>
      <c r="W11" s="303"/>
      <c r="X11" s="303"/>
    </row>
    <row r="12" spans="1:24" ht="15" customHeight="1">
      <c r="A12" s="104"/>
      <c r="B12" s="104"/>
      <c r="C12" s="104"/>
      <c r="D12" s="104"/>
      <c r="E12" s="104"/>
      <c r="F12" s="104"/>
      <c r="G12" s="104"/>
      <c r="H12" s="104"/>
      <c r="I12" s="104"/>
      <c r="J12" s="104"/>
      <c r="K12" s="104"/>
      <c r="L12" s="104"/>
      <c r="M12" s="316" t="str">
        <f>情報項目シート!C28&amp;"  " &amp;情報項目シート!C29</f>
        <v xml:space="preserve">  </v>
      </c>
      <c r="N12" s="316"/>
      <c r="O12" s="316"/>
      <c r="P12" s="316"/>
      <c r="Q12" s="316"/>
      <c r="R12" s="316"/>
      <c r="S12" s="316"/>
      <c r="T12" s="316"/>
      <c r="U12" s="316"/>
      <c r="V12" s="316"/>
      <c r="W12" s="104"/>
      <c r="X12" s="104"/>
    </row>
    <row r="13" spans="1:24" ht="15" customHeight="1">
      <c r="A13" s="104"/>
      <c r="B13" s="104"/>
      <c r="C13" s="104"/>
      <c r="D13" s="104"/>
      <c r="E13" s="104"/>
      <c r="F13" s="104"/>
      <c r="G13" s="104"/>
      <c r="H13" s="104"/>
      <c r="I13" s="104"/>
      <c r="J13" s="104"/>
      <c r="K13" s="104"/>
      <c r="L13" s="104"/>
      <c r="M13" s="316"/>
      <c r="N13" s="316"/>
      <c r="O13" s="316"/>
      <c r="P13" s="316"/>
      <c r="Q13" s="316"/>
      <c r="R13" s="316"/>
      <c r="S13" s="316"/>
      <c r="T13" s="316"/>
      <c r="U13" s="316"/>
      <c r="V13" s="316"/>
      <c r="W13" s="104"/>
      <c r="X13" s="104"/>
    </row>
    <row r="14" spans="1:24" ht="9" customHeight="1">
      <c r="A14" s="104"/>
      <c r="B14" s="104"/>
      <c r="C14" s="104"/>
      <c r="D14" s="104"/>
      <c r="E14" s="104"/>
      <c r="F14" s="104"/>
      <c r="G14" s="104"/>
      <c r="H14" s="104"/>
      <c r="I14" s="104"/>
      <c r="J14" s="104"/>
      <c r="K14" s="104"/>
      <c r="L14" s="104"/>
      <c r="M14" s="104"/>
      <c r="N14" s="104"/>
      <c r="O14" s="104"/>
      <c r="P14" s="104"/>
      <c r="Q14" s="104"/>
      <c r="R14" s="104"/>
      <c r="S14" s="104"/>
      <c r="T14" s="104"/>
      <c r="U14" s="104"/>
      <c r="V14" s="104"/>
      <c r="W14" s="104"/>
      <c r="X14" s="104"/>
    </row>
    <row r="15" spans="1:24" ht="18" customHeight="1">
      <c r="A15" s="104"/>
      <c r="B15" s="104"/>
      <c r="C15" s="104"/>
      <c r="D15" s="104"/>
      <c r="E15" s="104"/>
      <c r="F15" s="104"/>
      <c r="G15" s="104"/>
      <c r="H15" s="104"/>
      <c r="I15" s="104"/>
      <c r="J15" s="104"/>
      <c r="K15" s="331" t="s">
        <v>226</v>
      </c>
      <c r="L15" s="331"/>
      <c r="M15" s="331"/>
      <c r="N15" s="331"/>
      <c r="O15" s="331"/>
      <c r="P15" s="331"/>
      <c r="Q15" s="331"/>
      <c r="R15" s="331"/>
      <c r="S15" s="327">
        <f>情報項目シート!C62</f>
        <v>0</v>
      </c>
      <c r="T15" s="328"/>
      <c r="U15" s="328"/>
      <c r="V15" s="328"/>
      <c r="W15" s="328"/>
      <c r="X15" s="332"/>
    </row>
    <row r="16" spans="1:24" ht="18" customHeight="1">
      <c r="A16" s="104"/>
      <c r="B16" s="104"/>
      <c r="C16" s="104"/>
      <c r="D16" s="104"/>
      <c r="E16" s="104"/>
      <c r="F16" s="104"/>
      <c r="G16" s="104"/>
      <c r="H16" s="104"/>
      <c r="I16" s="104"/>
      <c r="J16" s="104"/>
      <c r="K16" s="107"/>
      <c r="L16" s="107"/>
      <c r="M16" s="107"/>
      <c r="N16" s="107"/>
      <c r="O16" s="107"/>
      <c r="P16" s="107"/>
      <c r="Q16" s="107"/>
      <c r="R16" s="107"/>
      <c r="S16" s="108"/>
      <c r="T16" s="108"/>
      <c r="U16" s="108"/>
      <c r="V16" s="108"/>
      <c r="W16" s="108"/>
      <c r="X16" s="107"/>
    </row>
    <row r="17" spans="1:24" ht="18" customHeight="1">
      <c r="A17" s="104"/>
      <c r="B17" s="104"/>
      <c r="C17" s="104"/>
      <c r="D17" s="104"/>
      <c r="E17" s="104"/>
      <c r="F17" s="104"/>
      <c r="G17" s="104"/>
      <c r="H17" s="104"/>
      <c r="I17" s="104"/>
      <c r="J17" s="104"/>
      <c r="K17" s="104"/>
      <c r="L17" s="104"/>
      <c r="M17" s="104"/>
      <c r="N17" s="104"/>
      <c r="O17" s="104"/>
      <c r="P17" s="104"/>
      <c r="Q17" s="104"/>
      <c r="R17" s="104"/>
      <c r="S17" s="104"/>
      <c r="T17" s="104"/>
      <c r="U17" s="104"/>
      <c r="V17" s="104"/>
      <c r="W17" s="104"/>
      <c r="X17" s="104"/>
    </row>
    <row r="18" spans="1:24" ht="18" customHeight="1">
      <c r="A18" s="310" t="s">
        <v>215</v>
      </c>
      <c r="B18" s="310"/>
      <c r="C18" s="310"/>
      <c r="D18" s="310"/>
      <c r="E18" s="310"/>
      <c r="F18" s="310"/>
      <c r="G18" s="310"/>
      <c r="H18" s="310"/>
      <c r="I18" s="310"/>
      <c r="J18" s="310"/>
      <c r="K18" s="310"/>
      <c r="L18" s="310"/>
      <c r="M18" s="310"/>
      <c r="N18" s="310"/>
      <c r="O18" s="310"/>
      <c r="P18" s="310"/>
      <c r="Q18" s="310"/>
      <c r="R18" s="310"/>
      <c r="S18" s="310"/>
      <c r="T18" s="310"/>
      <c r="U18" s="310"/>
      <c r="V18" s="310"/>
      <c r="W18" s="310"/>
      <c r="X18" s="310"/>
    </row>
    <row r="19" spans="1:24" ht="20.25" customHeight="1">
      <c r="A19" s="311" t="str">
        <f>"("&amp;情報項目シート!C6&amp;")"</f>
        <v>()</v>
      </c>
      <c r="B19" s="311"/>
      <c r="C19" s="311"/>
      <c r="D19" s="311"/>
      <c r="E19" s="311"/>
      <c r="F19" s="311"/>
      <c r="G19" s="311"/>
      <c r="H19" s="311"/>
      <c r="I19" s="311"/>
      <c r="J19" s="311"/>
      <c r="K19" s="311"/>
      <c r="L19" s="311"/>
      <c r="M19" s="311"/>
      <c r="N19" s="311"/>
      <c r="O19" s="311"/>
      <c r="P19" s="311"/>
      <c r="Q19" s="311"/>
      <c r="R19" s="311"/>
      <c r="S19" s="311"/>
      <c r="T19" s="311"/>
      <c r="U19" s="311"/>
      <c r="V19" s="311"/>
      <c r="W19" s="311"/>
      <c r="X19" s="311"/>
    </row>
    <row r="20" spans="1:24" ht="7.5" customHeight="1">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row>
    <row r="21" spans="1:24" ht="18" customHeight="1">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row>
    <row r="22" spans="1:24" ht="19.5" customHeight="1">
      <c r="A22" s="110" t="s">
        <v>63</v>
      </c>
      <c r="B22" s="104" t="s">
        <v>43</v>
      </c>
      <c r="C22" s="104"/>
      <c r="D22" s="104"/>
      <c r="E22" s="104"/>
      <c r="F22" s="104"/>
      <c r="G22" s="104"/>
      <c r="H22" s="104"/>
      <c r="I22" s="104"/>
      <c r="J22" s="104"/>
      <c r="K22" s="104"/>
      <c r="L22" s="104"/>
      <c r="M22" s="104"/>
      <c r="N22" s="104"/>
      <c r="O22" s="104"/>
      <c r="P22" s="104"/>
      <c r="Q22" s="104"/>
      <c r="R22" s="104"/>
      <c r="S22" s="104"/>
      <c r="T22" s="104"/>
      <c r="U22" s="104"/>
      <c r="V22" s="104"/>
      <c r="W22" s="104"/>
      <c r="X22" s="104"/>
    </row>
    <row r="23" spans="1:24" ht="18" customHeight="1">
      <c r="A23" s="104"/>
      <c r="B23" s="302">
        <f>情報項目シート!C6</f>
        <v>0</v>
      </c>
      <c r="C23" s="302"/>
      <c r="D23" s="302"/>
      <c r="E23" s="302"/>
      <c r="F23" s="302"/>
      <c r="G23" s="302"/>
      <c r="H23" s="302"/>
      <c r="I23" s="302"/>
      <c r="J23" s="302"/>
      <c r="K23" s="302"/>
      <c r="L23" s="302"/>
      <c r="M23" s="302"/>
      <c r="N23" s="302"/>
      <c r="O23" s="302"/>
      <c r="P23" s="302"/>
      <c r="Q23" s="302"/>
      <c r="R23" s="302"/>
      <c r="S23" s="302"/>
      <c r="T23" s="302"/>
      <c r="U23" s="302"/>
      <c r="V23" s="302"/>
      <c r="W23" s="302"/>
      <c r="X23" s="302"/>
    </row>
    <row r="24" spans="1:24" ht="7.5" customHeight="1">
      <c r="A24" s="104"/>
      <c r="B24" s="104"/>
      <c r="C24" s="104"/>
      <c r="D24" s="104"/>
      <c r="E24" s="104"/>
      <c r="F24" s="104"/>
      <c r="G24" s="104"/>
      <c r="H24" s="104"/>
      <c r="I24" s="104"/>
      <c r="J24" s="104"/>
      <c r="K24" s="104"/>
      <c r="L24" s="104"/>
      <c r="M24" s="104"/>
      <c r="N24" s="104"/>
      <c r="O24" s="104"/>
      <c r="P24" s="104"/>
      <c r="Q24" s="104"/>
      <c r="R24" s="104"/>
      <c r="S24" s="104"/>
      <c r="T24" s="104"/>
      <c r="U24" s="104"/>
      <c r="V24" s="104"/>
      <c r="W24" s="104"/>
      <c r="X24" s="104"/>
    </row>
    <row r="25" spans="1:24" ht="18" customHeight="1">
      <c r="A25" s="110" t="s">
        <v>64</v>
      </c>
      <c r="B25" s="104" t="s">
        <v>65</v>
      </c>
      <c r="C25" s="104"/>
      <c r="D25" s="104"/>
      <c r="E25" s="104"/>
      <c r="F25" s="104"/>
      <c r="G25" s="104"/>
      <c r="H25" s="104"/>
      <c r="I25" s="104"/>
      <c r="J25" s="104"/>
      <c r="K25" s="104"/>
      <c r="L25" s="104"/>
      <c r="M25" s="104"/>
      <c r="N25" s="104"/>
      <c r="O25" s="104"/>
      <c r="P25" s="104"/>
      <c r="Q25" s="104"/>
      <c r="R25" s="104"/>
      <c r="S25" s="104"/>
      <c r="T25" s="104"/>
      <c r="U25" s="104"/>
      <c r="V25" s="104"/>
      <c r="W25" s="104"/>
      <c r="X25" s="104"/>
    </row>
    <row r="26" spans="1:24" ht="18" customHeight="1">
      <c r="A26" s="104"/>
      <c r="B26" s="316">
        <f>情報項目シート!C7</f>
        <v>0</v>
      </c>
      <c r="C26" s="316"/>
      <c r="D26" s="316"/>
      <c r="E26" s="316"/>
      <c r="F26" s="316"/>
      <c r="G26" s="316"/>
      <c r="H26" s="316"/>
      <c r="I26" s="316"/>
      <c r="J26" s="316"/>
      <c r="K26" s="316"/>
      <c r="L26" s="316"/>
      <c r="M26" s="316"/>
      <c r="N26" s="316"/>
      <c r="O26" s="316"/>
      <c r="P26" s="316"/>
      <c r="Q26" s="316"/>
      <c r="R26" s="316"/>
      <c r="S26" s="316"/>
      <c r="T26" s="316"/>
      <c r="U26" s="316"/>
      <c r="V26" s="316"/>
      <c r="W26" s="316"/>
      <c r="X26" s="316"/>
    </row>
    <row r="27" spans="1:24" ht="18" customHeight="1">
      <c r="A27" s="104"/>
      <c r="B27" s="316"/>
      <c r="C27" s="316"/>
      <c r="D27" s="316"/>
      <c r="E27" s="316"/>
      <c r="F27" s="316"/>
      <c r="G27" s="316"/>
      <c r="H27" s="316"/>
      <c r="I27" s="316"/>
      <c r="J27" s="316"/>
      <c r="K27" s="316"/>
      <c r="L27" s="316"/>
      <c r="M27" s="316"/>
      <c r="N27" s="316"/>
      <c r="O27" s="316"/>
      <c r="P27" s="316"/>
      <c r="Q27" s="316"/>
      <c r="R27" s="316"/>
      <c r="S27" s="316"/>
      <c r="T27" s="316"/>
      <c r="U27" s="316"/>
      <c r="V27" s="316"/>
      <c r="W27" s="316"/>
      <c r="X27" s="316"/>
    </row>
    <row r="28" spans="1:24" ht="18" customHeight="1">
      <c r="A28" s="104"/>
      <c r="B28" s="316"/>
      <c r="C28" s="316"/>
      <c r="D28" s="316"/>
      <c r="E28" s="316"/>
      <c r="F28" s="316"/>
      <c r="G28" s="316"/>
      <c r="H28" s="316"/>
      <c r="I28" s="316"/>
      <c r="J28" s="316"/>
      <c r="K28" s="316"/>
      <c r="L28" s="316"/>
      <c r="M28" s="316"/>
      <c r="N28" s="316"/>
      <c r="O28" s="316"/>
      <c r="P28" s="316"/>
      <c r="Q28" s="316"/>
      <c r="R28" s="316"/>
      <c r="S28" s="316"/>
      <c r="T28" s="316"/>
      <c r="U28" s="316"/>
      <c r="V28" s="316"/>
      <c r="W28" s="316"/>
      <c r="X28" s="316"/>
    </row>
    <row r="29" spans="1:24" ht="18" customHeight="1">
      <c r="A29" s="104"/>
      <c r="B29" s="316"/>
      <c r="C29" s="316"/>
      <c r="D29" s="316"/>
      <c r="E29" s="316"/>
      <c r="F29" s="316"/>
      <c r="G29" s="316"/>
      <c r="H29" s="316"/>
      <c r="I29" s="316"/>
      <c r="J29" s="316"/>
      <c r="K29" s="316"/>
      <c r="L29" s="316"/>
      <c r="M29" s="316"/>
      <c r="N29" s="316"/>
      <c r="O29" s="316"/>
      <c r="P29" s="316"/>
      <c r="Q29" s="316"/>
      <c r="R29" s="316"/>
      <c r="S29" s="316"/>
      <c r="T29" s="316"/>
      <c r="U29" s="316"/>
      <c r="V29" s="316"/>
      <c r="W29" s="316"/>
      <c r="X29" s="316"/>
    </row>
    <row r="30" spans="1:24" ht="10.5" customHeight="1">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row>
    <row r="31" spans="1:24" ht="19.5" customHeight="1">
      <c r="A31" s="110" t="s">
        <v>66</v>
      </c>
      <c r="B31" s="104" t="s">
        <v>67</v>
      </c>
      <c r="C31" s="104"/>
      <c r="D31" s="104"/>
      <c r="E31" s="104"/>
      <c r="F31" s="104"/>
      <c r="G31" s="104"/>
      <c r="H31" s="104"/>
      <c r="I31" s="104"/>
      <c r="J31" s="317">
        <f>情報項目シート!C13</f>
        <v>0</v>
      </c>
      <c r="K31" s="318"/>
      <c r="L31" s="318"/>
      <c r="M31" s="318"/>
      <c r="N31" s="104" t="s">
        <v>36</v>
      </c>
      <c r="O31" s="104"/>
      <c r="P31" s="104"/>
      <c r="Q31" s="104"/>
      <c r="R31" s="104"/>
      <c r="S31" s="104"/>
      <c r="T31" s="104"/>
      <c r="U31" s="104"/>
      <c r="V31" s="104"/>
      <c r="W31" s="104"/>
      <c r="X31" s="104"/>
    </row>
    <row r="32" spans="1:24" ht="19.5" customHeight="1">
      <c r="A32" s="104"/>
      <c r="B32" s="104"/>
      <c r="C32" s="302" t="s">
        <v>119</v>
      </c>
      <c r="D32" s="302"/>
      <c r="E32" s="302"/>
      <c r="F32" s="104"/>
      <c r="G32" s="104"/>
      <c r="H32" s="104"/>
      <c r="I32" s="104"/>
      <c r="J32" s="317">
        <f>情報項目シート!C14</f>
        <v>0</v>
      </c>
      <c r="K32" s="318"/>
      <c r="L32" s="318"/>
      <c r="M32" s="318"/>
      <c r="N32" s="104" t="s">
        <v>36</v>
      </c>
      <c r="O32" s="104"/>
      <c r="P32" s="104"/>
      <c r="Q32" s="104"/>
      <c r="R32" s="104"/>
      <c r="S32" s="104"/>
      <c r="T32" s="104"/>
      <c r="U32" s="104"/>
      <c r="V32" s="104"/>
      <c r="W32" s="104"/>
      <c r="X32" s="104"/>
    </row>
    <row r="33" spans="1:24" ht="19.5" customHeight="1">
      <c r="A33" s="104"/>
      <c r="B33" s="104"/>
      <c r="C33" s="302" t="s">
        <v>289</v>
      </c>
      <c r="D33" s="302"/>
      <c r="E33" s="302"/>
      <c r="F33" s="302"/>
      <c r="G33" s="302"/>
      <c r="H33" s="104"/>
      <c r="I33" s="104"/>
      <c r="J33" s="317">
        <f>情報項目シート!C15</f>
        <v>0</v>
      </c>
      <c r="K33" s="318"/>
      <c r="L33" s="318"/>
      <c r="M33" s="318"/>
      <c r="N33" s="104" t="s">
        <v>36</v>
      </c>
      <c r="O33" s="104"/>
      <c r="P33" s="104"/>
      <c r="Q33" s="104"/>
      <c r="R33" s="104"/>
      <c r="S33" s="104"/>
      <c r="T33" s="104"/>
      <c r="U33" s="104"/>
      <c r="V33" s="104"/>
      <c r="W33" s="104"/>
      <c r="X33" s="104"/>
    </row>
    <row r="34" spans="1:24" ht="10.5" customHeight="1">
      <c r="A34" s="104"/>
      <c r="B34" s="104"/>
      <c r="C34" s="104"/>
      <c r="D34" s="104"/>
      <c r="E34" s="104"/>
      <c r="F34" s="104"/>
      <c r="G34" s="104"/>
      <c r="H34" s="104"/>
      <c r="I34" s="104"/>
      <c r="J34" s="104"/>
      <c r="K34" s="104"/>
      <c r="L34" s="104"/>
      <c r="M34" s="104"/>
      <c r="N34" s="104"/>
      <c r="O34" s="104"/>
      <c r="P34" s="104"/>
      <c r="Q34" s="104"/>
      <c r="R34" s="104"/>
      <c r="S34" s="104"/>
      <c r="T34" s="104"/>
      <c r="U34" s="104"/>
      <c r="V34" s="104"/>
      <c r="W34" s="104"/>
      <c r="X34" s="104"/>
    </row>
    <row r="35" spans="1:24" ht="19.5" customHeight="1">
      <c r="A35" s="110" t="s">
        <v>68</v>
      </c>
      <c r="B35" s="104" t="s">
        <v>69</v>
      </c>
      <c r="C35" s="104"/>
      <c r="D35" s="104"/>
      <c r="E35" s="104"/>
      <c r="F35" s="104"/>
      <c r="G35" s="104"/>
      <c r="H35" s="104"/>
      <c r="I35" s="104"/>
      <c r="J35" s="317">
        <f>情報項目シート!C16</f>
        <v>0</v>
      </c>
      <c r="K35" s="318"/>
      <c r="L35" s="318"/>
      <c r="M35" s="318"/>
      <c r="N35" s="104" t="s">
        <v>36</v>
      </c>
      <c r="O35" s="104"/>
      <c r="P35" s="104"/>
      <c r="Q35" s="104"/>
      <c r="R35" s="104"/>
      <c r="S35" s="104"/>
      <c r="T35" s="104"/>
      <c r="U35" s="104"/>
      <c r="V35" s="104"/>
      <c r="W35" s="104"/>
      <c r="X35" s="104"/>
    </row>
    <row r="36" spans="1:24" ht="19.5" customHeight="1">
      <c r="A36" s="104"/>
      <c r="B36" s="104"/>
      <c r="C36" s="302" t="s">
        <v>119</v>
      </c>
      <c r="D36" s="302"/>
      <c r="E36" s="302"/>
      <c r="F36" s="104"/>
      <c r="G36" s="104"/>
      <c r="H36" s="104"/>
      <c r="I36" s="104"/>
      <c r="J36" s="317">
        <f>情報項目シート!C17</f>
        <v>0</v>
      </c>
      <c r="K36" s="318"/>
      <c r="L36" s="318"/>
      <c r="M36" s="318"/>
      <c r="N36" s="104" t="s">
        <v>36</v>
      </c>
      <c r="O36" s="104"/>
      <c r="P36" s="104"/>
      <c r="Q36" s="104"/>
      <c r="R36" s="104"/>
      <c r="S36" s="104"/>
      <c r="T36" s="104"/>
      <c r="U36" s="104"/>
      <c r="V36" s="104"/>
      <c r="W36" s="104"/>
      <c r="X36" s="104"/>
    </row>
    <row r="37" spans="1:24" ht="19.5" customHeight="1">
      <c r="A37" s="104"/>
      <c r="B37" s="104"/>
      <c r="C37" s="302" t="s">
        <v>289</v>
      </c>
      <c r="D37" s="302"/>
      <c r="E37" s="302"/>
      <c r="F37" s="302"/>
      <c r="G37" s="302"/>
      <c r="H37" s="302"/>
      <c r="I37" s="104"/>
      <c r="J37" s="317">
        <f>情報項目シート!C18</f>
        <v>0</v>
      </c>
      <c r="K37" s="318"/>
      <c r="L37" s="318"/>
      <c r="M37" s="318"/>
      <c r="N37" s="104" t="s">
        <v>36</v>
      </c>
      <c r="O37" s="104"/>
      <c r="P37" s="104"/>
      <c r="Q37" s="104"/>
      <c r="R37" s="104"/>
      <c r="S37" s="104"/>
      <c r="T37" s="104"/>
      <c r="U37" s="104"/>
      <c r="V37" s="104"/>
      <c r="W37" s="104"/>
      <c r="X37" s="104"/>
    </row>
    <row r="38" spans="1:24" ht="10.5" customHeight="1">
      <c r="A38" s="104"/>
      <c r="B38" s="104"/>
      <c r="C38" s="104"/>
      <c r="D38" s="104"/>
      <c r="E38" s="104"/>
      <c r="F38" s="104"/>
      <c r="G38" s="104"/>
      <c r="H38" s="104"/>
      <c r="I38" s="104"/>
      <c r="J38" s="104"/>
      <c r="K38" s="104"/>
      <c r="L38" s="104"/>
      <c r="M38" s="104"/>
      <c r="N38" s="104"/>
      <c r="O38" s="104"/>
      <c r="P38" s="104"/>
      <c r="Q38" s="104"/>
      <c r="R38" s="104"/>
      <c r="S38" s="104"/>
      <c r="T38" s="104"/>
      <c r="U38" s="104"/>
      <c r="V38" s="104"/>
      <c r="W38" s="104"/>
      <c r="X38" s="104"/>
    </row>
    <row r="39" spans="1:24" ht="18" customHeight="1">
      <c r="A39" s="110" t="s">
        <v>70</v>
      </c>
      <c r="B39" s="302" t="s">
        <v>170</v>
      </c>
      <c r="C39" s="302"/>
      <c r="D39" s="302"/>
      <c r="E39" s="302"/>
      <c r="F39" s="302"/>
      <c r="G39" s="104"/>
      <c r="H39" s="104"/>
      <c r="I39" s="104"/>
      <c r="J39" s="104"/>
      <c r="K39" s="104"/>
      <c r="L39" s="104"/>
      <c r="M39" s="104"/>
      <c r="N39" s="104"/>
      <c r="O39" s="104"/>
      <c r="P39" s="104"/>
      <c r="Q39" s="104"/>
      <c r="R39" s="104"/>
      <c r="S39" s="104"/>
      <c r="T39" s="104"/>
      <c r="U39" s="104"/>
      <c r="V39" s="104"/>
      <c r="W39" s="104"/>
      <c r="X39" s="104"/>
    </row>
    <row r="40" spans="1:24" ht="10.5" customHeight="1">
      <c r="A40" s="104"/>
      <c r="B40" s="104"/>
      <c r="C40" s="104"/>
      <c r="D40" s="104"/>
      <c r="E40" s="104"/>
      <c r="F40" s="104"/>
      <c r="G40" s="104"/>
      <c r="H40" s="104"/>
      <c r="I40" s="104"/>
      <c r="J40" s="104"/>
      <c r="K40" s="104"/>
      <c r="L40" s="104"/>
      <c r="M40" s="104"/>
      <c r="N40" s="104"/>
      <c r="O40" s="104"/>
      <c r="P40" s="104"/>
      <c r="Q40" s="104"/>
      <c r="R40" s="104"/>
      <c r="S40" s="104"/>
      <c r="T40" s="104"/>
      <c r="U40" s="104"/>
      <c r="V40" s="104"/>
      <c r="W40" s="104"/>
      <c r="X40" s="104"/>
    </row>
    <row r="41" spans="1:24" ht="18" customHeight="1">
      <c r="A41" s="110" t="s">
        <v>71</v>
      </c>
      <c r="B41" s="104" t="s">
        <v>72</v>
      </c>
      <c r="C41" s="104"/>
      <c r="D41" s="104"/>
      <c r="E41" s="104"/>
      <c r="F41" s="104"/>
      <c r="G41" s="104"/>
      <c r="H41" s="104"/>
      <c r="I41" s="104"/>
      <c r="J41" s="104"/>
      <c r="K41" s="104"/>
      <c r="L41" s="104"/>
      <c r="M41" s="104"/>
      <c r="N41" s="104"/>
      <c r="O41" s="104"/>
      <c r="P41" s="104"/>
      <c r="Q41" s="104"/>
      <c r="R41" s="104"/>
      <c r="S41" s="104"/>
      <c r="T41" s="104"/>
      <c r="U41" s="104"/>
      <c r="V41" s="104"/>
      <c r="W41" s="104"/>
      <c r="X41" s="104"/>
    </row>
    <row r="42" spans="1:24" ht="18" customHeight="1">
      <c r="A42" s="104"/>
      <c r="B42" s="104"/>
      <c r="C42" s="104" t="s">
        <v>73</v>
      </c>
      <c r="D42" s="104"/>
      <c r="E42" s="104"/>
      <c r="F42" s="104"/>
      <c r="G42" s="104"/>
      <c r="H42" s="104"/>
      <c r="I42" s="104"/>
      <c r="J42" s="104"/>
      <c r="K42" s="104"/>
      <c r="L42" s="302" t="s">
        <v>104</v>
      </c>
      <c r="M42" s="302"/>
      <c r="N42" s="302"/>
      <c r="O42" s="302"/>
      <c r="P42" s="302"/>
      <c r="Q42" s="302"/>
      <c r="R42" s="302"/>
      <c r="S42" s="302"/>
      <c r="T42" s="302"/>
      <c r="U42" s="104"/>
      <c r="V42" s="104"/>
      <c r="W42" s="104"/>
      <c r="X42" s="104"/>
    </row>
    <row r="43" spans="1:24" ht="19.5" customHeight="1">
      <c r="A43" s="104"/>
      <c r="B43" s="104"/>
      <c r="C43" s="104" t="s">
        <v>74</v>
      </c>
      <c r="D43" s="104"/>
      <c r="E43" s="104"/>
      <c r="F43" s="104"/>
      <c r="G43" s="104"/>
      <c r="H43" s="104"/>
      <c r="I43" s="104"/>
      <c r="J43" s="104"/>
      <c r="K43" s="104"/>
      <c r="L43" s="330">
        <f>情報項目シート!C9</f>
        <v>0</v>
      </c>
      <c r="M43" s="325"/>
      <c r="N43" s="325"/>
      <c r="O43" s="325"/>
      <c r="P43" s="325"/>
      <c r="Q43" s="325"/>
      <c r="R43" s="325"/>
      <c r="S43" s="325"/>
      <c r="T43" s="104"/>
      <c r="U43" s="104"/>
      <c r="V43" s="104"/>
      <c r="W43" s="104"/>
      <c r="X43" s="104"/>
    </row>
    <row r="44" spans="1:24" ht="18" customHeight="1">
      <c r="A44" s="104"/>
      <c r="B44" s="104"/>
      <c r="C44" s="104"/>
      <c r="D44" s="104"/>
      <c r="E44" s="104"/>
      <c r="F44" s="104"/>
      <c r="G44" s="104"/>
      <c r="H44" s="104"/>
      <c r="I44" s="104"/>
      <c r="J44" s="104"/>
      <c r="K44" s="104"/>
      <c r="L44" s="111"/>
      <c r="M44" s="111"/>
      <c r="N44" s="111"/>
      <c r="O44" s="111"/>
      <c r="P44" s="111"/>
      <c r="Q44" s="111"/>
      <c r="R44" s="111"/>
      <c r="S44" s="111"/>
      <c r="T44" s="104"/>
      <c r="U44" s="104"/>
      <c r="V44" s="104"/>
      <c r="W44" s="104"/>
      <c r="X44" s="104"/>
    </row>
    <row r="45" spans="1:24" ht="18" customHeight="1">
      <c r="A45" s="104"/>
      <c r="B45" s="104"/>
      <c r="C45" s="104"/>
      <c r="D45" s="104"/>
      <c r="E45" s="104"/>
      <c r="F45" s="104"/>
      <c r="G45" s="104"/>
      <c r="H45" s="104"/>
      <c r="I45" s="104"/>
      <c r="J45" s="104"/>
      <c r="K45" s="104"/>
      <c r="L45" s="111"/>
      <c r="M45" s="111"/>
      <c r="N45" s="111"/>
      <c r="O45" s="111"/>
      <c r="P45" s="111"/>
      <c r="Q45" s="111"/>
      <c r="R45" s="111"/>
      <c r="S45" s="111"/>
      <c r="T45" s="104"/>
      <c r="U45" s="104"/>
      <c r="V45" s="104"/>
      <c r="W45" s="104"/>
      <c r="X45" s="104"/>
    </row>
    <row r="46" spans="1:24" ht="18" customHeight="1">
      <c r="A46" s="104"/>
      <c r="B46" s="104"/>
      <c r="C46" s="104"/>
      <c r="D46" s="104"/>
      <c r="E46" s="104"/>
      <c r="F46" s="104"/>
      <c r="G46" s="104"/>
      <c r="H46" s="104"/>
      <c r="I46" s="104"/>
      <c r="J46" s="104"/>
      <c r="K46" s="104"/>
      <c r="L46" s="111"/>
      <c r="M46" s="111"/>
      <c r="N46" s="111"/>
      <c r="O46" s="111"/>
      <c r="P46" s="111"/>
      <c r="Q46" s="111"/>
      <c r="R46" s="111"/>
      <c r="S46" s="111"/>
      <c r="T46" s="104"/>
      <c r="U46" s="104"/>
      <c r="V46" s="104"/>
      <c r="W46" s="104"/>
      <c r="X46" s="104"/>
    </row>
    <row r="47" spans="1:24" ht="19.5" customHeight="1">
      <c r="A47" s="110" t="s">
        <v>75</v>
      </c>
      <c r="B47" s="104" t="s">
        <v>76</v>
      </c>
      <c r="C47" s="104"/>
      <c r="D47" s="104"/>
      <c r="E47" s="104"/>
      <c r="F47" s="104"/>
      <c r="G47" s="104"/>
      <c r="H47" s="104"/>
      <c r="I47" s="104"/>
      <c r="J47" s="104"/>
      <c r="K47" s="104"/>
      <c r="L47" s="104"/>
      <c r="M47" s="104"/>
      <c r="N47" s="104"/>
      <c r="O47" s="104"/>
      <c r="P47" s="104"/>
      <c r="Q47" s="104"/>
      <c r="R47" s="104"/>
      <c r="S47" s="104"/>
      <c r="T47" s="104"/>
      <c r="U47" s="104"/>
      <c r="V47" s="104"/>
      <c r="W47" s="104"/>
      <c r="X47" s="104"/>
    </row>
    <row r="48" spans="1:24" ht="18.75" customHeight="1">
      <c r="A48" s="104"/>
      <c r="B48" s="302" t="s">
        <v>77</v>
      </c>
      <c r="C48" s="302"/>
      <c r="D48" s="302"/>
      <c r="E48" s="302"/>
      <c r="F48" s="302"/>
      <c r="G48" s="302"/>
      <c r="H48" s="302"/>
      <c r="I48" s="104"/>
      <c r="J48" s="104"/>
      <c r="K48" s="104"/>
      <c r="L48" s="104"/>
      <c r="M48" s="104"/>
      <c r="N48" s="104"/>
      <c r="O48" s="104"/>
      <c r="P48" s="104"/>
      <c r="Q48" s="104"/>
      <c r="R48" s="104"/>
      <c r="S48" s="254" t="s">
        <v>87</v>
      </c>
      <c r="U48" s="254"/>
      <c r="V48" s="254"/>
      <c r="W48" s="254"/>
    </row>
    <row r="49" spans="1:24" ht="19.5" customHeight="1">
      <c r="B49" s="117"/>
      <c r="C49" s="307" t="s">
        <v>79</v>
      </c>
      <c r="D49" s="308"/>
      <c r="E49" s="308"/>
      <c r="F49" s="308"/>
      <c r="G49" s="309"/>
      <c r="H49" s="307" t="s">
        <v>289</v>
      </c>
      <c r="I49" s="308"/>
      <c r="J49" s="308"/>
      <c r="K49" s="309"/>
      <c r="L49" s="307" t="s">
        <v>290</v>
      </c>
      <c r="M49" s="308"/>
      <c r="N49" s="308"/>
      <c r="O49" s="309"/>
      <c r="P49" s="307" t="s">
        <v>88</v>
      </c>
      <c r="Q49" s="308"/>
      <c r="R49" s="308"/>
      <c r="S49" s="309"/>
      <c r="T49" s="312"/>
      <c r="U49" s="313"/>
      <c r="V49" s="313"/>
      <c r="W49" s="313"/>
    </row>
    <row r="50" spans="1:24" ht="19.5" customHeight="1">
      <c r="B50" s="118" t="s">
        <v>78</v>
      </c>
      <c r="C50" s="322" t="s">
        <v>80</v>
      </c>
      <c r="D50" s="323"/>
      <c r="E50" s="323"/>
      <c r="F50" s="323"/>
      <c r="G50" s="324"/>
      <c r="H50" s="304">
        <f>情報項目シート!C11</f>
        <v>0</v>
      </c>
      <c r="I50" s="305"/>
      <c r="J50" s="305"/>
      <c r="K50" s="306"/>
      <c r="L50" s="304">
        <f>情報項目シート!C12</f>
        <v>0</v>
      </c>
      <c r="M50" s="305"/>
      <c r="N50" s="305"/>
      <c r="O50" s="306"/>
      <c r="P50" s="304">
        <f>SUM(H50:O50)</f>
        <v>0</v>
      </c>
      <c r="Q50" s="305"/>
      <c r="R50" s="305"/>
      <c r="S50" s="306"/>
      <c r="T50" s="314"/>
      <c r="U50" s="315"/>
      <c r="V50" s="315"/>
      <c r="W50" s="315"/>
    </row>
    <row r="51" spans="1:24" ht="19.5" customHeight="1">
      <c r="B51" s="333" t="s">
        <v>81</v>
      </c>
      <c r="C51" s="327" t="s">
        <v>82</v>
      </c>
      <c r="D51" s="328"/>
      <c r="E51" s="328"/>
      <c r="F51" s="328"/>
      <c r="G51" s="329"/>
      <c r="H51" s="304">
        <f>情報項目シート!C19</f>
        <v>0</v>
      </c>
      <c r="I51" s="305"/>
      <c r="J51" s="305"/>
      <c r="K51" s="306"/>
      <c r="L51" s="304">
        <f>情報項目シート!C20</f>
        <v>0</v>
      </c>
      <c r="M51" s="305"/>
      <c r="N51" s="305"/>
      <c r="O51" s="306"/>
      <c r="P51" s="304">
        <f t="shared" ref="P51:P56" si="0">SUM(H51:O51)</f>
        <v>0</v>
      </c>
      <c r="Q51" s="305"/>
      <c r="R51" s="305"/>
      <c r="S51" s="306"/>
      <c r="T51" s="314"/>
      <c r="U51" s="315"/>
      <c r="V51" s="315"/>
      <c r="W51" s="315"/>
    </row>
    <row r="52" spans="1:24" ht="19.5" customHeight="1">
      <c r="B52" s="334"/>
      <c r="C52" s="327" t="s">
        <v>83</v>
      </c>
      <c r="D52" s="328"/>
      <c r="E52" s="328"/>
      <c r="F52" s="328"/>
      <c r="G52" s="329"/>
      <c r="H52" s="304">
        <f>情報項目シート!C21</f>
        <v>0</v>
      </c>
      <c r="I52" s="305"/>
      <c r="J52" s="305"/>
      <c r="K52" s="306"/>
      <c r="L52" s="304">
        <f>情報項目シート!C22</f>
        <v>0</v>
      </c>
      <c r="M52" s="305"/>
      <c r="N52" s="305"/>
      <c r="O52" s="306"/>
      <c r="P52" s="304">
        <f t="shared" si="0"/>
        <v>0</v>
      </c>
      <c r="Q52" s="305"/>
      <c r="R52" s="305"/>
      <c r="S52" s="306"/>
      <c r="T52" s="314"/>
      <c r="U52" s="315"/>
      <c r="V52" s="315"/>
      <c r="W52" s="315"/>
    </row>
    <row r="53" spans="1:24" ht="19.5" customHeight="1">
      <c r="B53" s="334"/>
      <c r="C53" s="327" t="s">
        <v>84</v>
      </c>
      <c r="D53" s="328"/>
      <c r="E53" s="328"/>
      <c r="F53" s="328"/>
      <c r="G53" s="329"/>
      <c r="H53" s="304">
        <f>情報項目シート!C23</f>
        <v>0</v>
      </c>
      <c r="I53" s="305"/>
      <c r="J53" s="305"/>
      <c r="K53" s="306"/>
      <c r="L53" s="304">
        <f>情報項目シート!C24</f>
        <v>0</v>
      </c>
      <c r="M53" s="305"/>
      <c r="N53" s="305"/>
      <c r="O53" s="306"/>
      <c r="P53" s="304">
        <f t="shared" si="0"/>
        <v>0</v>
      </c>
      <c r="Q53" s="305"/>
      <c r="R53" s="305"/>
      <c r="S53" s="306"/>
      <c r="T53" s="314"/>
      <c r="U53" s="315"/>
      <c r="V53" s="315"/>
      <c r="W53" s="315"/>
    </row>
    <row r="54" spans="1:24" ht="19.5" customHeight="1">
      <c r="B54" s="334"/>
      <c r="C54" s="307" t="s">
        <v>85</v>
      </c>
      <c r="D54" s="308"/>
      <c r="E54" s="308"/>
      <c r="F54" s="308"/>
      <c r="G54" s="309"/>
      <c r="H54" s="304">
        <f>SUM(H51:K53)</f>
        <v>0</v>
      </c>
      <c r="I54" s="305"/>
      <c r="J54" s="305"/>
      <c r="K54" s="306"/>
      <c r="L54" s="304">
        <f>SUM(L51:O53)</f>
        <v>0</v>
      </c>
      <c r="M54" s="305"/>
      <c r="N54" s="305"/>
      <c r="O54" s="306"/>
      <c r="P54" s="304">
        <f t="shared" si="0"/>
        <v>0</v>
      </c>
      <c r="Q54" s="305"/>
      <c r="R54" s="305"/>
      <c r="S54" s="306"/>
      <c r="T54" s="314"/>
      <c r="U54" s="315"/>
      <c r="V54" s="315"/>
      <c r="W54" s="315"/>
    </row>
    <row r="55" spans="1:24" ht="19.5" customHeight="1">
      <c r="B55" s="334"/>
      <c r="C55" s="322" t="s">
        <v>86</v>
      </c>
      <c r="D55" s="323"/>
      <c r="E55" s="323"/>
      <c r="F55" s="323"/>
      <c r="G55" s="324"/>
      <c r="H55" s="304">
        <f>情報項目シート!C17</f>
        <v>0</v>
      </c>
      <c r="I55" s="305"/>
      <c r="J55" s="305"/>
      <c r="K55" s="306"/>
      <c r="L55" s="304">
        <f>情報項目シート!C18</f>
        <v>0</v>
      </c>
      <c r="M55" s="305"/>
      <c r="N55" s="305"/>
      <c r="O55" s="306"/>
      <c r="P55" s="304">
        <f t="shared" si="0"/>
        <v>0</v>
      </c>
      <c r="Q55" s="305"/>
      <c r="R55" s="305"/>
      <c r="S55" s="306"/>
      <c r="T55" s="314"/>
      <c r="U55" s="315"/>
      <c r="V55" s="315"/>
      <c r="W55" s="315"/>
    </row>
    <row r="56" spans="1:24" ht="19.5" customHeight="1">
      <c r="B56" s="335"/>
      <c r="C56" s="307" t="s">
        <v>47</v>
      </c>
      <c r="D56" s="308"/>
      <c r="E56" s="308"/>
      <c r="F56" s="308"/>
      <c r="G56" s="309"/>
      <c r="H56" s="304">
        <f>SUM(H54:K55)</f>
        <v>0</v>
      </c>
      <c r="I56" s="305"/>
      <c r="J56" s="305"/>
      <c r="K56" s="306"/>
      <c r="L56" s="304">
        <f t="shared" ref="L56" si="1">SUM(L54:O55)</f>
        <v>0</v>
      </c>
      <c r="M56" s="305"/>
      <c r="N56" s="305"/>
      <c r="O56" s="306"/>
      <c r="P56" s="304">
        <f t="shared" si="0"/>
        <v>0</v>
      </c>
      <c r="Q56" s="305"/>
      <c r="R56" s="305"/>
      <c r="S56" s="306"/>
      <c r="T56" s="314"/>
      <c r="U56" s="315"/>
      <c r="V56" s="315"/>
      <c r="W56" s="315"/>
    </row>
    <row r="57" spans="1:24" ht="9" customHeight="1">
      <c r="A57" s="104"/>
      <c r="B57" s="104"/>
      <c r="C57" s="104"/>
      <c r="D57" s="104"/>
      <c r="E57" s="104"/>
      <c r="F57" s="104"/>
      <c r="G57" s="104"/>
      <c r="H57" s="104"/>
      <c r="I57" s="104"/>
      <c r="J57" s="104"/>
      <c r="K57" s="104"/>
      <c r="L57" s="104"/>
      <c r="M57" s="104"/>
      <c r="N57" s="104"/>
      <c r="O57" s="104"/>
      <c r="P57" s="104"/>
      <c r="Q57" s="104"/>
      <c r="R57" s="104"/>
      <c r="S57" s="104"/>
      <c r="T57" s="104"/>
      <c r="U57" s="104"/>
      <c r="V57" s="104"/>
      <c r="W57" s="104"/>
      <c r="X57" s="104"/>
    </row>
    <row r="58" spans="1:24" ht="18.75" customHeight="1">
      <c r="A58" s="104"/>
      <c r="B58" s="302" t="s">
        <v>236</v>
      </c>
      <c r="C58" s="302"/>
      <c r="D58" s="302"/>
      <c r="E58" s="302"/>
      <c r="F58" s="302"/>
      <c r="G58" s="302"/>
      <c r="H58" s="302"/>
      <c r="I58" s="302"/>
      <c r="J58" s="302"/>
      <c r="K58" s="302"/>
      <c r="L58" s="302"/>
      <c r="M58" s="302"/>
      <c r="N58" s="302"/>
      <c r="O58" s="302"/>
      <c r="P58" s="302"/>
      <c r="Q58" s="302"/>
      <c r="R58" s="302"/>
      <c r="S58" s="302"/>
      <c r="T58" s="302"/>
      <c r="U58" s="302"/>
      <c r="V58" s="302"/>
      <c r="W58" s="302"/>
      <c r="X58" s="302"/>
    </row>
    <row r="59" spans="1:24" ht="18" customHeight="1">
      <c r="A59" s="104"/>
      <c r="B59" s="104"/>
      <c r="C59" s="104"/>
      <c r="D59" s="104"/>
      <c r="E59" s="104"/>
      <c r="F59" s="104"/>
      <c r="G59" s="104"/>
      <c r="H59" s="104"/>
      <c r="I59" s="104"/>
      <c r="J59" s="104"/>
      <c r="K59" s="104"/>
      <c r="L59" s="104"/>
      <c r="M59" s="104"/>
      <c r="N59" s="104"/>
      <c r="O59" s="104"/>
      <c r="P59" s="104"/>
      <c r="Q59" s="104"/>
      <c r="R59" s="104"/>
      <c r="S59" s="104"/>
      <c r="T59" s="104"/>
      <c r="U59" s="104"/>
      <c r="V59" s="104"/>
      <c r="W59" s="104"/>
      <c r="X59" s="104"/>
    </row>
    <row r="60" spans="1:24" ht="18" customHeight="1">
      <c r="A60" s="104"/>
      <c r="B60" s="104"/>
      <c r="C60" s="104"/>
      <c r="D60" s="104"/>
      <c r="E60" s="104"/>
      <c r="F60" s="104"/>
      <c r="G60" s="104"/>
      <c r="H60" s="104"/>
      <c r="I60" s="104"/>
      <c r="J60" s="104"/>
      <c r="K60" s="104"/>
      <c r="L60" s="104"/>
      <c r="M60" s="104"/>
      <c r="N60" s="104"/>
      <c r="O60" s="104"/>
      <c r="P60" s="104"/>
      <c r="Q60" s="104"/>
      <c r="R60" s="104"/>
      <c r="S60" s="104"/>
      <c r="T60" s="104"/>
      <c r="U60" s="104"/>
      <c r="V60" s="104"/>
      <c r="W60" s="104"/>
      <c r="X60" s="104"/>
    </row>
    <row r="61" spans="1:24" ht="18" customHeight="1">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row>
    <row r="62" spans="1:24" ht="18" customHeight="1">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row>
    <row r="63" spans="1:24" ht="18" customHeight="1">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row>
    <row r="64" spans="1:24" ht="18" customHeight="1">
      <c r="A64" s="104"/>
      <c r="B64" s="104"/>
      <c r="C64" s="104"/>
      <c r="D64" s="104"/>
      <c r="E64" s="104"/>
      <c r="F64" s="104"/>
      <c r="G64" s="104"/>
      <c r="H64" s="104"/>
      <c r="I64" s="104"/>
      <c r="J64" s="104"/>
      <c r="K64" s="104"/>
      <c r="L64" s="104"/>
      <c r="M64" s="104"/>
      <c r="N64" s="104"/>
      <c r="O64" s="104"/>
      <c r="P64" s="104"/>
      <c r="Q64" s="104"/>
      <c r="R64" s="104"/>
      <c r="S64" s="104"/>
      <c r="T64" s="104"/>
      <c r="U64" s="104"/>
      <c r="V64" s="104"/>
      <c r="W64" s="104"/>
      <c r="X64" s="104"/>
    </row>
    <row r="65" spans="1:24" ht="7.5" customHeight="1">
      <c r="A65" s="104"/>
      <c r="B65" s="104"/>
      <c r="C65" s="104"/>
      <c r="D65" s="104"/>
      <c r="E65" s="104"/>
      <c r="F65" s="104"/>
      <c r="G65" s="104"/>
      <c r="H65" s="104"/>
      <c r="I65" s="104"/>
      <c r="J65" s="104"/>
      <c r="K65" s="104"/>
      <c r="L65" s="104"/>
      <c r="M65" s="104"/>
      <c r="N65" s="104"/>
      <c r="O65" s="104"/>
      <c r="P65" s="104"/>
      <c r="Q65" s="104"/>
      <c r="R65" s="104"/>
      <c r="S65" s="104"/>
      <c r="T65" s="104"/>
      <c r="U65" s="104"/>
      <c r="V65" s="104"/>
      <c r="W65" s="104"/>
      <c r="X65" s="104"/>
    </row>
    <row r="66" spans="1:24" ht="18" customHeight="1">
      <c r="A66" s="110" t="s">
        <v>89</v>
      </c>
      <c r="B66" s="104" t="s">
        <v>90</v>
      </c>
      <c r="C66" s="104"/>
      <c r="D66" s="104"/>
      <c r="E66" s="104"/>
      <c r="F66" s="104"/>
      <c r="G66" s="104"/>
      <c r="H66" s="104"/>
      <c r="I66" s="104"/>
      <c r="J66" s="104"/>
      <c r="K66" s="104"/>
      <c r="L66" s="104"/>
      <c r="M66" s="104"/>
      <c r="N66" s="104"/>
      <c r="O66" s="104"/>
      <c r="P66" s="104"/>
      <c r="Q66" s="104"/>
      <c r="R66" s="104"/>
      <c r="S66" s="104"/>
      <c r="T66" s="104"/>
      <c r="U66" s="104"/>
      <c r="V66" s="104"/>
      <c r="W66" s="104"/>
      <c r="X66" s="104"/>
    </row>
    <row r="67" spans="1:24" ht="30" customHeight="1">
      <c r="A67" s="104"/>
      <c r="B67" s="302" t="s">
        <v>91</v>
      </c>
      <c r="C67" s="302"/>
      <c r="D67" s="302"/>
      <c r="E67" s="302"/>
      <c r="F67" s="302"/>
      <c r="G67" s="302"/>
      <c r="H67" s="302"/>
      <c r="I67" s="104"/>
      <c r="J67" s="104"/>
      <c r="K67" s="104"/>
      <c r="L67" s="112"/>
      <c r="M67" s="112"/>
      <c r="N67" s="303">
        <f>情報項目シート!C5</f>
        <v>0</v>
      </c>
      <c r="O67" s="303"/>
      <c r="P67" s="303"/>
      <c r="Q67" s="303"/>
      <c r="R67" s="303"/>
      <c r="S67" s="303"/>
      <c r="T67" s="303"/>
      <c r="U67" s="303"/>
      <c r="V67" s="303"/>
      <c r="W67" s="303"/>
      <c r="X67" s="303"/>
    </row>
    <row r="68" spans="1:24" ht="18" customHeight="1">
      <c r="A68" s="104"/>
      <c r="B68" s="104"/>
      <c r="C68" s="104"/>
      <c r="D68" s="104"/>
      <c r="E68" s="104"/>
      <c r="F68" s="104"/>
      <c r="G68" s="104"/>
      <c r="H68" s="104"/>
      <c r="I68" s="104"/>
      <c r="J68" s="104"/>
      <c r="K68" s="104"/>
      <c r="L68" s="112"/>
      <c r="M68" s="112"/>
      <c r="N68" s="325" t="str">
        <f>"("&amp;情報項目シート!C25&amp;")"</f>
        <v>()</v>
      </c>
      <c r="O68" s="302"/>
      <c r="P68" s="302"/>
      <c r="Q68" s="302"/>
      <c r="R68" s="302"/>
      <c r="S68" s="302"/>
      <c r="T68" s="302"/>
      <c r="U68" s="302"/>
      <c r="V68" s="302"/>
      <c r="W68" s="302"/>
      <c r="X68" s="302"/>
    </row>
    <row r="69" spans="1:24" ht="9.75" customHeight="1">
      <c r="A69" s="104"/>
      <c r="B69" s="104"/>
      <c r="C69" s="104"/>
      <c r="D69" s="104"/>
      <c r="E69" s="104"/>
      <c r="F69" s="104"/>
      <c r="G69" s="104"/>
      <c r="H69" s="104"/>
      <c r="I69" s="104"/>
      <c r="J69" s="104"/>
      <c r="K69" s="104"/>
      <c r="L69" s="104"/>
      <c r="M69" s="104"/>
      <c r="N69" s="104"/>
      <c r="O69" s="104"/>
      <c r="P69" s="104"/>
      <c r="Q69" s="104"/>
      <c r="R69" s="104"/>
      <c r="S69" s="104"/>
      <c r="T69" s="104"/>
      <c r="U69" s="104"/>
      <c r="V69" s="104"/>
      <c r="W69" s="104"/>
      <c r="X69" s="104"/>
    </row>
    <row r="70" spans="1:24" ht="18" customHeight="1">
      <c r="A70" s="104"/>
      <c r="B70" s="302" t="s">
        <v>92</v>
      </c>
      <c r="C70" s="302"/>
      <c r="D70" s="302"/>
      <c r="E70" s="302"/>
      <c r="F70" s="302"/>
      <c r="G70" s="302"/>
      <c r="H70" s="104"/>
      <c r="I70" s="104"/>
      <c r="J70" s="104"/>
      <c r="K70" s="104"/>
      <c r="L70" s="113"/>
      <c r="M70" s="113"/>
      <c r="N70" s="326">
        <f>情報項目シート!C31</f>
        <v>0</v>
      </c>
      <c r="O70" s="326"/>
      <c r="P70" s="326"/>
      <c r="Q70" s="326"/>
      <c r="R70" s="326"/>
      <c r="S70" s="326"/>
      <c r="T70" s="326"/>
      <c r="U70" s="326"/>
      <c r="V70" s="326"/>
      <c r="W70" s="326"/>
      <c r="X70" s="326"/>
    </row>
    <row r="71" spans="1:24" ht="7.5" customHeight="1">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row>
    <row r="72" spans="1:24" ht="19.5" customHeight="1">
      <c r="A72" s="104"/>
      <c r="B72" s="302" t="s">
        <v>93</v>
      </c>
      <c r="C72" s="302"/>
      <c r="D72" s="302"/>
      <c r="E72" s="302"/>
      <c r="F72" s="302"/>
      <c r="G72" s="302"/>
      <c r="H72" s="302"/>
      <c r="I72" s="302"/>
      <c r="J72" s="302"/>
      <c r="K72" s="302"/>
      <c r="L72" s="302"/>
      <c r="M72" s="104"/>
      <c r="N72" s="300">
        <f>情報項目シート!C33</f>
        <v>0</v>
      </c>
      <c r="O72" s="300"/>
      <c r="P72" s="300"/>
      <c r="Q72" s="301" t="str">
        <f>"("&amp;情報項目シート!C34&amp;"名)"</f>
        <v>(名)</v>
      </c>
      <c r="R72" s="301"/>
      <c r="S72" s="301"/>
      <c r="T72" s="104"/>
      <c r="U72" s="112"/>
      <c r="V72" s="112"/>
      <c r="W72" s="104"/>
      <c r="X72" s="104"/>
    </row>
    <row r="73" spans="1:24" ht="8.25" customHeight="1">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row>
    <row r="74" spans="1:24" ht="19.5" customHeight="1">
      <c r="A74" s="104"/>
      <c r="B74" s="302" t="s">
        <v>216</v>
      </c>
      <c r="C74" s="302"/>
      <c r="D74" s="302"/>
      <c r="E74" s="302"/>
      <c r="F74" s="302"/>
      <c r="G74" s="302"/>
      <c r="H74" s="302"/>
      <c r="I74" s="302"/>
      <c r="J74" s="302"/>
      <c r="K74" s="302"/>
      <c r="L74" s="302"/>
      <c r="M74" s="302"/>
      <c r="N74" s="321">
        <f>情報項目シート!C35</f>
        <v>0</v>
      </c>
      <c r="O74" s="321"/>
      <c r="P74" s="321"/>
      <c r="Q74" s="321"/>
      <c r="R74" s="321"/>
      <c r="S74" s="321"/>
      <c r="T74" s="321"/>
      <c r="U74" s="321"/>
      <c r="V74" s="321"/>
      <c r="W74" s="321"/>
      <c r="X74" s="104"/>
    </row>
    <row r="75" spans="1:24" ht="9" customHeight="1">
      <c r="A75" s="104"/>
      <c r="B75" s="104"/>
      <c r="C75" s="104"/>
      <c r="D75" s="104"/>
      <c r="E75" s="104"/>
      <c r="F75" s="104"/>
      <c r="G75" s="104"/>
      <c r="H75" s="104"/>
      <c r="I75" s="104"/>
      <c r="J75" s="104"/>
      <c r="K75" s="104"/>
      <c r="L75" s="104"/>
      <c r="M75" s="104"/>
      <c r="N75" s="104"/>
      <c r="O75" s="104"/>
      <c r="P75" s="104"/>
      <c r="Q75" s="104"/>
      <c r="R75" s="104"/>
      <c r="S75" s="104"/>
      <c r="T75" s="104"/>
      <c r="U75" s="104"/>
      <c r="V75" s="104"/>
      <c r="W75" s="104"/>
      <c r="X75" s="104"/>
    </row>
    <row r="76" spans="1:24" ht="18" customHeight="1">
      <c r="A76" s="104"/>
      <c r="B76" s="302" t="s">
        <v>217</v>
      </c>
      <c r="C76" s="302"/>
      <c r="D76" s="302"/>
      <c r="E76" s="302"/>
      <c r="F76" s="302"/>
      <c r="G76" s="302"/>
      <c r="H76" s="302"/>
      <c r="I76" s="302"/>
      <c r="J76" s="302"/>
      <c r="K76" s="302"/>
      <c r="L76" s="302"/>
      <c r="M76" s="302"/>
      <c r="N76" s="104"/>
      <c r="O76" s="104"/>
      <c r="P76" s="104"/>
      <c r="Q76" s="104"/>
      <c r="R76" s="104"/>
      <c r="S76" s="104"/>
      <c r="T76" s="104"/>
      <c r="U76" s="104"/>
      <c r="V76" s="104"/>
      <c r="W76" s="104"/>
      <c r="X76" s="104"/>
    </row>
    <row r="77" spans="1:24" ht="18" customHeight="1">
      <c r="A77" s="104"/>
      <c r="B77" s="104"/>
      <c r="C77" s="106"/>
      <c r="D77" s="106"/>
      <c r="E77" s="106"/>
      <c r="F77" s="106"/>
      <c r="G77" s="106"/>
      <c r="H77" s="106"/>
      <c r="I77" s="106"/>
      <c r="J77" s="106"/>
      <c r="K77" s="106"/>
      <c r="L77" s="106"/>
      <c r="M77" s="106"/>
      <c r="N77" s="106"/>
      <c r="O77" s="106"/>
      <c r="P77" s="106"/>
      <c r="Q77" s="106"/>
      <c r="R77" s="106"/>
      <c r="S77" s="106"/>
      <c r="T77" s="106"/>
      <c r="U77" s="106"/>
      <c r="V77" s="106"/>
      <c r="W77" s="106"/>
      <c r="X77" s="106"/>
    </row>
    <row r="78" spans="1:24" ht="18" customHeight="1">
      <c r="A78" s="104"/>
      <c r="B78" s="104"/>
      <c r="C78" s="104"/>
      <c r="D78" s="104"/>
      <c r="E78" s="104"/>
      <c r="F78" s="104"/>
      <c r="G78" s="104"/>
      <c r="H78" s="104"/>
      <c r="I78" s="104"/>
      <c r="J78" s="104"/>
      <c r="K78" s="104"/>
      <c r="L78" s="104"/>
      <c r="M78" s="104"/>
      <c r="N78" s="104"/>
      <c r="O78" s="104"/>
      <c r="P78" s="104"/>
      <c r="Q78" s="104"/>
      <c r="R78" s="104"/>
      <c r="S78" s="104"/>
      <c r="T78" s="104"/>
      <c r="U78" s="104"/>
      <c r="V78" s="104"/>
      <c r="W78" s="104"/>
      <c r="X78" s="104"/>
    </row>
    <row r="79" spans="1:24" ht="18" customHeight="1">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row>
    <row r="80" spans="1:24" ht="18" customHeight="1">
      <c r="A80" s="104"/>
      <c r="B80" s="104"/>
      <c r="C80" s="104"/>
      <c r="D80" s="104"/>
      <c r="E80" s="104"/>
      <c r="F80" s="104"/>
      <c r="G80" s="104"/>
      <c r="H80" s="104"/>
      <c r="I80" s="104"/>
      <c r="J80" s="104"/>
      <c r="K80" s="104"/>
      <c r="L80" s="104"/>
      <c r="M80" s="104"/>
      <c r="N80" s="104"/>
      <c r="O80" s="104"/>
      <c r="P80" s="104"/>
      <c r="Q80" s="104"/>
      <c r="R80" s="104"/>
      <c r="S80" s="104"/>
      <c r="T80" s="104"/>
      <c r="U80" s="104"/>
      <c r="V80" s="104"/>
      <c r="W80" s="104"/>
      <c r="X80" s="104"/>
    </row>
    <row r="81" spans="1:24" ht="18" customHeight="1">
      <c r="A81" s="104"/>
      <c r="B81" s="104"/>
      <c r="C81" s="104"/>
      <c r="D81" s="104"/>
      <c r="E81" s="104"/>
      <c r="F81" s="104"/>
      <c r="G81" s="104"/>
      <c r="H81" s="104"/>
      <c r="I81" s="104"/>
      <c r="J81" s="104"/>
      <c r="K81" s="104"/>
      <c r="L81" s="104"/>
      <c r="M81" s="104"/>
      <c r="N81" s="104"/>
      <c r="O81" s="104"/>
      <c r="P81" s="104"/>
      <c r="Q81" s="104"/>
      <c r="R81" s="104"/>
      <c r="S81" s="104"/>
      <c r="T81" s="104"/>
      <c r="U81" s="104"/>
      <c r="V81" s="104"/>
      <c r="W81" s="104"/>
      <c r="X81" s="104"/>
    </row>
    <row r="82" spans="1:24" ht="18" customHeight="1">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row>
    <row r="83" spans="1:24" ht="18" customHeight="1">
      <c r="A83" s="104"/>
      <c r="B83" s="104"/>
      <c r="C83" s="104"/>
      <c r="D83" s="104"/>
      <c r="E83" s="104"/>
      <c r="F83" s="104"/>
      <c r="G83" s="104"/>
      <c r="H83" s="104"/>
      <c r="I83" s="104"/>
      <c r="J83" s="104"/>
      <c r="K83" s="104"/>
      <c r="L83" s="104"/>
      <c r="M83" s="104"/>
      <c r="N83" s="104"/>
      <c r="O83" s="104"/>
      <c r="P83" s="104"/>
      <c r="Q83" s="104"/>
      <c r="R83" s="104"/>
      <c r="S83" s="104"/>
      <c r="T83" s="104"/>
      <c r="U83" s="104"/>
      <c r="V83" s="104"/>
      <c r="W83" s="104"/>
      <c r="X83" s="104"/>
    </row>
    <row r="84" spans="1:24" ht="18" customHeight="1">
      <c r="A84" s="104"/>
      <c r="B84" s="104"/>
      <c r="C84" s="104"/>
      <c r="D84" s="104"/>
      <c r="E84" s="104"/>
      <c r="F84" s="104"/>
      <c r="G84" s="104"/>
      <c r="H84" s="104"/>
      <c r="I84" s="104"/>
      <c r="J84" s="104"/>
      <c r="K84" s="104"/>
      <c r="L84" s="104"/>
      <c r="M84" s="104"/>
      <c r="N84" s="104"/>
      <c r="O84" s="104"/>
      <c r="P84" s="104"/>
      <c r="Q84" s="104"/>
      <c r="R84" s="104"/>
      <c r="S84" s="104"/>
      <c r="T84" s="104"/>
      <c r="U84" s="104"/>
      <c r="V84" s="104"/>
      <c r="W84" s="104"/>
      <c r="X84" s="104"/>
    </row>
    <row r="85" spans="1:24" ht="18" customHeight="1">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row>
    <row r="86" spans="1:24" ht="7.5" customHeight="1">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row>
    <row r="87" spans="1:24" ht="18" customHeight="1">
      <c r="A87" s="110" t="s">
        <v>94</v>
      </c>
      <c r="B87" s="104" t="s">
        <v>95</v>
      </c>
      <c r="C87" s="104"/>
      <c r="D87" s="104"/>
      <c r="E87" s="104"/>
      <c r="F87" s="104"/>
      <c r="G87" s="104"/>
      <c r="H87" s="104"/>
      <c r="I87" s="104"/>
      <c r="J87" s="104"/>
      <c r="K87" s="104"/>
      <c r="L87" s="104"/>
      <c r="M87" s="104"/>
      <c r="N87" s="104"/>
      <c r="O87" s="104"/>
      <c r="P87" s="104"/>
      <c r="Q87" s="104"/>
      <c r="R87" s="104"/>
      <c r="S87" s="104"/>
      <c r="T87" s="104"/>
      <c r="U87" s="104"/>
      <c r="V87" s="104"/>
      <c r="W87" s="104"/>
      <c r="X87" s="104"/>
    </row>
    <row r="88" spans="1:24" ht="19.5" customHeight="1">
      <c r="A88" s="104"/>
      <c r="B88" s="104"/>
      <c r="C88" s="104" t="s">
        <v>96</v>
      </c>
      <c r="D88" s="104"/>
      <c r="E88" s="104"/>
      <c r="F88" s="104"/>
      <c r="G88" s="104"/>
      <c r="H88" s="104"/>
      <c r="I88" s="302">
        <f>情報項目シート!C36</f>
        <v>0</v>
      </c>
      <c r="J88" s="302"/>
      <c r="K88" s="302"/>
      <c r="L88" s="302"/>
      <c r="M88" s="302"/>
      <c r="N88" s="302"/>
      <c r="O88" s="302"/>
      <c r="P88" s="302"/>
      <c r="Q88" s="302"/>
      <c r="R88" s="302"/>
      <c r="S88" s="302"/>
      <c r="T88" s="302"/>
      <c r="U88" s="302"/>
      <c r="V88" s="302"/>
      <c r="W88" s="302"/>
      <c r="X88" s="302"/>
    </row>
    <row r="89" spans="1:24" ht="19.5" customHeight="1">
      <c r="A89" s="104"/>
      <c r="B89" s="104"/>
      <c r="C89" s="104" t="s">
        <v>102</v>
      </c>
      <c r="D89" s="104"/>
      <c r="E89" s="104"/>
      <c r="F89" s="104"/>
      <c r="G89" s="104"/>
      <c r="H89" s="104"/>
      <c r="I89" s="302">
        <f>情報項目シート!C37</f>
        <v>0</v>
      </c>
      <c r="J89" s="302"/>
      <c r="K89" s="302"/>
      <c r="L89" s="302"/>
      <c r="M89" s="302"/>
      <c r="N89" s="302"/>
      <c r="O89" s="302"/>
      <c r="P89" s="302"/>
      <c r="Q89" s="302"/>
      <c r="R89" s="302"/>
      <c r="S89" s="302"/>
      <c r="T89" s="302"/>
      <c r="U89" s="302"/>
      <c r="V89" s="302"/>
      <c r="W89" s="302"/>
      <c r="X89" s="302"/>
    </row>
    <row r="90" spans="1:24" ht="19.5" customHeight="1">
      <c r="A90" s="104"/>
      <c r="B90" s="104"/>
      <c r="C90" s="104" t="s">
        <v>103</v>
      </c>
      <c r="D90" s="104"/>
      <c r="E90" s="104"/>
      <c r="F90" s="104"/>
      <c r="G90" s="104"/>
      <c r="H90" s="104"/>
      <c r="I90" s="302">
        <f>情報項目シート!C38</f>
        <v>0</v>
      </c>
      <c r="J90" s="302"/>
      <c r="K90" s="302"/>
      <c r="L90" s="302"/>
      <c r="M90" s="302"/>
      <c r="N90" s="302"/>
      <c r="O90" s="302"/>
      <c r="P90" s="302"/>
      <c r="Q90" s="302"/>
      <c r="R90" s="302"/>
      <c r="S90" s="302"/>
      <c r="T90" s="302"/>
      <c r="U90" s="302"/>
      <c r="V90" s="302"/>
      <c r="W90" s="302"/>
      <c r="X90" s="302"/>
    </row>
    <row r="91" spans="1:24" ht="19.5" customHeight="1">
      <c r="A91" s="104"/>
      <c r="B91" s="104"/>
      <c r="C91" s="104" t="s">
        <v>97</v>
      </c>
      <c r="D91" s="104"/>
      <c r="E91" s="104"/>
      <c r="F91" s="104"/>
      <c r="G91" s="104"/>
      <c r="H91" s="104"/>
      <c r="I91" s="302" t="str">
        <f>"〒"&amp;情報項目シート!C39</f>
        <v>〒</v>
      </c>
      <c r="J91" s="302"/>
      <c r="K91" s="302"/>
      <c r="L91" s="302"/>
      <c r="M91" s="302"/>
      <c r="N91" s="302"/>
      <c r="O91" s="302"/>
      <c r="P91" s="302"/>
      <c r="Q91" s="302"/>
      <c r="R91" s="302"/>
      <c r="S91" s="302"/>
      <c r="T91" s="302"/>
      <c r="U91" s="302"/>
      <c r="V91" s="302"/>
      <c r="W91" s="302"/>
      <c r="X91" s="302"/>
    </row>
    <row r="92" spans="1:24" ht="18" customHeight="1">
      <c r="A92" s="104"/>
      <c r="B92" s="104"/>
      <c r="C92" s="104" t="s">
        <v>98</v>
      </c>
      <c r="D92" s="104"/>
      <c r="E92" s="104"/>
      <c r="F92" s="104"/>
      <c r="G92" s="104"/>
      <c r="H92" s="104"/>
      <c r="I92" s="316">
        <f>情報項目シート!C40</f>
        <v>0</v>
      </c>
      <c r="J92" s="316"/>
      <c r="K92" s="316"/>
      <c r="L92" s="316"/>
      <c r="M92" s="316"/>
      <c r="N92" s="316"/>
      <c r="O92" s="316"/>
      <c r="P92" s="316"/>
      <c r="Q92" s="316"/>
      <c r="R92" s="316"/>
      <c r="S92" s="316"/>
      <c r="T92" s="316"/>
      <c r="U92" s="316"/>
      <c r="V92" s="316"/>
      <c r="W92" s="316"/>
      <c r="X92" s="316"/>
    </row>
    <row r="93" spans="1:24" ht="18" customHeight="1">
      <c r="A93" s="104"/>
      <c r="B93" s="104"/>
      <c r="C93" s="104"/>
      <c r="D93" s="104"/>
      <c r="E93" s="104"/>
      <c r="F93" s="104"/>
      <c r="G93" s="104"/>
      <c r="H93" s="104"/>
      <c r="I93" s="316"/>
      <c r="J93" s="316"/>
      <c r="K93" s="316"/>
      <c r="L93" s="316"/>
      <c r="M93" s="316"/>
      <c r="N93" s="316"/>
      <c r="O93" s="316"/>
      <c r="P93" s="316"/>
      <c r="Q93" s="316"/>
      <c r="R93" s="316"/>
      <c r="S93" s="316"/>
      <c r="T93" s="316"/>
      <c r="U93" s="316"/>
      <c r="V93" s="316"/>
      <c r="W93" s="316"/>
      <c r="X93" s="316"/>
    </row>
    <row r="94" spans="1:24" ht="18" customHeight="1">
      <c r="A94" s="104"/>
      <c r="B94" s="104"/>
      <c r="C94" s="104" t="s">
        <v>99</v>
      </c>
      <c r="D94" s="104"/>
      <c r="E94" s="104"/>
      <c r="F94" s="104"/>
      <c r="G94" s="104"/>
      <c r="H94" s="104"/>
      <c r="I94" s="302">
        <f>情報項目シート!C41</f>
        <v>0</v>
      </c>
      <c r="J94" s="302"/>
      <c r="K94" s="302"/>
      <c r="L94" s="302"/>
      <c r="M94" s="302"/>
      <c r="N94" s="302"/>
      <c r="O94" s="302"/>
      <c r="P94" s="302"/>
      <c r="Q94" s="302"/>
      <c r="R94" s="302"/>
      <c r="S94" s="302"/>
      <c r="T94" s="302"/>
      <c r="U94" s="302"/>
      <c r="V94" s="302"/>
      <c r="W94" s="302"/>
      <c r="X94" s="302"/>
    </row>
    <row r="95" spans="1:24" ht="18" customHeight="1">
      <c r="A95" s="104"/>
      <c r="B95" s="104"/>
      <c r="C95" s="104" t="s">
        <v>101</v>
      </c>
      <c r="D95" s="104"/>
      <c r="E95" s="104"/>
      <c r="F95" s="104"/>
      <c r="G95" s="104"/>
      <c r="H95" s="104"/>
      <c r="I95" s="302">
        <f>情報項目シート!C42</f>
        <v>0</v>
      </c>
      <c r="J95" s="302"/>
      <c r="K95" s="302"/>
      <c r="L95" s="302"/>
      <c r="M95" s="302"/>
      <c r="N95" s="302"/>
      <c r="O95" s="302"/>
      <c r="P95" s="302"/>
      <c r="Q95" s="302"/>
      <c r="R95" s="302"/>
      <c r="S95" s="302"/>
      <c r="T95" s="302"/>
      <c r="U95" s="302"/>
      <c r="V95" s="302"/>
      <c r="W95" s="302"/>
      <c r="X95" s="302"/>
    </row>
    <row r="96" spans="1:24" ht="18" customHeight="1">
      <c r="A96" s="104"/>
      <c r="B96" s="104"/>
      <c r="C96" s="104" t="s">
        <v>100</v>
      </c>
      <c r="D96" s="104"/>
      <c r="E96" s="104"/>
      <c r="F96" s="104"/>
      <c r="G96" s="104"/>
      <c r="H96" s="104"/>
      <c r="I96" s="302">
        <f>情報項目シート!C43</f>
        <v>0</v>
      </c>
      <c r="J96" s="302"/>
      <c r="K96" s="302"/>
      <c r="L96" s="302"/>
      <c r="M96" s="302"/>
      <c r="N96" s="302"/>
      <c r="O96" s="302"/>
      <c r="P96" s="302"/>
      <c r="Q96" s="302"/>
      <c r="R96" s="302"/>
      <c r="S96" s="302"/>
      <c r="T96" s="302"/>
      <c r="U96" s="302"/>
      <c r="V96" s="302"/>
      <c r="W96" s="302"/>
      <c r="X96" s="302"/>
    </row>
  </sheetData>
  <mergeCells count="88">
    <mergeCell ref="K15:R15"/>
    <mergeCell ref="S15:X15"/>
    <mergeCell ref="T56:W56"/>
    <mergeCell ref="B51:B56"/>
    <mergeCell ref="T51:W51"/>
    <mergeCell ref="T52:W52"/>
    <mergeCell ref="T53:W53"/>
    <mergeCell ref="T54:W54"/>
    <mergeCell ref="T55:W55"/>
    <mergeCell ref="P52:S52"/>
    <mergeCell ref="P53:S53"/>
    <mergeCell ref="P54:S54"/>
    <mergeCell ref="P55:S55"/>
    <mergeCell ref="P56:S56"/>
    <mergeCell ref="H56:K56"/>
    <mergeCell ref="L54:O54"/>
    <mergeCell ref="C33:G33"/>
    <mergeCell ref="L49:O49"/>
    <mergeCell ref="H54:K54"/>
    <mergeCell ref="H55:K55"/>
    <mergeCell ref="C52:G52"/>
    <mergeCell ref="C53:G53"/>
    <mergeCell ref="C54:G54"/>
    <mergeCell ref="C55:G55"/>
    <mergeCell ref="J37:M37"/>
    <mergeCell ref="C49:G49"/>
    <mergeCell ref="C51:G51"/>
    <mergeCell ref="H50:K50"/>
    <mergeCell ref="H49:K49"/>
    <mergeCell ref="H51:K51"/>
    <mergeCell ref="L43:S43"/>
    <mergeCell ref="P49:S49"/>
    <mergeCell ref="P50:S50"/>
    <mergeCell ref="L42:T42"/>
    <mergeCell ref="P51:S51"/>
    <mergeCell ref="B58:X58"/>
    <mergeCell ref="B70:G70"/>
    <mergeCell ref="B67:H67"/>
    <mergeCell ref="C50:G50"/>
    <mergeCell ref="N68:X68"/>
    <mergeCell ref="N70:X70"/>
    <mergeCell ref="L50:O50"/>
    <mergeCell ref="L51:O51"/>
    <mergeCell ref="L52:O52"/>
    <mergeCell ref="L53:O53"/>
    <mergeCell ref="H52:K52"/>
    <mergeCell ref="H53:K53"/>
    <mergeCell ref="I96:X96"/>
    <mergeCell ref="I90:X90"/>
    <mergeCell ref="B74:M74"/>
    <mergeCell ref="B76:M76"/>
    <mergeCell ref="I88:X88"/>
    <mergeCell ref="I89:X89"/>
    <mergeCell ref="I91:X91"/>
    <mergeCell ref="I94:X94"/>
    <mergeCell ref="I95:X95"/>
    <mergeCell ref="I92:X93"/>
    <mergeCell ref="N74:W74"/>
    <mergeCell ref="A2:X2"/>
    <mergeCell ref="A4:X4"/>
    <mergeCell ref="J7:L7"/>
    <mergeCell ref="M7:X7"/>
    <mergeCell ref="M12:V13"/>
    <mergeCell ref="M8:X9"/>
    <mergeCell ref="M10:X11"/>
    <mergeCell ref="A18:X18"/>
    <mergeCell ref="A19:X19"/>
    <mergeCell ref="T49:W49"/>
    <mergeCell ref="T50:W50"/>
    <mergeCell ref="B23:X23"/>
    <mergeCell ref="B26:X29"/>
    <mergeCell ref="C32:E32"/>
    <mergeCell ref="C36:E36"/>
    <mergeCell ref="J32:M32"/>
    <mergeCell ref="J35:M35"/>
    <mergeCell ref="J36:M36"/>
    <mergeCell ref="J31:M31"/>
    <mergeCell ref="B39:F39"/>
    <mergeCell ref="B48:H48"/>
    <mergeCell ref="J33:M33"/>
    <mergeCell ref="C37:H37"/>
    <mergeCell ref="N72:P72"/>
    <mergeCell ref="Q72:S72"/>
    <mergeCell ref="B72:L72"/>
    <mergeCell ref="N67:X67"/>
    <mergeCell ref="L55:O55"/>
    <mergeCell ref="L56:O56"/>
    <mergeCell ref="C56:G56"/>
  </mergeCells>
  <phoneticPr fontId="4"/>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zoomScale="85" zoomScaleNormal="85" workbookViewId="0">
      <selection activeCell="C13" sqref="C13"/>
    </sheetView>
  </sheetViews>
  <sheetFormatPr defaultRowHeight="13.5"/>
  <cols>
    <col min="1" max="1" width="22.125" style="119" customWidth="1"/>
    <col min="2" max="2" width="24.125" style="119" customWidth="1"/>
    <col min="3" max="3" width="13" style="119" bestFit="1" customWidth="1"/>
    <col min="4" max="4" width="12.25" style="119" bestFit="1" customWidth="1"/>
    <col min="5" max="5" width="11.125" style="119" bestFit="1" customWidth="1"/>
    <col min="6" max="16384" width="9" style="119"/>
  </cols>
  <sheetData>
    <row r="1" spans="1:11" ht="18.75">
      <c r="E1" s="120" t="s">
        <v>117</v>
      </c>
    </row>
    <row r="2" spans="1:11" ht="18.75">
      <c r="A2" s="339" t="s">
        <v>179</v>
      </c>
      <c r="B2" s="339"/>
      <c r="C2" s="339"/>
      <c r="D2" s="339"/>
      <c r="E2" s="339"/>
    </row>
    <row r="3" spans="1:11" ht="18.75" customHeight="1"/>
    <row r="4" spans="1:11" s="122" customFormat="1" ht="18.75" customHeight="1">
      <c r="A4" s="121" t="s">
        <v>180</v>
      </c>
      <c r="B4" s="121"/>
    </row>
    <row r="5" spans="1:11" s="122" customFormat="1" ht="18.75" customHeight="1">
      <c r="A5" s="121" t="str">
        <f>"助成事業の名称："&amp;情報項目シート!C6</f>
        <v>助成事業の名称：</v>
      </c>
      <c r="B5" s="121"/>
    </row>
    <row r="6" spans="1:11" s="122" customFormat="1" ht="18.75" customHeight="1">
      <c r="A6" s="121" t="str">
        <f>"　"&amp;情報項目シート!C5</f>
        <v>　</v>
      </c>
      <c r="B6" s="121"/>
      <c r="D6" s="280"/>
      <c r="E6" s="280" t="s">
        <v>87</v>
      </c>
    </row>
    <row r="7" spans="1:11" s="122" customFormat="1" ht="27" customHeight="1">
      <c r="A7" s="123" t="s">
        <v>181</v>
      </c>
      <c r="B7" s="124" t="s">
        <v>182</v>
      </c>
      <c r="C7" s="123" t="s">
        <v>118</v>
      </c>
      <c r="D7" s="123" t="s">
        <v>289</v>
      </c>
      <c r="E7" s="124" t="s">
        <v>290</v>
      </c>
    </row>
    <row r="8" spans="1:11" s="122" customFormat="1" ht="27" customHeight="1">
      <c r="A8" s="340" t="str">
        <f>"１．　"&amp;情報項目シート!C5</f>
        <v>１．　</v>
      </c>
      <c r="B8" s="341"/>
      <c r="C8" s="125">
        <f>SUM(D8:E8)</f>
        <v>0</v>
      </c>
      <c r="D8" s="125">
        <f>'(4)項目別明細表(2020年助成先用)'!K82</f>
        <v>0</v>
      </c>
      <c r="E8" s="125">
        <f>'(4)項目別明細表(2021年助成先用)'!K82</f>
        <v>0</v>
      </c>
      <c r="H8" s="126"/>
      <c r="I8" s="126"/>
      <c r="J8" s="126"/>
      <c r="K8" s="126"/>
    </row>
    <row r="9" spans="1:11" s="122" customFormat="1" ht="27" customHeight="1">
      <c r="A9" s="127" t="s">
        <v>218</v>
      </c>
      <c r="B9" s="123"/>
      <c r="C9" s="128">
        <f>SUM(D9:E9)</f>
        <v>0</v>
      </c>
      <c r="D9" s="128">
        <v>0</v>
      </c>
      <c r="E9" s="128">
        <v>0</v>
      </c>
      <c r="H9" s="126"/>
      <c r="I9" s="126"/>
      <c r="J9" s="126"/>
      <c r="K9" s="126"/>
    </row>
    <row r="10" spans="1:11" s="122" customFormat="1" ht="27" customHeight="1">
      <c r="A10" s="127" t="s">
        <v>219</v>
      </c>
      <c r="B10" s="159">
        <f>情報項目シート!C44</f>
        <v>0</v>
      </c>
      <c r="C10" s="128">
        <f>SUM(D10:E10)</f>
        <v>0</v>
      </c>
      <c r="D10" s="279">
        <f>'(4)項目別明細表(2020年助成先用)'!K78</f>
        <v>0</v>
      </c>
      <c r="E10" s="128">
        <f>'(4)項目別明細表(2021年助成先用)'!K78</f>
        <v>0</v>
      </c>
      <c r="H10" s="126"/>
      <c r="I10" s="126"/>
      <c r="J10" s="126"/>
      <c r="K10" s="126"/>
    </row>
    <row r="11" spans="1:11" s="122" customFormat="1" ht="27" customHeight="1">
      <c r="A11" s="127"/>
      <c r="B11" s="129"/>
      <c r="C11" s="128">
        <f>SUM(D11:E11)</f>
        <v>0</v>
      </c>
      <c r="D11" s="128">
        <v>0</v>
      </c>
      <c r="E11" s="128">
        <v>0</v>
      </c>
      <c r="H11" s="126"/>
      <c r="I11" s="126"/>
      <c r="J11" s="126"/>
      <c r="K11" s="126"/>
    </row>
    <row r="12" spans="1:11" s="122" customFormat="1" ht="27" customHeight="1">
      <c r="A12" s="342" t="s">
        <v>281</v>
      </c>
      <c r="B12" s="343"/>
      <c r="C12" s="129">
        <f>SUM(D12:E12)</f>
        <v>0</v>
      </c>
      <c r="D12" s="129">
        <v>0</v>
      </c>
      <c r="E12" s="129">
        <v>0</v>
      </c>
      <c r="H12" s="126"/>
      <c r="I12" s="126"/>
      <c r="J12" s="126"/>
      <c r="K12" s="126"/>
    </row>
    <row r="13" spans="1:11" s="122" customFormat="1" ht="27" customHeight="1">
      <c r="A13" s="127"/>
      <c r="B13" s="129"/>
      <c r="C13" s="128">
        <f>SUM(D13:E14)</f>
        <v>0</v>
      </c>
      <c r="D13" s="128">
        <v>0</v>
      </c>
      <c r="E13" s="128">
        <v>0</v>
      </c>
      <c r="H13" s="126"/>
      <c r="I13" s="126"/>
      <c r="J13" s="126"/>
      <c r="K13" s="126"/>
    </row>
    <row r="14" spans="1:11" s="122" customFormat="1" ht="27" customHeight="1">
      <c r="A14" s="127"/>
      <c r="B14" s="129"/>
      <c r="C14" s="128">
        <f>SUM(D14:E14)</f>
        <v>0</v>
      </c>
      <c r="D14" s="128">
        <v>0</v>
      </c>
      <c r="E14" s="128">
        <v>0</v>
      </c>
      <c r="H14" s="126"/>
      <c r="I14" s="126"/>
      <c r="J14" s="126"/>
      <c r="K14" s="126"/>
    </row>
    <row r="15" spans="1:11" s="122" customFormat="1" ht="27" customHeight="1">
      <c r="A15" s="127"/>
      <c r="B15" s="129"/>
      <c r="C15" s="128">
        <f>SUM(D15:E15)</f>
        <v>0</v>
      </c>
      <c r="D15" s="128">
        <v>0</v>
      </c>
      <c r="E15" s="128">
        <v>0</v>
      </c>
      <c r="H15" s="126"/>
      <c r="I15" s="126"/>
      <c r="J15" s="126"/>
      <c r="K15" s="126"/>
    </row>
    <row r="16" spans="1:11" s="122" customFormat="1" ht="27" customHeight="1">
      <c r="A16" s="340" t="s">
        <v>183</v>
      </c>
      <c r="B16" s="341"/>
      <c r="C16" s="129">
        <f>SUM(C8,C12)</f>
        <v>0</v>
      </c>
      <c r="D16" s="129">
        <f>SUM(D8,D12)</f>
        <v>0</v>
      </c>
      <c r="E16" s="129">
        <f>SUM(E8,E12)</f>
        <v>0</v>
      </c>
      <c r="H16" s="126"/>
      <c r="I16" s="126"/>
      <c r="J16" s="126"/>
      <c r="K16" s="126"/>
    </row>
    <row r="17" spans="1:11" s="122" customFormat="1" ht="27" customHeight="1">
      <c r="A17" s="340" t="s">
        <v>120</v>
      </c>
      <c r="B17" s="341"/>
      <c r="C17" s="129">
        <f>SUM(D17:E17)</f>
        <v>0</v>
      </c>
      <c r="D17" s="129">
        <f>ROUNDDOWN(SUM(D8,D12)*$A$18,-3)</f>
        <v>0</v>
      </c>
      <c r="E17" s="129">
        <f t="shared" ref="E17" si="0">ROUNDDOWN(SUM(E8,E12)*$A$18,-3)</f>
        <v>0</v>
      </c>
      <c r="H17" s="126"/>
      <c r="I17" s="126"/>
      <c r="J17" s="126"/>
      <c r="K17" s="126"/>
    </row>
    <row r="18" spans="1:11" s="122" customFormat="1" ht="27" customHeight="1">
      <c r="A18" s="130">
        <v>0.66666666666666663</v>
      </c>
      <c r="B18" s="131"/>
      <c r="C18" s="132"/>
      <c r="D18" s="132"/>
      <c r="E18" s="132"/>
      <c r="H18" s="126"/>
      <c r="I18" s="126"/>
      <c r="J18" s="126"/>
      <c r="K18" s="126"/>
    </row>
    <row r="19" spans="1:11" ht="30" customHeight="1"/>
    <row r="20" spans="1:11" ht="27" customHeight="1">
      <c r="A20" s="119" t="s">
        <v>184</v>
      </c>
    </row>
    <row r="21" spans="1:11" ht="27" customHeight="1">
      <c r="A21" s="342" t="s">
        <v>282</v>
      </c>
      <c r="B21" s="343"/>
      <c r="C21" s="133">
        <f>SUM(D21:E21)</f>
        <v>0</v>
      </c>
      <c r="D21" s="133">
        <f>SUM(D22:D23)</f>
        <v>0</v>
      </c>
      <c r="E21" s="133">
        <f>SUM(E22:E23)</f>
        <v>0</v>
      </c>
      <c r="H21" s="134"/>
      <c r="I21" s="134"/>
      <c r="J21" s="134"/>
      <c r="K21" s="134"/>
    </row>
    <row r="22" spans="1:11" ht="27" customHeight="1">
      <c r="A22" s="344"/>
      <c r="B22" s="345"/>
      <c r="C22" s="135">
        <f>SUM(D22:E22)</f>
        <v>0</v>
      </c>
      <c r="D22" s="136">
        <v>0</v>
      </c>
      <c r="E22" s="136">
        <v>0</v>
      </c>
      <c r="H22" s="134"/>
      <c r="I22" s="134"/>
      <c r="J22" s="134"/>
      <c r="K22" s="134"/>
    </row>
    <row r="23" spans="1:11" ht="27" customHeight="1">
      <c r="A23" s="337"/>
      <c r="B23" s="338"/>
      <c r="C23" s="137">
        <f>SUM(D23:E23)</f>
        <v>0</v>
      </c>
      <c r="D23" s="138">
        <v>0</v>
      </c>
      <c r="E23" s="138">
        <v>0</v>
      </c>
      <c r="H23" s="134"/>
      <c r="I23" s="134"/>
      <c r="J23" s="134"/>
      <c r="K23" s="134"/>
    </row>
    <row r="24" spans="1:11" s="140" customFormat="1" ht="10.5" customHeight="1">
      <c r="A24" s="131"/>
      <c r="B24" s="131"/>
      <c r="C24" s="132"/>
      <c r="D24" s="139"/>
      <c r="E24" s="139"/>
      <c r="H24" s="141"/>
      <c r="I24" s="141"/>
      <c r="J24" s="141"/>
      <c r="K24" s="141"/>
    </row>
    <row r="25" spans="1:11" ht="27" customHeight="1">
      <c r="A25" s="342" t="s">
        <v>283</v>
      </c>
      <c r="B25" s="343"/>
      <c r="C25" s="133">
        <f>SUM(D25:E25)</f>
        <v>0</v>
      </c>
      <c r="D25" s="133">
        <f>SUM(D26:D27)</f>
        <v>0</v>
      </c>
      <c r="E25" s="133">
        <f>SUM(E26:E27)</f>
        <v>0</v>
      </c>
    </row>
    <row r="26" spans="1:11" ht="27" customHeight="1">
      <c r="A26" s="344"/>
      <c r="B26" s="345"/>
      <c r="C26" s="135">
        <f>SUM(D26:E26)</f>
        <v>0</v>
      </c>
      <c r="D26" s="136">
        <v>0</v>
      </c>
      <c r="E26" s="136">
        <v>0</v>
      </c>
    </row>
    <row r="27" spans="1:11" ht="27" customHeight="1">
      <c r="A27" s="337"/>
      <c r="B27" s="338"/>
      <c r="C27" s="137">
        <f>SUM(D27:E27)</f>
        <v>0</v>
      </c>
      <c r="D27" s="138">
        <v>0</v>
      </c>
      <c r="E27" s="138">
        <v>0</v>
      </c>
    </row>
    <row r="29" spans="1:11" s="142" customFormat="1">
      <c r="A29" s="336" t="s">
        <v>185</v>
      </c>
      <c r="B29" s="336"/>
      <c r="C29" s="336"/>
    </row>
    <row r="30" spans="1:11" s="142" customFormat="1">
      <c r="A30" s="143"/>
    </row>
    <row r="31" spans="1:11" s="142" customFormat="1">
      <c r="A31" s="143"/>
    </row>
    <row r="32" spans="1:11" s="142" customFormat="1">
      <c r="A32" s="143"/>
    </row>
    <row r="33" spans="1:1">
      <c r="A33" s="144"/>
    </row>
  </sheetData>
  <mergeCells count="12">
    <mergeCell ref="A29:C29"/>
    <mergeCell ref="A27:B27"/>
    <mergeCell ref="A2:E2"/>
    <mergeCell ref="A8:B8"/>
    <mergeCell ref="A12:B12"/>
    <mergeCell ref="A16:B16"/>
    <mergeCell ref="A17:B17"/>
    <mergeCell ref="A21:B21"/>
    <mergeCell ref="A22:B22"/>
    <mergeCell ref="A23:B23"/>
    <mergeCell ref="A25:B25"/>
    <mergeCell ref="A26:B26"/>
  </mergeCells>
  <phoneticPr fontId="4"/>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showGridLines="0" zoomScale="90" zoomScaleNormal="90" workbookViewId="0">
      <selection activeCell="A2" sqref="A2:D2"/>
    </sheetView>
  </sheetViews>
  <sheetFormatPr defaultRowHeight="13.5"/>
  <cols>
    <col min="1" max="1" width="35.375" style="145" bestFit="1" customWidth="1"/>
    <col min="2" max="4" width="13.5" style="145" customWidth="1"/>
    <col min="5" max="16384" width="9" style="145"/>
  </cols>
  <sheetData>
    <row r="1" spans="1:4" ht="18.75">
      <c r="D1" s="146" t="s">
        <v>117</v>
      </c>
    </row>
    <row r="2" spans="1:4" ht="18.75">
      <c r="A2" s="339" t="s">
        <v>121</v>
      </c>
      <c r="B2" s="339"/>
      <c r="C2" s="339"/>
      <c r="D2" s="339"/>
    </row>
    <row r="3" spans="1:4" s="148" customFormat="1" ht="18.75">
      <c r="A3" s="147"/>
      <c r="B3" s="147"/>
      <c r="C3" s="147"/>
      <c r="D3" s="147"/>
    </row>
    <row r="4" spans="1:4" s="149" customFormat="1" ht="19.5" customHeight="1">
      <c r="A4" s="149" t="s">
        <v>186</v>
      </c>
    </row>
    <row r="5" spans="1:4" s="150" customFormat="1" ht="19.5" customHeight="1">
      <c r="A5" s="149" t="str">
        <f>"助成事業の名称："&amp;情報項目シート!C6</f>
        <v>助成事業の名称：</v>
      </c>
    </row>
    <row r="6" spans="1:4" s="150" customFormat="1" ht="19.5" customHeight="1">
      <c r="A6" s="151" t="str">
        <f>"　"&amp;情報項目シート!C5</f>
        <v>　</v>
      </c>
    </row>
    <row r="7" spans="1:4" s="150" customFormat="1" ht="22.5" customHeight="1">
      <c r="D7" s="152" t="s">
        <v>87</v>
      </c>
    </row>
    <row r="8" spans="1:4" s="154" customFormat="1">
      <c r="A8" s="153" t="s">
        <v>0</v>
      </c>
      <c r="B8" s="153" t="s">
        <v>118</v>
      </c>
      <c r="C8" s="123" t="s">
        <v>289</v>
      </c>
      <c r="D8" s="124" t="s">
        <v>290</v>
      </c>
    </row>
    <row r="9" spans="1:4" s="149" customFormat="1" ht="22.5" customHeight="1">
      <c r="A9" s="133" t="s">
        <v>122</v>
      </c>
      <c r="B9" s="133">
        <f t="shared" ref="B9:B25" si="0">SUM(C9:D9)</f>
        <v>0</v>
      </c>
      <c r="C9" s="133">
        <f>SUM(C10:C12)</f>
        <v>0</v>
      </c>
      <c r="D9" s="133">
        <f>SUM(D10:D12)</f>
        <v>0</v>
      </c>
    </row>
    <row r="10" spans="1:4" s="149" customFormat="1" ht="22.5" customHeight="1">
      <c r="A10" s="135" t="s">
        <v>123</v>
      </c>
      <c r="B10" s="135">
        <f t="shared" si="0"/>
        <v>0</v>
      </c>
      <c r="C10" s="135">
        <f>'(4)項目別明細表(2020年助成先用)'!K7</f>
        <v>0</v>
      </c>
      <c r="D10" s="135">
        <f>'(4)項目別明細表(2021年助成先用)'!K7</f>
        <v>0</v>
      </c>
    </row>
    <row r="11" spans="1:4" s="149" customFormat="1" ht="22.5" customHeight="1">
      <c r="A11" s="135" t="s">
        <v>124</v>
      </c>
      <c r="B11" s="135">
        <f t="shared" si="0"/>
        <v>0</v>
      </c>
      <c r="C11" s="135">
        <f>'(4)項目別明細表(2020年助成先用)'!K11</f>
        <v>0</v>
      </c>
      <c r="D11" s="135">
        <f>'(4)項目別明細表(2021年助成先用)'!K11</f>
        <v>0</v>
      </c>
    </row>
    <row r="12" spans="1:4" s="149" customFormat="1" ht="22.5" customHeight="1">
      <c r="A12" s="137" t="s">
        <v>125</v>
      </c>
      <c r="B12" s="137">
        <f t="shared" si="0"/>
        <v>0</v>
      </c>
      <c r="C12" s="137">
        <f>'(4)項目別明細表(2020年助成先用)'!K23</f>
        <v>0</v>
      </c>
      <c r="D12" s="137">
        <f>'(4)項目別明細表(2021年助成先用)'!K23</f>
        <v>0</v>
      </c>
    </row>
    <row r="13" spans="1:4" s="149" customFormat="1" ht="22.5" customHeight="1">
      <c r="A13" s="133" t="s">
        <v>45</v>
      </c>
      <c r="B13" s="133">
        <f t="shared" si="0"/>
        <v>0</v>
      </c>
      <c r="C13" s="133">
        <f>SUM(C14:C15)</f>
        <v>0</v>
      </c>
      <c r="D13" s="133">
        <f>SUM(D14:D15)</f>
        <v>0</v>
      </c>
    </row>
    <row r="14" spans="1:4" s="149" customFormat="1" ht="22.5" customHeight="1">
      <c r="A14" s="135" t="s">
        <v>126</v>
      </c>
      <c r="B14" s="135">
        <f t="shared" si="0"/>
        <v>0</v>
      </c>
      <c r="C14" s="135">
        <f>'(4)項目別明細表(2020年助成先用)'!K32</f>
        <v>0</v>
      </c>
      <c r="D14" s="135">
        <f>'(4)項目別明細表(2021年助成先用)'!K32</f>
        <v>0</v>
      </c>
    </row>
    <row r="15" spans="1:4" s="149" customFormat="1" ht="22.5" customHeight="1">
      <c r="A15" s="137" t="s">
        <v>127</v>
      </c>
      <c r="B15" s="137">
        <f t="shared" si="0"/>
        <v>0</v>
      </c>
      <c r="C15" s="137">
        <f>'(4)項目別明細表(2020年助成先用)'!K46</f>
        <v>0</v>
      </c>
      <c r="D15" s="137">
        <f>'(4)項目別明細表(2021年助成先用)'!K46</f>
        <v>0</v>
      </c>
    </row>
    <row r="16" spans="1:4" s="149" customFormat="1" ht="22.5" customHeight="1">
      <c r="A16" s="135" t="s">
        <v>46</v>
      </c>
      <c r="B16" s="135">
        <f t="shared" si="0"/>
        <v>0</v>
      </c>
      <c r="C16" s="135">
        <f>SUM(C17:C20)</f>
        <v>0</v>
      </c>
      <c r="D16" s="135">
        <f>SUM(D17:D20)</f>
        <v>0</v>
      </c>
    </row>
    <row r="17" spans="1:4" s="149" customFormat="1" ht="22.5" customHeight="1">
      <c r="A17" s="135" t="s">
        <v>128</v>
      </c>
      <c r="B17" s="135">
        <f t="shared" si="0"/>
        <v>0</v>
      </c>
      <c r="C17" s="135">
        <f>'(4)項目別明細表(2020年助成先用)'!K51</f>
        <v>0</v>
      </c>
      <c r="D17" s="135">
        <f>'(4)項目別明細表(2021年助成先用)'!K51</f>
        <v>0</v>
      </c>
    </row>
    <row r="18" spans="1:4" s="149" customFormat="1" ht="22.5" customHeight="1">
      <c r="A18" s="135" t="s">
        <v>129</v>
      </c>
      <c r="B18" s="135">
        <f t="shared" si="0"/>
        <v>0</v>
      </c>
      <c r="C18" s="135">
        <f>'(4)項目別明細表(2020年助成先用)'!K62</f>
        <v>0</v>
      </c>
      <c r="D18" s="135">
        <f>'(4)項目別明細表(2021年助成先用)'!K62</f>
        <v>0</v>
      </c>
    </row>
    <row r="19" spans="1:4" s="149" customFormat="1" ht="22.5" customHeight="1">
      <c r="A19" s="135" t="s">
        <v>130</v>
      </c>
      <c r="B19" s="135">
        <f t="shared" si="0"/>
        <v>0</v>
      </c>
      <c r="C19" s="135">
        <f>'(4)項目別明細表(2020年助成先用)'!K67</f>
        <v>0</v>
      </c>
      <c r="D19" s="135">
        <f>'(4)項目別明細表(2021年助成先用)'!K67</f>
        <v>0</v>
      </c>
    </row>
    <row r="20" spans="1:4" s="149" customFormat="1" ht="22.5" customHeight="1">
      <c r="A20" s="135" t="s">
        <v>131</v>
      </c>
      <c r="B20" s="135">
        <f t="shared" si="0"/>
        <v>0</v>
      </c>
      <c r="C20" s="137">
        <f>'(4)項目別明細表(2020年助成先用)'!K71</f>
        <v>0</v>
      </c>
      <c r="D20" s="137">
        <f>'(4)項目別明細表(2021年助成先用)'!K71</f>
        <v>0</v>
      </c>
    </row>
    <row r="21" spans="1:4" s="149" customFormat="1" ht="22.5" customHeight="1">
      <c r="A21" s="129" t="s">
        <v>132</v>
      </c>
      <c r="B21" s="133">
        <f t="shared" si="0"/>
        <v>0</v>
      </c>
      <c r="C21" s="129">
        <f>'(4)項目別明細表(2020年助成先用)'!K78</f>
        <v>0</v>
      </c>
      <c r="D21" s="129">
        <f>'(4)項目別明細表(2021年助成先用)'!K78</f>
        <v>0</v>
      </c>
    </row>
    <row r="22" spans="1:4" s="149" customFormat="1" ht="22.5" customHeight="1">
      <c r="A22" s="155" t="s">
        <v>133</v>
      </c>
      <c r="B22" s="156">
        <f t="shared" si="0"/>
        <v>0</v>
      </c>
      <c r="C22" s="135">
        <f>'(4)項目別明細表(2020年助成先用)'!K78</f>
        <v>0</v>
      </c>
      <c r="D22" s="135">
        <f>'(4)項目別明細表(2021年助成先用)'!K78</f>
        <v>0</v>
      </c>
    </row>
    <row r="23" spans="1:4" s="149" customFormat="1" ht="22.5" customHeight="1">
      <c r="A23" s="155" t="s">
        <v>134</v>
      </c>
      <c r="B23" s="157">
        <f t="shared" si="0"/>
        <v>0</v>
      </c>
      <c r="C23" s="158">
        <v>0</v>
      </c>
      <c r="D23" s="137">
        <v>0</v>
      </c>
    </row>
    <row r="24" spans="1:4" s="149" customFormat="1" ht="22.5" customHeight="1">
      <c r="A24" s="123" t="s">
        <v>135</v>
      </c>
      <c r="B24" s="137">
        <f t="shared" si="0"/>
        <v>0</v>
      </c>
      <c r="C24" s="137">
        <f>SUM(C9,C13,C16,C21)</f>
        <v>0</v>
      </c>
      <c r="D24" s="137">
        <f>SUM(D9,D13,D16,D21)</f>
        <v>0</v>
      </c>
    </row>
    <row r="25" spans="1:4" s="149" customFormat="1" ht="22.5" customHeight="1">
      <c r="A25" s="159" t="s">
        <v>120</v>
      </c>
      <c r="B25" s="137">
        <f t="shared" si="0"/>
        <v>0</v>
      </c>
      <c r="C25" s="129">
        <f>ROUNDDOWN(SUM(C9,C13,C16,C21)*$A$26,-3)</f>
        <v>0</v>
      </c>
      <c r="D25" s="129">
        <f t="shared" ref="D25" si="1">ROUNDDOWN(SUM(D9,D13,D16,D21)*$A$26,-3)</f>
        <v>0</v>
      </c>
    </row>
    <row r="26" spans="1:4" s="149" customFormat="1" ht="22.5" customHeight="1">
      <c r="A26" s="160">
        <v>0.66666666666666663</v>
      </c>
      <c r="B26" s="161"/>
      <c r="C26" s="161"/>
      <c r="D26" s="161"/>
    </row>
    <row r="27" spans="1:4" ht="6" customHeight="1">
      <c r="A27" s="150"/>
    </row>
    <row r="28" spans="1:4" s="162" customFormat="1" ht="20.100000000000001" customHeight="1">
      <c r="A28" s="348" t="s">
        <v>187</v>
      </c>
      <c r="B28" s="348"/>
      <c r="C28" s="348"/>
      <c r="D28" s="348"/>
    </row>
    <row r="29" spans="1:4" s="162" customFormat="1" ht="39.950000000000003" customHeight="1">
      <c r="A29" s="346" t="s">
        <v>188</v>
      </c>
      <c r="B29" s="347"/>
      <c r="C29" s="347"/>
      <c r="D29" s="347"/>
    </row>
  </sheetData>
  <mergeCells count="3">
    <mergeCell ref="A2:D2"/>
    <mergeCell ref="A29:D29"/>
    <mergeCell ref="A28:D28"/>
  </mergeCells>
  <phoneticPr fontId="4"/>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zoomScale="90" zoomScaleNormal="90" workbookViewId="0">
      <selection activeCell="A2" sqref="A2:D2"/>
    </sheetView>
  </sheetViews>
  <sheetFormatPr defaultRowHeight="13.5"/>
  <cols>
    <col min="1" max="1" width="35.375" style="145" bestFit="1" customWidth="1"/>
    <col min="2" max="4" width="13.5" style="145" customWidth="1"/>
    <col min="5" max="16384" width="9" style="145"/>
  </cols>
  <sheetData>
    <row r="1" spans="1:4" ht="18.75">
      <c r="D1" s="146" t="s">
        <v>117</v>
      </c>
    </row>
    <row r="2" spans="1:4" ht="18.75">
      <c r="A2" s="339" t="s">
        <v>189</v>
      </c>
      <c r="B2" s="339"/>
      <c r="C2" s="339"/>
      <c r="D2" s="339"/>
    </row>
    <row r="3" spans="1:4" s="148" customFormat="1" ht="18.75">
      <c r="A3" s="147"/>
      <c r="B3" s="147"/>
      <c r="C3" s="147"/>
      <c r="D3" s="147"/>
    </row>
    <row r="4" spans="1:4" s="149" customFormat="1" ht="19.5" customHeight="1">
      <c r="A4" s="163" t="s">
        <v>190</v>
      </c>
    </row>
    <row r="5" spans="1:4" s="150" customFormat="1" ht="19.5" customHeight="1">
      <c r="A5" s="149" t="str">
        <f>"助成事業の名称："&amp;情報項目シート!C6</f>
        <v>助成事業の名称：</v>
      </c>
    </row>
    <row r="6" spans="1:4" s="150" customFormat="1" ht="19.5" customHeight="1">
      <c r="A6" s="164" t="str">
        <f>"　"&amp;情報項目シート!C44</f>
        <v>　</v>
      </c>
    </row>
    <row r="7" spans="1:4" s="150" customFormat="1" ht="24.75" customHeight="1">
      <c r="D7" s="152" t="s">
        <v>87</v>
      </c>
    </row>
    <row r="8" spans="1:4" s="154" customFormat="1" ht="36.75" customHeight="1">
      <c r="A8" s="153" t="s">
        <v>0</v>
      </c>
      <c r="B8" s="153" t="s">
        <v>118</v>
      </c>
      <c r="C8" s="123" t="s">
        <v>289</v>
      </c>
      <c r="D8" s="124" t="s">
        <v>290</v>
      </c>
    </row>
    <row r="9" spans="1:4" s="149" customFormat="1" ht="22.5" customHeight="1">
      <c r="A9" s="133" t="s">
        <v>122</v>
      </c>
      <c r="B9" s="133">
        <f t="shared" ref="B9:B25" si="0">SUM(C9:D9)</f>
        <v>0</v>
      </c>
      <c r="C9" s="133">
        <f>SUM(C10:C12)</f>
        <v>0</v>
      </c>
      <c r="D9" s="133">
        <f>SUM(D10:D12)</f>
        <v>0</v>
      </c>
    </row>
    <row r="10" spans="1:4" s="149" customFormat="1" ht="22.5" customHeight="1">
      <c r="A10" s="135" t="s">
        <v>123</v>
      </c>
      <c r="B10" s="135">
        <f t="shared" si="0"/>
        <v>0</v>
      </c>
      <c r="C10" s="135">
        <f>'(4)項目別明細表(2020年委託・共同研究先用)'!K7</f>
        <v>0</v>
      </c>
      <c r="D10" s="135">
        <f>'(4)項目別明細表(2021年委託・共同研究先用)'!K7</f>
        <v>0</v>
      </c>
    </row>
    <row r="11" spans="1:4" s="149" customFormat="1" ht="22.5" customHeight="1">
      <c r="A11" s="135" t="s">
        <v>124</v>
      </c>
      <c r="B11" s="135">
        <f t="shared" si="0"/>
        <v>0</v>
      </c>
      <c r="C11" s="135">
        <f>'(4)項目別明細表(2020年委託・共同研究先用)'!K10</f>
        <v>0</v>
      </c>
      <c r="D11" s="135">
        <f>'(4)項目別明細表(2021年委託・共同研究先用)'!K10</f>
        <v>0</v>
      </c>
    </row>
    <row r="12" spans="1:4" s="149" customFormat="1" ht="22.5" customHeight="1">
      <c r="A12" s="137" t="s">
        <v>125</v>
      </c>
      <c r="B12" s="137">
        <f t="shared" si="0"/>
        <v>0</v>
      </c>
      <c r="C12" s="135">
        <f>'(4)項目別明細表(2020年委託・共同研究先用)'!K17</f>
        <v>0</v>
      </c>
      <c r="D12" s="135">
        <f>'(4)項目別明細表(2021年委託・共同研究先用)'!K17</f>
        <v>0</v>
      </c>
    </row>
    <row r="13" spans="1:4" s="149" customFormat="1" ht="22.5" customHeight="1">
      <c r="A13" s="133" t="s">
        <v>45</v>
      </c>
      <c r="B13" s="135">
        <f t="shared" si="0"/>
        <v>0</v>
      </c>
      <c r="C13" s="133">
        <f>SUM(C14:C15)</f>
        <v>0</v>
      </c>
      <c r="D13" s="133">
        <f>SUM(D14:D15)</f>
        <v>0</v>
      </c>
    </row>
    <row r="14" spans="1:4" s="149" customFormat="1" ht="22.5" customHeight="1">
      <c r="A14" s="135" t="s">
        <v>126</v>
      </c>
      <c r="B14" s="135">
        <f t="shared" si="0"/>
        <v>0</v>
      </c>
      <c r="C14" s="135">
        <f>'(4)項目別明細表(2020年委託・共同研究先用)'!K21</f>
        <v>0</v>
      </c>
      <c r="D14" s="135">
        <f>'(4)項目別明細表(2021年委託・共同研究先用)'!K21</f>
        <v>0</v>
      </c>
    </row>
    <row r="15" spans="1:4" s="149" customFormat="1" ht="22.5" customHeight="1">
      <c r="A15" s="137" t="s">
        <v>127</v>
      </c>
      <c r="B15" s="137">
        <f t="shared" si="0"/>
        <v>0</v>
      </c>
      <c r="C15" s="137">
        <f>'(4)項目別明細表(2020年委託・共同研究先用)'!K25</f>
        <v>0</v>
      </c>
      <c r="D15" s="137">
        <f>'(4)項目別明細表(2021年委託・共同研究先用)'!K25</f>
        <v>0</v>
      </c>
    </row>
    <row r="16" spans="1:4" s="149" customFormat="1" ht="22.5" customHeight="1">
      <c r="A16" s="135" t="s">
        <v>46</v>
      </c>
      <c r="B16" s="135">
        <f t="shared" si="0"/>
        <v>0</v>
      </c>
      <c r="C16" s="135">
        <f>SUM(C17:C20)</f>
        <v>0</v>
      </c>
      <c r="D16" s="135">
        <f>SUM(D17:D20)</f>
        <v>0</v>
      </c>
    </row>
    <row r="17" spans="1:11" s="149" customFormat="1" ht="22.5" customHeight="1">
      <c r="A17" s="135" t="s">
        <v>128</v>
      </c>
      <c r="B17" s="135">
        <f t="shared" si="0"/>
        <v>0</v>
      </c>
      <c r="C17" s="135">
        <f>'(4)項目別明細表(2020年委託・共同研究先用)'!K28</f>
        <v>0</v>
      </c>
      <c r="D17" s="135">
        <f>'(4)項目別明細表(2021年委託・共同研究先用)'!K28</f>
        <v>0</v>
      </c>
    </row>
    <row r="18" spans="1:11" s="149" customFormat="1" ht="22.5" customHeight="1">
      <c r="A18" s="135" t="s">
        <v>129</v>
      </c>
      <c r="B18" s="135">
        <f t="shared" si="0"/>
        <v>0</v>
      </c>
      <c r="C18" s="135">
        <f>'(4)項目別明細表(2020年委託・共同研究先用)'!K32</f>
        <v>0</v>
      </c>
      <c r="D18" s="135">
        <f>'(4)項目別明細表(2021年委託・共同研究先用)'!K32</f>
        <v>0</v>
      </c>
    </row>
    <row r="19" spans="1:11" s="149" customFormat="1" ht="22.5" customHeight="1">
      <c r="A19" s="135" t="s">
        <v>130</v>
      </c>
      <c r="B19" s="135">
        <f t="shared" si="0"/>
        <v>0</v>
      </c>
      <c r="C19" s="135">
        <f>'(4)項目別明細表(2020年委託・共同研究先用)'!K37</f>
        <v>0</v>
      </c>
      <c r="D19" s="135">
        <f>'(4)項目別明細表(2021年委託・共同研究先用)'!K37</f>
        <v>0</v>
      </c>
    </row>
    <row r="20" spans="1:11" s="149" customFormat="1" ht="22.5" customHeight="1">
      <c r="A20" s="135" t="s">
        <v>131</v>
      </c>
      <c r="B20" s="137">
        <f t="shared" si="0"/>
        <v>0</v>
      </c>
      <c r="C20" s="137">
        <f>'(4)項目別明細表(2020年委託・共同研究先用)'!K40</f>
        <v>0</v>
      </c>
      <c r="D20" s="137">
        <f>'(4)項目別明細表(2021年委託・共同研究先用)'!K40</f>
        <v>0</v>
      </c>
    </row>
    <row r="21" spans="1:11" s="149" customFormat="1" ht="22.5" customHeight="1">
      <c r="A21" s="123" t="s">
        <v>191</v>
      </c>
      <c r="B21" s="129">
        <f t="shared" si="0"/>
        <v>0</v>
      </c>
      <c r="C21" s="129">
        <f>SUM(C9,C13,C16)</f>
        <v>0</v>
      </c>
      <c r="D21" s="129">
        <f>SUM(D9,D13,D16)</f>
        <v>0</v>
      </c>
    </row>
    <row r="22" spans="1:11" s="149" customFormat="1" ht="22.5" customHeight="1">
      <c r="A22" s="129" t="s">
        <v>192</v>
      </c>
      <c r="B22" s="129">
        <f t="shared" si="0"/>
        <v>0</v>
      </c>
      <c r="C22" s="137">
        <f>'(4)項目別明細表(2020年委託・共同研究先用)'!K45</f>
        <v>0</v>
      </c>
      <c r="D22" s="137">
        <f>'(4)項目別明細表(2021年委託・共同研究先用)'!K45</f>
        <v>0</v>
      </c>
    </row>
    <row r="23" spans="1:11" s="149" customFormat="1" ht="22.5" customHeight="1">
      <c r="A23" s="123" t="s">
        <v>135</v>
      </c>
      <c r="B23" s="129">
        <f t="shared" si="0"/>
        <v>0</v>
      </c>
      <c r="C23" s="129">
        <f>SUM(C21:C22)</f>
        <v>0</v>
      </c>
      <c r="D23" s="129">
        <f>SUM(D21:D22)</f>
        <v>0</v>
      </c>
    </row>
    <row r="24" spans="1:11" s="149" customFormat="1" ht="22.5" customHeight="1">
      <c r="A24" s="159" t="s">
        <v>193</v>
      </c>
      <c r="B24" s="129">
        <f t="shared" si="0"/>
        <v>0</v>
      </c>
      <c r="C24" s="165">
        <f>C23*0.1</f>
        <v>0</v>
      </c>
      <c r="D24" s="165">
        <f t="shared" ref="D24" si="1">D23*0.1</f>
        <v>0</v>
      </c>
    </row>
    <row r="25" spans="1:11" s="149" customFormat="1" ht="22.5" customHeight="1">
      <c r="A25" s="123" t="s">
        <v>194</v>
      </c>
      <c r="B25" s="137">
        <f t="shared" si="0"/>
        <v>0</v>
      </c>
      <c r="C25" s="129">
        <f>SUM(C23:C24)</f>
        <v>0</v>
      </c>
      <c r="D25" s="129">
        <f>SUM(D23:D24)</f>
        <v>0</v>
      </c>
    </row>
    <row r="26" spans="1:11" s="150" customFormat="1">
      <c r="A26" s="160">
        <v>0.66666666666666663</v>
      </c>
    </row>
    <row r="27" spans="1:11" s="150" customFormat="1"/>
    <row r="28" spans="1:11" ht="19.5" customHeight="1">
      <c r="A28" s="349" t="s">
        <v>195</v>
      </c>
      <c r="B28" s="349"/>
      <c r="C28" s="349"/>
      <c r="D28" s="349"/>
      <c r="E28" s="166"/>
      <c r="F28" s="166"/>
      <c r="G28" s="166"/>
      <c r="H28" s="166"/>
      <c r="I28" s="166"/>
      <c r="J28" s="166"/>
      <c r="K28" s="166"/>
    </row>
    <row r="29" spans="1:11" ht="31.5" customHeight="1">
      <c r="A29" s="346" t="s">
        <v>196</v>
      </c>
      <c r="B29" s="349"/>
      <c r="C29" s="349"/>
      <c r="D29" s="349"/>
      <c r="I29" s="167"/>
      <c r="J29" s="167"/>
    </row>
    <row r="30" spans="1:11" s="150" customFormat="1">
      <c r="A30" s="163"/>
      <c r="B30" s="163"/>
      <c r="C30" s="163"/>
      <c r="D30" s="168"/>
    </row>
    <row r="31" spans="1:11" s="162" customFormat="1">
      <c r="B31" s="163"/>
      <c r="C31" s="163"/>
      <c r="D31" s="163"/>
    </row>
    <row r="32" spans="1:11">
      <c r="A32" s="169"/>
    </row>
    <row r="33" spans="1:4">
      <c r="A33" s="170"/>
      <c r="B33" s="171"/>
      <c r="C33" s="171"/>
      <c r="D33" s="171"/>
    </row>
  </sheetData>
  <mergeCells count="3">
    <mergeCell ref="A2:D2"/>
    <mergeCell ref="A29:D29"/>
    <mergeCell ref="A28:D28"/>
  </mergeCells>
  <phoneticPr fontId="4"/>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85"/>
  <sheetViews>
    <sheetView showGridLines="0" zoomScale="90" zoomScaleNormal="90" workbookViewId="0">
      <selection activeCell="A2" sqref="A2:L2"/>
    </sheetView>
  </sheetViews>
  <sheetFormatPr defaultRowHeight="19.5" customHeight="1"/>
  <cols>
    <col min="1" max="1" width="23.875" style="172" bestFit="1" customWidth="1"/>
    <col min="2" max="2" width="21.375" style="172" bestFit="1" customWidth="1"/>
    <col min="3" max="3" width="3.375" style="172" bestFit="1" customWidth="1"/>
    <col min="4" max="4" width="11.875" style="173" bestFit="1" customWidth="1"/>
    <col min="5" max="6" width="3.375" style="172" bestFit="1" customWidth="1"/>
    <col min="7" max="7" width="5.5" style="172" bestFit="1" customWidth="1"/>
    <col min="8" max="8" width="4.75" style="172" bestFit="1" customWidth="1"/>
    <col min="9" max="9" width="3.375" style="172" bestFit="1" customWidth="1"/>
    <col min="10" max="11" width="21.125" style="173" customWidth="1"/>
    <col min="12" max="12" width="21.125" style="172" customWidth="1"/>
    <col min="13" max="13" width="9.25" style="172" bestFit="1" customWidth="1"/>
    <col min="14" max="16384" width="9" style="172"/>
  </cols>
  <sheetData>
    <row r="1" spans="1:12" ht="19.5" customHeight="1">
      <c r="L1" s="174" t="s">
        <v>117</v>
      </c>
    </row>
    <row r="2" spans="1:12" ht="19.5" customHeight="1">
      <c r="A2" s="357" t="s">
        <v>136</v>
      </c>
      <c r="B2" s="357"/>
      <c r="C2" s="357"/>
      <c r="D2" s="357"/>
      <c r="E2" s="357"/>
      <c r="F2" s="357"/>
      <c r="G2" s="357"/>
      <c r="H2" s="357"/>
      <c r="I2" s="357"/>
      <c r="J2" s="357"/>
      <c r="K2" s="357"/>
      <c r="L2" s="357"/>
    </row>
    <row r="3" spans="1:12" ht="19.5" customHeight="1">
      <c r="B3" s="358"/>
      <c r="C3" s="358"/>
      <c r="D3" s="358"/>
      <c r="E3" s="358"/>
      <c r="F3" s="358"/>
      <c r="G3" s="358"/>
      <c r="H3" s="358"/>
      <c r="I3" s="359"/>
      <c r="J3" s="359"/>
      <c r="K3" s="359"/>
      <c r="L3" s="359"/>
    </row>
    <row r="4" spans="1:12" s="175" customFormat="1" ht="19.5" customHeight="1" thickBot="1">
      <c r="A4" s="363" t="str">
        <f>"（４）"&amp;情報項目シート!C5&amp;"　項目別明細表(2020年度）"</f>
        <v>（４）　項目別明細表(2020年度）</v>
      </c>
      <c r="B4" s="363"/>
      <c r="C4" s="363"/>
      <c r="D4" s="363"/>
      <c r="E4" s="363"/>
      <c r="F4" s="363"/>
      <c r="G4" s="363"/>
      <c r="H4" s="363"/>
      <c r="I4" s="363"/>
      <c r="J4" s="363"/>
      <c r="K4" s="363"/>
    </row>
    <row r="5" spans="1:12" s="175" customFormat="1" ht="13.5">
      <c r="A5" s="360" t="s">
        <v>137</v>
      </c>
      <c r="B5" s="361"/>
      <c r="C5" s="361"/>
      <c r="D5" s="361"/>
      <c r="E5" s="361"/>
      <c r="F5" s="361"/>
      <c r="G5" s="361"/>
      <c r="H5" s="361"/>
      <c r="I5" s="362"/>
      <c r="J5" s="177" t="s">
        <v>138</v>
      </c>
      <c r="K5" s="178" t="s">
        <v>44</v>
      </c>
      <c r="L5" s="179" t="s">
        <v>139</v>
      </c>
    </row>
    <row r="6" spans="1:12" s="175" customFormat="1" ht="13.5">
      <c r="A6" s="180" t="s">
        <v>122</v>
      </c>
      <c r="B6" s="181"/>
      <c r="C6" s="181"/>
      <c r="D6" s="182"/>
      <c r="E6" s="181"/>
      <c r="F6" s="181"/>
      <c r="G6" s="181"/>
      <c r="H6" s="181"/>
      <c r="I6" s="183"/>
      <c r="J6" s="184">
        <f>SUM(J7,J11,J23)</f>
        <v>0</v>
      </c>
      <c r="K6" s="184">
        <f>SUM(K7,K11,K23)</f>
        <v>0</v>
      </c>
      <c r="L6" s="352"/>
    </row>
    <row r="7" spans="1:12" s="175" customFormat="1" ht="13.5">
      <c r="A7" s="185" t="s">
        <v>123</v>
      </c>
      <c r="B7" s="186"/>
      <c r="C7" s="186"/>
      <c r="D7" s="187"/>
      <c r="E7" s="186"/>
      <c r="F7" s="186"/>
      <c r="G7" s="186"/>
      <c r="H7" s="186"/>
      <c r="I7" s="188"/>
      <c r="J7" s="189">
        <f>SUM(J8:J9)</f>
        <v>0</v>
      </c>
      <c r="K7" s="189">
        <f>SUM(K8:K9)</f>
        <v>0</v>
      </c>
      <c r="L7" s="353"/>
    </row>
    <row r="8" spans="1:12" s="175" customFormat="1" ht="13.5">
      <c r="A8" s="190"/>
      <c r="B8" s="186" t="s">
        <v>140</v>
      </c>
      <c r="C8" s="186" t="s">
        <v>197</v>
      </c>
      <c r="D8" s="187"/>
      <c r="E8" s="186" t="s">
        <v>36</v>
      </c>
      <c r="F8" s="186" t="s">
        <v>198</v>
      </c>
      <c r="G8" s="186"/>
      <c r="H8" s="186" t="s">
        <v>199</v>
      </c>
      <c r="I8" s="188" t="s">
        <v>200</v>
      </c>
      <c r="J8" s="191">
        <f>IF(G8="",D8,D8*G8)</f>
        <v>0</v>
      </c>
      <c r="K8" s="192">
        <f>J8</f>
        <v>0</v>
      </c>
      <c r="L8" s="353"/>
    </row>
    <row r="9" spans="1:12" s="175" customFormat="1" ht="13.5">
      <c r="A9" s="190"/>
      <c r="B9" s="186"/>
      <c r="C9" s="186"/>
      <c r="D9" s="187"/>
      <c r="E9" s="186" t="s">
        <v>36</v>
      </c>
      <c r="F9" s="186"/>
      <c r="G9" s="186"/>
      <c r="H9" s="186"/>
      <c r="I9" s="188"/>
      <c r="J9" s="191">
        <f>IF(G9="",D9,D9*G9)</f>
        <v>0</v>
      </c>
      <c r="K9" s="192">
        <f>J9</f>
        <v>0</v>
      </c>
      <c r="L9" s="353"/>
    </row>
    <row r="10" spans="1:12" s="175" customFormat="1" ht="13.5">
      <c r="A10" s="190"/>
      <c r="B10" s="186"/>
      <c r="C10" s="186"/>
      <c r="D10" s="187"/>
      <c r="E10" s="186"/>
      <c r="F10" s="186"/>
      <c r="G10" s="186"/>
      <c r="H10" s="186"/>
      <c r="I10" s="188"/>
      <c r="J10" s="191"/>
      <c r="K10" s="192"/>
      <c r="L10" s="353"/>
    </row>
    <row r="11" spans="1:12" s="175" customFormat="1" ht="13.5">
      <c r="A11" s="355" t="s">
        <v>124</v>
      </c>
      <c r="B11" s="356"/>
      <c r="D11" s="176"/>
      <c r="I11" s="193"/>
      <c r="J11" s="189">
        <f>SUM(J12:J21)</f>
        <v>0</v>
      </c>
      <c r="K11" s="189">
        <f>SUM(K12:K21)</f>
        <v>0</v>
      </c>
      <c r="L11" s="353"/>
    </row>
    <row r="12" spans="1:12" s="175" customFormat="1" ht="13.5">
      <c r="A12" s="190"/>
      <c r="B12" s="186" t="s">
        <v>145</v>
      </c>
      <c r="C12" s="186" t="s">
        <v>201</v>
      </c>
      <c r="D12" s="187"/>
      <c r="E12" s="186" t="s">
        <v>36</v>
      </c>
      <c r="F12" s="186" t="s">
        <v>198</v>
      </c>
      <c r="G12" s="186"/>
      <c r="H12" s="186" t="s">
        <v>199</v>
      </c>
      <c r="I12" s="188" t="s">
        <v>200</v>
      </c>
      <c r="J12" s="191">
        <f>IF(G12="",D12,D12*G12)</f>
        <v>0</v>
      </c>
      <c r="K12" s="192">
        <f t="shared" ref="K12:K30" si="0">J12</f>
        <v>0</v>
      </c>
      <c r="L12" s="353"/>
    </row>
    <row r="13" spans="1:12" s="175" customFormat="1" ht="13.5">
      <c r="A13" s="190"/>
      <c r="B13" s="186" t="s">
        <v>145</v>
      </c>
      <c r="C13" s="186" t="s">
        <v>201</v>
      </c>
      <c r="D13" s="187"/>
      <c r="E13" s="186" t="s">
        <v>36</v>
      </c>
      <c r="F13" s="186" t="s">
        <v>198</v>
      </c>
      <c r="G13" s="186"/>
      <c r="H13" s="186" t="s">
        <v>199</v>
      </c>
      <c r="I13" s="188" t="s">
        <v>200</v>
      </c>
      <c r="J13" s="191">
        <f>IF(G13="",D13,D13*G13)</f>
        <v>0</v>
      </c>
      <c r="K13" s="192">
        <f t="shared" si="0"/>
        <v>0</v>
      </c>
      <c r="L13" s="353"/>
    </row>
    <row r="14" spans="1:12" s="175" customFormat="1" ht="13.5">
      <c r="A14" s="190"/>
      <c r="B14" s="186" t="s">
        <v>146</v>
      </c>
      <c r="C14" s="186" t="s">
        <v>201</v>
      </c>
      <c r="D14" s="187"/>
      <c r="E14" s="186" t="s">
        <v>36</v>
      </c>
      <c r="F14" s="186" t="s">
        <v>198</v>
      </c>
      <c r="G14" s="186"/>
      <c r="H14" s="186" t="s">
        <v>199</v>
      </c>
      <c r="I14" s="188" t="s">
        <v>200</v>
      </c>
      <c r="J14" s="191">
        <f t="shared" ref="J14:J21" si="1">IF(G14="",D14,D14*G14)</f>
        <v>0</v>
      </c>
      <c r="K14" s="192">
        <f t="shared" si="0"/>
        <v>0</v>
      </c>
      <c r="L14" s="353"/>
    </row>
    <row r="15" spans="1:12" s="175" customFormat="1" ht="13.5">
      <c r="A15" s="190"/>
      <c r="B15" s="186" t="s">
        <v>146</v>
      </c>
      <c r="C15" s="186" t="s">
        <v>201</v>
      </c>
      <c r="D15" s="187"/>
      <c r="E15" s="186" t="s">
        <v>36</v>
      </c>
      <c r="F15" s="186" t="s">
        <v>198</v>
      </c>
      <c r="G15" s="186"/>
      <c r="H15" s="186" t="s">
        <v>199</v>
      </c>
      <c r="I15" s="188" t="s">
        <v>200</v>
      </c>
      <c r="J15" s="191">
        <f t="shared" si="1"/>
        <v>0</v>
      </c>
      <c r="K15" s="192">
        <f t="shared" si="0"/>
        <v>0</v>
      </c>
      <c r="L15" s="353"/>
    </row>
    <row r="16" spans="1:12" s="175" customFormat="1" ht="13.5">
      <c r="A16" s="190"/>
      <c r="B16" s="186" t="s">
        <v>147</v>
      </c>
      <c r="C16" s="186"/>
      <c r="D16" s="187"/>
      <c r="E16" s="186" t="s">
        <v>36</v>
      </c>
      <c r="F16" s="186"/>
      <c r="G16" s="186"/>
      <c r="H16" s="186"/>
      <c r="I16" s="188" t="s">
        <v>200</v>
      </c>
      <c r="J16" s="191">
        <f t="shared" si="1"/>
        <v>0</v>
      </c>
      <c r="K16" s="192">
        <f t="shared" si="0"/>
        <v>0</v>
      </c>
      <c r="L16" s="353"/>
    </row>
    <row r="17" spans="1:12" s="175" customFormat="1" ht="13.5">
      <c r="A17" s="190"/>
      <c r="B17" s="186" t="s">
        <v>148</v>
      </c>
      <c r="C17" s="186"/>
      <c r="D17" s="187"/>
      <c r="E17" s="186" t="s">
        <v>36</v>
      </c>
      <c r="F17" s="186"/>
      <c r="G17" s="186"/>
      <c r="H17" s="186"/>
      <c r="I17" s="188" t="s">
        <v>200</v>
      </c>
      <c r="J17" s="191">
        <f t="shared" si="1"/>
        <v>0</v>
      </c>
      <c r="K17" s="192">
        <f t="shared" si="0"/>
        <v>0</v>
      </c>
      <c r="L17" s="353"/>
    </row>
    <row r="18" spans="1:12" s="175" customFormat="1" ht="13.5">
      <c r="A18" s="190"/>
      <c r="B18" s="186" t="s">
        <v>149</v>
      </c>
      <c r="C18" s="186"/>
      <c r="D18" s="187"/>
      <c r="E18" s="186" t="s">
        <v>36</v>
      </c>
      <c r="F18" s="186"/>
      <c r="G18" s="186"/>
      <c r="H18" s="186"/>
      <c r="I18" s="188" t="s">
        <v>200</v>
      </c>
      <c r="J18" s="191">
        <f t="shared" si="1"/>
        <v>0</v>
      </c>
      <c r="K18" s="192">
        <f t="shared" si="0"/>
        <v>0</v>
      </c>
      <c r="L18" s="353"/>
    </row>
    <row r="19" spans="1:12" s="175" customFormat="1" ht="13.5">
      <c r="A19" s="190"/>
      <c r="B19" s="186" t="s">
        <v>202</v>
      </c>
      <c r="C19" s="186"/>
      <c r="D19" s="187"/>
      <c r="E19" s="186" t="s">
        <v>36</v>
      </c>
      <c r="F19" s="186"/>
      <c r="G19" s="186"/>
      <c r="H19" s="186"/>
      <c r="I19" s="188" t="s">
        <v>200</v>
      </c>
      <c r="J19" s="191">
        <f t="shared" si="1"/>
        <v>0</v>
      </c>
      <c r="K19" s="192">
        <f t="shared" si="0"/>
        <v>0</v>
      </c>
      <c r="L19" s="353"/>
    </row>
    <row r="20" spans="1:12" s="175" customFormat="1" ht="13.5">
      <c r="A20" s="190"/>
      <c r="B20" s="186" t="s">
        <v>202</v>
      </c>
      <c r="C20" s="186"/>
      <c r="D20" s="187"/>
      <c r="E20" s="186" t="s">
        <v>36</v>
      </c>
      <c r="F20" s="186"/>
      <c r="G20" s="186"/>
      <c r="H20" s="186"/>
      <c r="I20" s="188" t="s">
        <v>200</v>
      </c>
      <c r="J20" s="191">
        <f t="shared" si="1"/>
        <v>0</v>
      </c>
      <c r="K20" s="192">
        <f t="shared" si="0"/>
        <v>0</v>
      </c>
      <c r="L20" s="353"/>
    </row>
    <row r="21" spans="1:12" s="175" customFormat="1" ht="13.5">
      <c r="A21" s="190"/>
      <c r="B21" s="186" t="s">
        <v>202</v>
      </c>
      <c r="C21" s="186"/>
      <c r="D21" s="187"/>
      <c r="E21" s="186" t="s">
        <v>36</v>
      </c>
      <c r="F21" s="186"/>
      <c r="G21" s="186"/>
      <c r="H21" s="186"/>
      <c r="I21" s="188" t="s">
        <v>200</v>
      </c>
      <c r="J21" s="191">
        <f t="shared" si="1"/>
        <v>0</v>
      </c>
      <c r="K21" s="192">
        <f t="shared" si="0"/>
        <v>0</v>
      </c>
      <c r="L21" s="353"/>
    </row>
    <row r="22" spans="1:12" s="175" customFormat="1" ht="13.5">
      <c r="A22" s="190"/>
      <c r="B22" s="186"/>
      <c r="C22" s="186"/>
      <c r="D22" s="187"/>
      <c r="E22" s="186"/>
      <c r="F22" s="186"/>
      <c r="G22" s="186"/>
      <c r="H22" s="186"/>
      <c r="I22" s="188"/>
      <c r="J22" s="191"/>
      <c r="K22" s="192"/>
      <c r="L22" s="353"/>
    </row>
    <row r="23" spans="1:12" s="175" customFormat="1" ht="13.5">
      <c r="A23" s="185" t="s">
        <v>125</v>
      </c>
      <c r="B23" s="186"/>
      <c r="C23" s="186"/>
      <c r="D23" s="187"/>
      <c r="E23" s="186"/>
      <c r="F23" s="186"/>
      <c r="G23" s="186"/>
      <c r="H23" s="186"/>
      <c r="I23" s="188"/>
      <c r="J23" s="189">
        <f>SUM(J24:J30)</f>
        <v>0</v>
      </c>
      <c r="K23" s="189">
        <f>SUM(K24:K30)</f>
        <v>0</v>
      </c>
      <c r="L23" s="353"/>
    </row>
    <row r="24" spans="1:12" s="175" customFormat="1" ht="13.5">
      <c r="A24" s="190"/>
      <c r="B24" s="186" t="s">
        <v>151</v>
      </c>
      <c r="C24" s="186"/>
      <c r="D24" s="187"/>
      <c r="E24" s="186" t="s">
        <v>36</v>
      </c>
      <c r="F24" s="186"/>
      <c r="G24" s="186"/>
      <c r="H24" s="186"/>
      <c r="I24" s="188" t="s">
        <v>200</v>
      </c>
      <c r="J24" s="191">
        <f t="shared" ref="J24:J30" si="2">IF(G24="",D24,D24*G24)</f>
        <v>0</v>
      </c>
      <c r="K24" s="192">
        <f t="shared" si="0"/>
        <v>0</v>
      </c>
      <c r="L24" s="353"/>
    </row>
    <row r="25" spans="1:12" s="175" customFormat="1" ht="13.5">
      <c r="A25" s="190"/>
      <c r="B25" s="186" t="s">
        <v>151</v>
      </c>
      <c r="C25" s="186"/>
      <c r="D25" s="187"/>
      <c r="E25" s="186" t="s">
        <v>36</v>
      </c>
      <c r="F25" s="186"/>
      <c r="G25" s="186"/>
      <c r="H25" s="186"/>
      <c r="I25" s="188" t="s">
        <v>200</v>
      </c>
      <c r="J25" s="191">
        <f t="shared" si="2"/>
        <v>0</v>
      </c>
      <c r="K25" s="192">
        <f t="shared" si="0"/>
        <v>0</v>
      </c>
      <c r="L25" s="353"/>
    </row>
    <row r="26" spans="1:12" s="175" customFormat="1" ht="13.5">
      <c r="A26" s="190"/>
      <c r="B26" s="186" t="s">
        <v>202</v>
      </c>
      <c r="C26" s="186"/>
      <c r="D26" s="187"/>
      <c r="E26" s="186" t="s">
        <v>36</v>
      </c>
      <c r="F26" s="186"/>
      <c r="G26" s="186"/>
      <c r="H26" s="186"/>
      <c r="I26" s="188" t="s">
        <v>200</v>
      </c>
      <c r="J26" s="191">
        <f t="shared" si="2"/>
        <v>0</v>
      </c>
      <c r="K26" s="192">
        <f t="shared" si="0"/>
        <v>0</v>
      </c>
      <c r="L26" s="353"/>
    </row>
    <row r="27" spans="1:12" s="175" customFormat="1" ht="13.5">
      <c r="A27" s="190"/>
      <c r="B27" s="186" t="s">
        <v>202</v>
      </c>
      <c r="C27" s="186"/>
      <c r="D27" s="187"/>
      <c r="E27" s="186" t="s">
        <v>36</v>
      </c>
      <c r="F27" s="186"/>
      <c r="G27" s="186"/>
      <c r="H27" s="186"/>
      <c r="I27" s="188" t="s">
        <v>200</v>
      </c>
      <c r="J27" s="191">
        <f t="shared" si="2"/>
        <v>0</v>
      </c>
      <c r="K27" s="192">
        <f t="shared" si="0"/>
        <v>0</v>
      </c>
      <c r="L27" s="353"/>
    </row>
    <row r="28" spans="1:12" s="175" customFormat="1" ht="13.5">
      <c r="A28" s="190"/>
      <c r="B28" s="186" t="s">
        <v>202</v>
      </c>
      <c r="C28" s="186"/>
      <c r="D28" s="187"/>
      <c r="E28" s="186" t="s">
        <v>36</v>
      </c>
      <c r="F28" s="186"/>
      <c r="G28" s="186"/>
      <c r="H28" s="186"/>
      <c r="I28" s="188" t="s">
        <v>200</v>
      </c>
      <c r="J28" s="191">
        <f t="shared" si="2"/>
        <v>0</v>
      </c>
      <c r="K28" s="192">
        <f t="shared" si="0"/>
        <v>0</v>
      </c>
      <c r="L28" s="353"/>
    </row>
    <row r="29" spans="1:12" s="175" customFormat="1" ht="13.5">
      <c r="A29" s="190"/>
      <c r="B29" s="186" t="s">
        <v>202</v>
      </c>
      <c r="C29" s="186"/>
      <c r="D29" s="187"/>
      <c r="E29" s="186" t="s">
        <v>36</v>
      </c>
      <c r="F29" s="186"/>
      <c r="G29" s="186"/>
      <c r="H29" s="186"/>
      <c r="I29" s="188" t="s">
        <v>200</v>
      </c>
      <c r="J29" s="191">
        <f t="shared" si="2"/>
        <v>0</v>
      </c>
      <c r="K29" s="192">
        <f t="shared" si="0"/>
        <v>0</v>
      </c>
      <c r="L29" s="353"/>
    </row>
    <row r="30" spans="1:12" s="175" customFormat="1" ht="13.5">
      <c r="A30" s="190"/>
      <c r="B30" s="186" t="s">
        <v>202</v>
      </c>
      <c r="C30" s="186"/>
      <c r="D30" s="187"/>
      <c r="E30" s="186" t="s">
        <v>36</v>
      </c>
      <c r="F30" s="186"/>
      <c r="G30" s="186"/>
      <c r="H30" s="186"/>
      <c r="I30" s="188" t="s">
        <v>200</v>
      </c>
      <c r="J30" s="191">
        <f t="shared" si="2"/>
        <v>0</v>
      </c>
      <c r="K30" s="192">
        <f t="shared" si="0"/>
        <v>0</v>
      </c>
      <c r="L30" s="353"/>
    </row>
    <row r="31" spans="1:12" s="175" customFormat="1" ht="13.5">
      <c r="A31" s="194" t="s">
        <v>45</v>
      </c>
      <c r="B31" s="195"/>
      <c r="C31" s="195"/>
      <c r="D31" s="196"/>
      <c r="E31" s="195"/>
      <c r="F31" s="195"/>
      <c r="G31" s="195"/>
      <c r="H31" s="195"/>
      <c r="I31" s="197"/>
      <c r="J31" s="198">
        <f>SUM(J32,J46)</f>
        <v>0</v>
      </c>
      <c r="K31" s="198">
        <f>SUM(K32,K46)</f>
        <v>0</v>
      </c>
      <c r="L31" s="353"/>
    </row>
    <row r="32" spans="1:12" s="175" customFormat="1" ht="13.5">
      <c r="A32" s="185" t="s">
        <v>126</v>
      </c>
      <c r="B32" s="186"/>
      <c r="D32" s="176"/>
      <c r="I32" s="193"/>
      <c r="J32" s="189">
        <f>SUM(J33:J44)</f>
        <v>0</v>
      </c>
      <c r="K32" s="192">
        <f>SUM(K33:K44)</f>
        <v>0</v>
      </c>
      <c r="L32" s="353"/>
    </row>
    <row r="33" spans="1:13" s="175" customFormat="1" ht="13.5">
      <c r="A33" s="190"/>
      <c r="B33" s="186" t="s">
        <v>223</v>
      </c>
      <c r="C33" s="186" t="s">
        <v>201</v>
      </c>
      <c r="D33" s="187">
        <v>1830</v>
      </c>
      <c r="E33" s="186" t="s">
        <v>36</v>
      </c>
      <c r="F33" s="186" t="s">
        <v>198</v>
      </c>
      <c r="G33" s="186">
        <v>0</v>
      </c>
      <c r="H33" s="186" t="s">
        <v>199</v>
      </c>
      <c r="I33" s="188" t="s">
        <v>200</v>
      </c>
      <c r="J33" s="191">
        <f>D33*G33</f>
        <v>0</v>
      </c>
      <c r="K33" s="199">
        <f t="shared" ref="K33:K44" si="3">J33</f>
        <v>0</v>
      </c>
      <c r="L33" s="353"/>
      <c r="M33" s="200"/>
    </row>
    <row r="34" spans="1:13" s="175" customFormat="1" ht="13.5">
      <c r="A34" s="190"/>
      <c r="B34" s="186" t="s">
        <v>224</v>
      </c>
      <c r="C34" s="186" t="s">
        <v>201</v>
      </c>
      <c r="D34" s="187">
        <v>3530</v>
      </c>
      <c r="E34" s="186" t="s">
        <v>36</v>
      </c>
      <c r="F34" s="186" t="s">
        <v>198</v>
      </c>
      <c r="G34" s="186">
        <v>0</v>
      </c>
      <c r="H34" s="186" t="s">
        <v>199</v>
      </c>
      <c r="I34" s="188" t="s">
        <v>200</v>
      </c>
      <c r="J34" s="191">
        <f>D34*G34</f>
        <v>0</v>
      </c>
      <c r="K34" s="199">
        <f t="shared" si="3"/>
        <v>0</v>
      </c>
      <c r="L34" s="353"/>
    </row>
    <row r="35" spans="1:13" s="175" customFormat="1" ht="13.5">
      <c r="A35" s="190"/>
      <c r="B35" s="186"/>
      <c r="C35" s="186" t="s">
        <v>201</v>
      </c>
      <c r="D35" s="187">
        <v>3320</v>
      </c>
      <c r="E35" s="186" t="s">
        <v>36</v>
      </c>
      <c r="F35" s="186" t="s">
        <v>198</v>
      </c>
      <c r="G35" s="186">
        <v>0</v>
      </c>
      <c r="H35" s="186" t="s">
        <v>199</v>
      </c>
      <c r="I35" s="188" t="s">
        <v>200</v>
      </c>
      <c r="J35" s="191">
        <f t="shared" ref="J35:J44" si="4">D35*G35</f>
        <v>0</v>
      </c>
      <c r="K35" s="199">
        <f t="shared" si="3"/>
        <v>0</v>
      </c>
      <c r="L35" s="353"/>
      <c r="M35" s="200"/>
    </row>
    <row r="36" spans="1:13" s="175" customFormat="1" ht="13.5">
      <c r="A36" s="190"/>
      <c r="B36" s="186"/>
      <c r="C36" s="186" t="s">
        <v>201</v>
      </c>
      <c r="D36" s="187">
        <v>3100</v>
      </c>
      <c r="E36" s="186" t="s">
        <v>36</v>
      </c>
      <c r="F36" s="186" t="s">
        <v>198</v>
      </c>
      <c r="G36" s="186">
        <v>0</v>
      </c>
      <c r="H36" s="186" t="s">
        <v>199</v>
      </c>
      <c r="I36" s="188" t="s">
        <v>200</v>
      </c>
      <c r="J36" s="191">
        <f t="shared" si="4"/>
        <v>0</v>
      </c>
      <c r="K36" s="199">
        <f t="shared" si="3"/>
        <v>0</v>
      </c>
      <c r="L36" s="353"/>
    </row>
    <row r="37" spans="1:13" s="175" customFormat="1" ht="13.5">
      <c r="A37" s="190"/>
      <c r="B37" s="186"/>
      <c r="C37" s="186" t="s">
        <v>201</v>
      </c>
      <c r="D37" s="187">
        <v>2890</v>
      </c>
      <c r="E37" s="186" t="s">
        <v>36</v>
      </c>
      <c r="F37" s="186" t="s">
        <v>198</v>
      </c>
      <c r="G37" s="186">
        <v>0</v>
      </c>
      <c r="H37" s="186" t="s">
        <v>199</v>
      </c>
      <c r="I37" s="188" t="s">
        <v>200</v>
      </c>
      <c r="J37" s="191">
        <f t="shared" si="4"/>
        <v>0</v>
      </c>
      <c r="K37" s="199">
        <f t="shared" si="3"/>
        <v>0</v>
      </c>
      <c r="L37" s="353"/>
      <c r="M37" s="200"/>
    </row>
    <row r="38" spans="1:13" s="175" customFormat="1" ht="13.5">
      <c r="A38" s="190"/>
      <c r="B38" s="186"/>
      <c r="C38" s="186" t="s">
        <v>201</v>
      </c>
      <c r="D38" s="187">
        <v>2680</v>
      </c>
      <c r="E38" s="186" t="s">
        <v>36</v>
      </c>
      <c r="F38" s="186" t="s">
        <v>198</v>
      </c>
      <c r="G38" s="186">
        <v>0</v>
      </c>
      <c r="H38" s="186" t="s">
        <v>199</v>
      </c>
      <c r="I38" s="188" t="s">
        <v>200</v>
      </c>
      <c r="J38" s="191">
        <f t="shared" si="4"/>
        <v>0</v>
      </c>
      <c r="K38" s="199">
        <f t="shared" si="3"/>
        <v>0</v>
      </c>
      <c r="L38" s="353"/>
    </row>
    <row r="39" spans="1:13" s="175" customFormat="1" ht="13.5">
      <c r="A39" s="190"/>
      <c r="B39" s="186"/>
      <c r="C39" s="186" t="s">
        <v>201</v>
      </c>
      <c r="D39" s="187">
        <v>2540</v>
      </c>
      <c r="E39" s="186" t="s">
        <v>36</v>
      </c>
      <c r="F39" s="186" t="s">
        <v>198</v>
      </c>
      <c r="G39" s="186">
        <v>0</v>
      </c>
      <c r="H39" s="186" t="s">
        <v>199</v>
      </c>
      <c r="I39" s="188" t="s">
        <v>200</v>
      </c>
      <c r="J39" s="191">
        <f t="shared" si="4"/>
        <v>0</v>
      </c>
      <c r="K39" s="199">
        <f t="shared" si="3"/>
        <v>0</v>
      </c>
      <c r="L39" s="353"/>
      <c r="M39" s="200"/>
    </row>
    <row r="40" spans="1:13" s="175" customFormat="1" ht="13.5">
      <c r="A40" s="190"/>
      <c r="B40" s="186"/>
      <c r="C40" s="186" t="s">
        <v>201</v>
      </c>
      <c r="D40" s="187">
        <v>2400</v>
      </c>
      <c r="E40" s="186" t="s">
        <v>36</v>
      </c>
      <c r="F40" s="186" t="s">
        <v>198</v>
      </c>
      <c r="G40" s="186">
        <v>0</v>
      </c>
      <c r="H40" s="186" t="s">
        <v>199</v>
      </c>
      <c r="I40" s="188" t="s">
        <v>200</v>
      </c>
      <c r="J40" s="191">
        <f t="shared" si="4"/>
        <v>0</v>
      </c>
      <c r="K40" s="199">
        <f t="shared" si="3"/>
        <v>0</v>
      </c>
      <c r="L40" s="353"/>
    </row>
    <row r="41" spans="1:13" s="175" customFormat="1" ht="13.5">
      <c r="A41" s="190"/>
      <c r="B41" s="186"/>
      <c r="C41" s="186" t="s">
        <v>201</v>
      </c>
      <c r="D41" s="187">
        <v>2260</v>
      </c>
      <c r="E41" s="186" t="s">
        <v>36</v>
      </c>
      <c r="F41" s="186" t="s">
        <v>198</v>
      </c>
      <c r="G41" s="186">
        <v>0</v>
      </c>
      <c r="H41" s="186" t="s">
        <v>199</v>
      </c>
      <c r="I41" s="188" t="s">
        <v>200</v>
      </c>
      <c r="J41" s="191">
        <f t="shared" si="4"/>
        <v>0</v>
      </c>
      <c r="K41" s="199">
        <f t="shared" si="3"/>
        <v>0</v>
      </c>
      <c r="L41" s="353"/>
      <c r="M41" s="200"/>
    </row>
    <row r="42" spans="1:13" s="175" customFormat="1" ht="13.5">
      <c r="A42" s="190"/>
      <c r="B42" s="186"/>
      <c r="C42" s="186" t="s">
        <v>201</v>
      </c>
      <c r="D42" s="187">
        <v>2120</v>
      </c>
      <c r="E42" s="186" t="s">
        <v>36</v>
      </c>
      <c r="F42" s="186" t="s">
        <v>198</v>
      </c>
      <c r="G42" s="186">
        <v>0</v>
      </c>
      <c r="H42" s="186" t="s">
        <v>199</v>
      </c>
      <c r="I42" s="188" t="s">
        <v>200</v>
      </c>
      <c r="J42" s="191">
        <f t="shared" si="4"/>
        <v>0</v>
      </c>
      <c r="K42" s="199">
        <f t="shared" si="3"/>
        <v>0</v>
      </c>
      <c r="L42" s="353"/>
    </row>
    <row r="43" spans="1:13" s="175" customFormat="1" ht="13.5">
      <c r="A43" s="190"/>
      <c r="B43" s="186"/>
      <c r="C43" s="186" t="s">
        <v>201</v>
      </c>
      <c r="D43" s="187">
        <v>1970</v>
      </c>
      <c r="E43" s="186" t="s">
        <v>36</v>
      </c>
      <c r="F43" s="186" t="s">
        <v>198</v>
      </c>
      <c r="G43" s="186">
        <v>0</v>
      </c>
      <c r="H43" s="186" t="s">
        <v>199</v>
      </c>
      <c r="I43" s="188" t="s">
        <v>200</v>
      </c>
      <c r="J43" s="191">
        <f t="shared" si="4"/>
        <v>0</v>
      </c>
      <c r="K43" s="199">
        <f t="shared" si="3"/>
        <v>0</v>
      </c>
      <c r="L43" s="353"/>
      <c r="M43" s="200"/>
    </row>
    <row r="44" spans="1:13" s="175" customFormat="1" ht="13.5">
      <c r="A44" s="190"/>
      <c r="B44" s="186"/>
      <c r="C44" s="186" t="s">
        <v>201</v>
      </c>
      <c r="D44" s="187">
        <v>1830</v>
      </c>
      <c r="E44" s="186" t="s">
        <v>36</v>
      </c>
      <c r="F44" s="186" t="s">
        <v>198</v>
      </c>
      <c r="G44" s="186">
        <v>0</v>
      </c>
      <c r="H44" s="186" t="s">
        <v>199</v>
      </c>
      <c r="I44" s="188" t="s">
        <v>200</v>
      </c>
      <c r="J44" s="191">
        <f t="shared" si="4"/>
        <v>0</v>
      </c>
      <c r="K44" s="199">
        <f t="shared" si="3"/>
        <v>0</v>
      </c>
      <c r="L44" s="353"/>
    </row>
    <row r="45" spans="1:13" s="175" customFormat="1" ht="13.5">
      <c r="A45" s="190"/>
      <c r="B45" s="186"/>
      <c r="C45" s="186"/>
      <c r="D45" s="187"/>
      <c r="E45" s="186"/>
      <c r="F45" s="186"/>
      <c r="G45" s="186"/>
      <c r="H45" s="186"/>
      <c r="I45" s="188"/>
      <c r="J45" s="191"/>
      <c r="K45" s="192"/>
      <c r="L45" s="353"/>
    </row>
    <row r="46" spans="1:13" s="175" customFormat="1" ht="13.5">
      <c r="A46" s="185" t="s">
        <v>127</v>
      </c>
      <c r="B46" s="186"/>
      <c r="D46" s="176"/>
      <c r="I46" s="193"/>
      <c r="J46" s="189">
        <f>SUM(J47:J49)</f>
        <v>0</v>
      </c>
      <c r="K46" s="189">
        <f>SUM(K47:K49)</f>
        <v>0</v>
      </c>
      <c r="L46" s="353"/>
    </row>
    <row r="47" spans="1:13" s="175" customFormat="1" ht="13.5">
      <c r="A47" s="190"/>
      <c r="B47" s="186" t="s">
        <v>225</v>
      </c>
      <c r="C47" s="186" t="s">
        <v>201</v>
      </c>
      <c r="D47" s="187">
        <v>8000</v>
      </c>
      <c r="E47" s="186" t="s">
        <v>36</v>
      </c>
      <c r="F47" s="186" t="s">
        <v>198</v>
      </c>
      <c r="G47" s="186">
        <v>0</v>
      </c>
      <c r="H47" s="186" t="s">
        <v>153</v>
      </c>
      <c r="I47" s="188" t="s">
        <v>203</v>
      </c>
      <c r="J47" s="191">
        <f t="shared" ref="J47:J49" si="5">D47*G47</f>
        <v>0</v>
      </c>
      <c r="K47" s="199">
        <f>J47</f>
        <v>0</v>
      </c>
      <c r="L47" s="353"/>
    </row>
    <row r="48" spans="1:13" s="175" customFormat="1" ht="13.5">
      <c r="A48" s="190"/>
      <c r="B48" s="186"/>
      <c r="C48" s="186" t="s">
        <v>141</v>
      </c>
      <c r="D48" s="187"/>
      <c r="E48" s="186" t="s">
        <v>36</v>
      </c>
      <c r="F48" s="186" t="s">
        <v>198</v>
      </c>
      <c r="G48" s="186"/>
      <c r="H48" s="186" t="s">
        <v>153</v>
      </c>
      <c r="I48" s="188" t="s">
        <v>203</v>
      </c>
      <c r="J48" s="191">
        <f t="shared" si="5"/>
        <v>0</v>
      </c>
      <c r="K48" s="199">
        <f>J48</f>
        <v>0</v>
      </c>
      <c r="L48" s="353"/>
    </row>
    <row r="49" spans="1:12" s="175" customFormat="1" ht="13.5">
      <c r="A49" s="190"/>
      <c r="B49" s="186"/>
      <c r="C49" s="186" t="s">
        <v>204</v>
      </c>
      <c r="D49" s="187"/>
      <c r="E49" s="186" t="s">
        <v>36</v>
      </c>
      <c r="F49" s="186" t="s">
        <v>198</v>
      </c>
      <c r="G49" s="186"/>
      <c r="H49" s="186" t="s">
        <v>153</v>
      </c>
      <c r="I49" s="188" t="s">
        <v>203</v>
      </c>
      <c r="J49" s="191">
        <f t="shared" si="5"/>
        <v>0</v>
      </c>
      <c r="K49" s="199">
        <f>J49</f>
        <v>0</v>
      </c>
      <c r="L49" s="353"/>
    </row>
    <row r="50" spans="1:12" s="175" customFormat="1" ht="13.5">
      <c r="A50" s="194" t="s">
        <v>46</v>
      </c>
      <c r="B50" s="195"/>
      <c r="C50" s="195"/>
      <c r="D50" s="196"/>
      <c r="E50" s="195"/>
      <c r="F50" s="195"/>
      <c r="G50" s="195"/>
      <c r="H50" s="195"/>
      <c r="I50" s="197"/>
      <c r="J50" s="198">
        <f>SUM(J51,J62,J67,J71)</f>
        <v>0</v>
      </c>
      <c r="K50" s="201">
        <f>SUM(K51,K62,K67,K71)</f>
        <v>0</v>
      </c>
      <c r="L50" s="353"/>
    </row>
    <row r="51" spans="1:12" s="175" customFormat="1" ht="13.5">
      <c r="A51" s="185" t="s">
        <v>128</v>
      </c>
      <c r="D51" s="176"/>
      <c r="I51" s="193"/>
      <c r="J51" s="189">
        <f>SUM(J52:J60)</f>
        <v>0</v>
      </c>
      <c r="K51" s="189">
        <f>SUM(K52:K60)</f>
        <v>0</v>
      </c>
      <c r="L51" s="353"/>
    </row>
    <row r="52" spans="1:12" s="175" customFormat="1" ht="13.5">
      <c r="A52" s="190"/>
      <c r="B52" s="186" t="s">
        <v>154</v>
      </c>
      <c r="C52" s="186"/>
      <c r="D52" s="187"/>
      <c r="E52" s="202" t="s">
        <v>36</v>
      </c>
      <c r="F52" s="203"/>
      <c r="G52" s="203"/>
      <c r="H52" s="203"/>
      <c r="I52" s="188" t="s">
        <v>200</v>
      </c>
      <c r="J52" s="191">
        <f t="shared" ref="J52:J60" si="6">IF(G52="",D52,D52*G52)</f>
        <v>0</v>
      </c>
      <c r="K52" s="192">
        <f>J52</f>
        <v>0</v>
      </c>
      <c r="L52" s="353"/>
    </row>
    <row r="53" spans="1:12" s="175" customFormat="1" ht="13.5">
      <c r="A53" s="190"/>
      <c r="B53" s="186" t="s">
        <v>154</v>
      </c>
      <c r="C53" s="186"/>
      <c r="D53" s="187"/>
      <c r="E53" s="202" t="s">
        <v>36</v>
      </c>
      <c r="F53" s="203"/>
      <c r="G53" s="203"/>
      <c r="H53" s="203"/>
      <c r="I53" s="188" t="s">
        <v>200</v>
      </c>
      <c r="J53" s="191">
        <f t="shared" si="6"/>
        <v>0</v>
      </c>
      <c r="K53" s="192">
        <f t="shared" ref="K53:K60" si="7">J53</f>
        <v>0</v>
      </c>
      <c r="L53" s="353"/>
    </row>
    <row r="54" spans="1:12" s="175" customFormat="1" ht="13.5">
      <c r="A54" s="190"/>
      <c r="B54" s="186" t="s">
        <v>154</v>
      </c>
      <c r="C54" s="186"/>
      <c r="D54" s="187"/>
      <c r="E54" s="202" t="s">
        <v>36</v>
      </c>
      <c r="F54" s="203"/>
      <c r="G54" s="203"/>
      <c r="H54" s="203"/>
      <c r="I54" s="188" t="s">
        <v>200</v>
      </c>
      <c r="J54" s="191">
        <f t="shared" si="6"/>
        <v>0</v>
      </c>
      <c r="K54" s="192">
        <f t="shared" si="7"/>
        <v>0</v>
      </c>
      <c r="L54" s="353"/>
    </row>
    <row r="55" spans="1:12" s="175" customFormat="1" ht="13.5">
      <c r="A55" s="190"/>
      <c r="B55" s="186" t="s">
        <v>155</v>
      </c>
      <c r="C55" s="186"/>
      <c r="D55" s="187"/>
      <c r="E55" s="202" t="s">
        <v>36</v>
      </c>
      <c r="F55" s="203"/>
      <c r="G55" s="203"/>
      <c r="H55" s="203"/>
      <c r="I55" s="188" t="s">
        <v>200</v>
      </c>
      <c r="J55" s="191">
        <f t="shared" si="6"/>
        <v>0</v>
      </c>
      <c r="K55" s="192">
        <f t="shared" si="7"/>
        <v>0</v>
      </c>
      <c r="L55" s="353"/>
    </row>
    <row r="56" spans="1:12" s="175" customFormat="1" ht="13.5">
      <c r="A56" s="190"/>
      <c r="B56" s="186" t="s">
        <v>155</v>
      </c>
      <c r="C56" s="186"/>
      <c r="D56" s="187"/>
      <c r="E56" s="202" t="s">
        <v>36</v>
      </c>
      <c r="F56" s="203"/>
      <c r="G56" s="203"/>
      <c r="H56" s="203"/>
      <c r="I56" s="188" t="s">
        <v>200</v>
      </c>
      <c r="J56" s="191">
        <f t="shared" si="6"/>
        <v>0</v>
      </c>
      <c r="K56" s="192">
        <f t="shared" si="7"/>
        <v>0</v>
      </c>
      <c r="L56" s="353"/>
    </row>
    <row r="57" spans="1:12" s="175" customFormat="1" ht="13.5">
      <c r="A57" s="190"/>
      <c r="B57" s="186" t="s">
        <v>155</v>
      </c>
      <c r="C57" s="186"/>
      <c r="D57" s="187"/>
      <c r="E57" s="202" t="s">
        <v>36</v>
      </c>
      <c r="F57" s="203"/>
      <c r="G57" s="203"/>
      <c r="H57" s="203"/>
      <c r="I57" s="188" t="s">
        <v>200</v>
      </c>
      <c r="J57" s="191">
        <f t="shared" si="6"/>
        <v>0</v>
      </c>
      <c r="K57" s="192">
        <f t="shared" si="7"/>
        <v>0</v>
      </c>
      <c r="L57" s="353"/>
    </row>
    <row r="58" spans="1:12" s="175" customFormat="1" ht="13.5">
      <c r="A58" s="190"/>
      <c r="B58" s="186" t="s">
        <v>155</v>
      </c>
      <c r="C58" s="186"/>
      <c r="D58" s="187"/>
      <c r="E58" s="202" t="s">
        <v>36</v>
      </c>
      <c r="F58" s="203"/>
      <c r="G58" s="203"/>
      <c r="H58" s="203"/>
      <c r="I58" s="188" t="s">
        <v>200</v>
      </c>
      <c r="J58" s="191">
        <f t="shared" si="6"/>
        <v>0</v>
      </c>
      <c r="K58" s="192">
        <f t="shared" si="7"/>
        <v>0</v>
      </c>
      <c r="L58" s="353"/>
    </row>
    <row r="59" spans="1:12" s="175" customFormat="1" ht="13.5">
      <c r="A59" s="190"/>
      <c r="B59" s="186" t="s">
        <v>155</v>
      </c>
      <c r="C59" s="186"/>
      <c r="D59" s="187"/>
      <c r="E59" s="202" t="s">
        <v>36</v>
      </c>
      <c r="F59" s="203"/>
      <c r="G59" s="203"/>
      <c r="H59" s="203"/>
      <c r="I59" s="188" t="s">
        <v>200</v>
      </c>
      <c r="J59" s="191">
        <f t="shared" si="6"/>
        <v>0</v>
      </c>
      <c r="K59" s="192">
        <f t="shared" si="7"/>
        <v>0</v>
      </c>
      <c r="L59" s="353"/>
    </row>
    <row r="60" spans="1:12" s="175" customFormat="1" ht="13.5">
      <c r="A60" s="190"/>
      <c r="B60" s="186" t="s">
        <v>155</v>
      </c>
      <c r="C60" s="186"/>
      <c r="D60" s="187"/>
      <c r="E60" s="202" t="s">
        <v>36</v>
      </c>
      <c r="F60" s="203"/>
      <c r="G60" s="203"/>
      <c r="H60" s="203"/>
      <c r="I60" s="188" t="s">
        <v>200</v>
      </c>
      <c r="J60" s="191">
        <f t="shared" si="6"/>
        <v>0</v>
      </c>
      <c r="K60" s="192">
        <f t="shared" si="7"/>
        <v>0</v>
      </c>
      <c r="L60" s="353"/>
    </row>
    <row r="61" spans="1:12" s="175" customFormat="1" ht="13.5">
      <c r="A61" s="190"/>
      <c r="B61" s="186"/>
      <c r="C61" s="186"/>
      <c r="D61" s="187"/>
      <c r="E61" s="202"/>
      <c r="F61" s="203"/>
      <c r="G61" s="203"/>
      <c r="H61" s="203"/>
      <c r="I61" s="188"/>
      <c r="J61" s="191"/>
      <c r="K61" s="192"/>
      <c r="L61" s="353"/>
    </row>
    <row r="62" spans="1:12" s="175" customFormat="1" ht="13.5">
      <c r="A62" s="185" t="s">
        <v>129</v>
      </c>
      <c r="B62" s="186"/>
      <c r="C62" s="186"/>
      <c r="D62" s="187"/>
      <c r="E62" s="202"/>
      <c r="F62" s="186"/>
      <c r="G62" s="186"/>
      <c r="H62" s="186"/>
      <c r="I62" s="193"/>
      <c r="J62" s="189">
        <f>SUM(J63:J65)</f>
        <v>0</v>
      </c>
      <c r="K62" s="189">
        <f>SUM(K63:K65)</f>
        <v>0</v>
      </c>
      <c r="L62" s="353"/>
    </row>
    <row r="63" spans="1:12" s="175" customFormat="1" ht="13.5">
      <c r="A63" s="190" t="s">
        <v>156</v>
      </c>
      <c r="B63" s="186" t="s">
        <v>157</v>
      </c>
      <c r="C63" s="186"/>
      <c r="D63" s="187"/>
      <c r="E63" s="202" t="s">
        <v>36</v>
      </c>
      <c r="F63" s="203"/>
      <c r="G63" s="203"/>
      <c r="H63" s="203"/>
      <c r="I63" s="188" t="s">
        <v>200</v>
      </c>
      <c r="J63" s="191">
        <f t="shared" ref="J63:J65" si="8">IF(G63="",D63,D63*G63)</f>
        <v>0</v>
      </c>
      <c r="K63" s="192">
        <f>J63</f>
        <v>0</v>
      </c>
      <c r="L63" s="353"/>
    </row>
    <row r="64" spans="1:12" s="175" customFormat="1" ht="13.5">
      <c r="A64" s="190"/>
      <c r="B64" s="186" t="s">
        <v>158</v>
      </c>
      <c r="C64" s="186"/>
      <c r="D64" s="187"/>
      <c r="E64" s="202" t="s">
        <v>36</v>
      </c>
      <c r="F64" s="203"/>
      <c r="G64" s="203"/>
      <c r="H64" s="203"/>
      <c r="I64" s="188" t="s">
        <v>200</v>
      </c>
      <c r="J64" s="191">
        <f t="shared" si="8"/>
        <v>0</v>
      </c>
      <c r="K64" s="192">
        <f t="shared" ref="K64:K65" si="9">J64</f>
        <v>0</v>
      </c>
      <c r="L64" s="353"/>
    </row>
    <row r="65" spans="1:13" s="175" customFormat="1" ht="13.5">
      <c r="A65" s="190" t="s">
        <v>159</v>
      </c>
      <c r="B65" s="186" t="s">
        <v>158</v>
      </c>
      <c r="C65" s="186"/>
      <c r="D65" s="187"/>
      <c r="E65" s="202" t="s">
        <v>36</v>
      </c>
      <c r="F65" s="203"/>
      <c r="G65" s="203"/>
      <c r="H65" s="203"/>
      <c r="I65" s="188" t="s">
        <v>200</v>
      </c>
      <c r="J65" s="191">
        <f t="shared" si="8"/>
        <v>0</v>
      </c>
      <c r="K65" s="192">
        <f t="shared" si="9"/>
        <v>0</v>
      </c>
      <c r="L65" s="353"/>
    </row>
    <row r="66" spans="1:13" s="175" customFormat="1" ht="13.5">
      <c r="A66" s="190"/>
      <c r="B66" s="186"/>
      <c r="C66" s="186"/>
      <c r="D66" s="187"/>
      <c r="E66" s="202"/>
      <c r="F66" s="203"/>
      <c r="G66" s="203"/>
      <c r="H66" s="203"/>
      <c r="I66" s="188"/>
      <c r="J66" s="192"/>
      <c r="K66" s="192"/>
      <c r="L66" s="353"/>
    </row>
    <row r="67" spans="1:13" s="175" customFormat="1" ht="13.5">
      <c r="A67" s="185" t="s">
        <v>130</v>
      </c>
      <c r="D67" s="176"/>
      <c r="E67" s="204"/>
      <c r="I67" s="193"/>
      <c r="J67" s="189">
        <f>SUM(J68:J69)</f>
        <v>0</v>
      </c>
      <c r="K67" s="189">
        <f>SUM(K68:K69)</f>
        <v>0</v>
      </c>
      <c r="L67" s="353"/>
    </row>
    <row r="68" spans="1:13" s="175" customFormat="1" ht="13.5">
      <c r="A68" s="190"/>
      <c r="B68" s="186" t="s">
        <v>160</v>
      </c>
      <c r="C68" s="186"/>
      <c r="D68" s="187"/>
      <c r="E68" s="202" t="s">
        <v>36</v>
      </c>
      <c r="F68" s="186"/>
      <c r="G68" s="186"/>
      <c r="H68" s="186"/>
      <c r="I68" s="188" t="s">
        <v>200</v>
      </c>
      <c r="J68" s="191">
        <f t="shared" ref="J68:J69" si="10">IF(G68="",D68,D68*G68)</f>
        <v>0</v>
      </c>
      <c r="K68" s="192">
        <f>J68</f>
        <v>0</v>
      </c>
      <c r="L68" s="353"/>
    </row>
    <row r="69" spans="1:13" s="175" customFormat="1" ht="13.5">
      <c r="A69" s="190"/>
      <c r="B69" s="186" t="s">
        <v>160</v>
      </c>
      <c r="C69" s="186"/>
      <c r="D69" s="187"/>
      <c r="E69" s="202" t="s">
        <v>36</v>
      </c>
      <c r="F69" s="186"/>
      <c r="G69" s="186"/>
      <c r="H69" s="186"/>
      <c r="I69" s="188" t="s">
        <v>150</v>
      </c>
      <c r="J69" s="191">
        <f t="shared" si="10"/>
        <v>0</v>
      </c>
      <c r="K69" s="192">
        <f>J69</f>
        <v>0</v>
      </c>
      <c r="L69" s="353"/>
    </row>
    <row r="70" spans="1:13" s="175" customFormat="1" ht="13.5">
      <c r="A70" s="190"/>
      <c r="B70" s="186"/>
      <c r="C70" s="186"/>
      <c r="D70" s="187"/>
      <c r="E70" s="202"/>
      <c r="F70" s="186"/>
      <c r="G70" s="186"/>
      <c r="H70" s="186"/>
      <c r="I70" s="188"/>
      <c r="J70" s="192"/>
      <c r="K70" s="192"/>
      <c r="L70" s="353"/>
    </row>
    <row r="71" spans="1:13" s="175" customFormat="1" ht="13.5">
      <c r="A71" s="185" t="s">
        <v>131</v>
      </c>
      <c r="B71" s="186"/>
      <c r="C71" s="186"/>
      <c r="D71" s="187"/>
      <c r="E71" s="202"/>
      <c r="F71" s="186"/>
      <c r="G71" s="186"/>
      <c r="H71" s="186"/>
      <c r="I71" s="193"/>
      <c r="J71" s="189">
        <f>SUM(J72:J75)</f>
        <v>0</v>
      </c>
      <c r="K71" s="189">
        <f>SUM(K72:K75)</f>
        <v>0</v>
      </c>
      <c r="L71" s="353"/>
    </row>
    <row r="72" spans="1:13" s="175" customFormat="1" ht="13.5">
      <c r="A72" s="190" t="s">
        <v>161</v>
      </c>
      <c r="B72" s="186"/>
      <c r="C72" s="186" t="s">
        <v>141</v>
      </c>
      <c r="D72" s="187"/>
      <c r="E72" s="202" t="s">
        <v>36</v>
      </c>
      <c r="F72" s="186" t="s">
        <v>198</v>
      </c>
      <c r="G72" s="186"/>
      <c r="H72" s="186" t="s">
        <v>162</v>
      </c>
      <c r="I72" s="188" t="s">
        <v>200</v>
      </c>
      <c r="J72" s="191">
        <f t="shared" ref="J72:J75" si="11">IF(G72="",D72,D72*G72)</f>
        <v>0</v>
      </c>
      <c r="K72" s="192">
        <f>J72</f>
        <v>0</v>
      </c>
      <c r="L72" s="353"/>
    </row>
    <row r="73" spans="1:13" s="175" customFormat="1" ht="13.5">
      <c r="A73" s="190" t="s">
        <v>163</v>
      </c>
      <c r="B73" s="186" t="s">
        <v>164</v>
      </c>
      <c r="C73" s="186"/>
      <c r="D73" s="187"/>
      <c r="E73" s="202" t="s">
        <v>36</v>
      </c>
      <c r="F73" s="203"/>
      <c r="G73" s="203"/>
      <c r="H73" s="203"/>
      <c r="I73" s="188" t="s">
        <v>200</v>
      </c>
      <c r="J73" s="191">
        <f t="shared" si="11"/>
        <v>0</v>
      </c>
      <c r="K73" s="192">
        <f>J73</f>
        <v>0</v>
      </c>
      <c r="L73" s="353"/>
    </row>
    <row r="74" spans="1:13" s="175" customFormat="1" ht="13.5">
      <c r="A74" s="190"/>
      <c r="B74" s="186" t="s">
        <v>165</v>
      </c>
      <c r="C74" s="186"/>
      <c r="D74" s="187"/>
      <c r="E74" s="202" t="s">
        <v>36</v>
      </c>
      <c r="F74" s="203"/>
      <c r="G74" s="203"/>
      <c r="H74" s="203"/>
      <c r="I74" s="188" t="s">
        <v>200</v>
      </c>
      <c r="J74" s="192">
        <f t="shared" si="11"/>
        <v>0</v>
      </c>
      <c r="K74" s="192">
        <f>J74</f>
        <v>0</v>
      </c>
      <c r="L74" s="353"/>
    </row>
    <row r="75" spans="1:13" s="175" customFormat="1" ht="13.5">
      <c r="A75" s="190" t="s">
        <v>166</v>
      </c>
      <c r="B75" s="186" t="s">
        <v>167</v>
      </c>
      <c r="C75" s="186"/>
      <c r="D75" s="187"/>
      <c r="E75" s="202" t="s">
        <v>36</v>
      </c>
      <c r="F75" s="203"/>
      <c r="G75" s="203"/>
      <c r="H75" s="203"/>
      <c r="I75" s="188" t="s">
        <v>200</v>
      </c>
      <c r="J75" s="192">
        <f t="shared" si="11"/>
        <v>0</v>
      </c>
      <c r="K75" s="192">
        <f>J75</f>
        <v>0</v>
      </c>
      <c r="L75" s="353"/>
    </row>
    <row r="76" spans="1:13" s="204" customFormat="1" ht="13.5">
      <c r="A76" s="205" t="s">
        <v>132</v>
      </c>
      <c r="B76" s="206"/>
      <c r="C76" s="206"/>
      <c r="D76" s="207"/>
      <c r="E76" s="206"/>
      <c r="F76" s="206"/>
      <c r="G76" s="206"/>
      <c r="H76" s="206"/>
      <c r="I76" s="208"/>
      <c r="J76" s="209">
        <f>J78</f>
        <v>0</v>
      </c>
      <c r="K76" s="209">
        <f>K78</f>
        <v>0</v>
      </c>
      <c r="L76" s="353"/>
    </row>
    <row r="77" spans="1:13" s="204" customFormat="1" ht="13.5">
      <c r="A77" s="210" t="s">
        <v>133</v>
      </c>
      <c r="B77" s="211"/>
      <c r="C77" s="211"/>
      <c r="D77" s="212"/>
      <c r="E77" s="211"/>
      <c r="F77" s="211"/>
      <c r="G77" s="211"/>
      <c r="H77" s="211"/>
      <c r="I77" s="213"/>
      <c r="J77" s="191"/>
      <c r="K77" s="214"/>
      <c r="L77" s="353"/>
      <c r="M77" s="215"/>
    </row>
    <row r="78" spans="1:13" s="204" customFormat="1" ht="13.5">
      <c r="A78" s="216"/>
      <c r="B78" s="212"/>
      <c r="C78" s="212"/>
      <c r="D78" s="212"/>
      <c r="E78" s="211"/>
      <c r="F78" s="211"/>
      <c r="G78" s="211"/>
      <c r="H78" s="211"/>
      <c r="I78" s="217" t="s">
        <v>205</v>
      </c>
      <c r="J78" s="191">
        <f>'(4)項目別明細表(2020年委託・共同研究先用)'!J46</f>
        <v>0</v>
      </c>
      <c r="K78" s="214">
        <f>'(4)項目別明細表(2020年委託・共同研究先用)'!K46</f>
        <v>0</v>
      </c>
      <c r="L78" s="353"/>
      <c r="M78" s="218"/>
    </row>
    <row r="79" spans="1:13" s="204" customFormat="1" ht="13.5">
      <c r="A79" s="219" t="s">
        <v>134</v>
      </c>
      <c r="B79" s="202"/>
      <c r="C79" s="202"/>
      <c r="D79" s="220"/>
      <c r="E79" s="202"/>
      <c r="F79" s="202"/>
      <c r="G79" s="202"/>
      <c r="H79" s="202"/>
      <c r="I79" s="221"/>
      <c r="J79" s="191"/>
      <c r="K79" s="214"/>
      <c r="L79" s="353"/>
    </row>
    <row r="80" spans="1:13" s="204" customFormat="1" ht="13.5">
      <c r="A80" s="222"/>
      <c r="B80" s="212" t="s">
        <v>206</v>
      </c>
      <c r="C80" s="212"/>
      <c r="D80" s="220"/>
      <c r="E80" s="202"/>
      <c r="F80" s="202"/>
      <c r="G80" s="202"/>
      <c r="H80" s="202"/>
      <c r="I80" s="223" t="s">
        <v>150</v>
      </c>
      <c r="J80" s="191"/>
      <c r="K80" s="214"/>
      <c r="L80" s="353"/>
      <c r="M80" s="218"/>
    </row>
    <row r="81" spans="1:12" s="204" customFormat="1" ht="14.25" thickBot="1">
      <c r="A81" s="224"/>
      <c r="B81" s="225"/>
      <c r="C81" s="225"/>
      <c r="D81" s="226"/>
      <c r="E81" s="225"/>
      <c r="F81" s="225"/>
      <c r="G81" s="225"/>
      <c r="H81" s="225"/>
      <c r="I81" s="227"/>
      <c r="J81" s="191"/>
      <c r="K81" s="214"/>
      <c r="L81" s="354"/>
    </row>
    <row r="82" spans="1:12" s="204" customFormat="1" ht="14.25" thickBot="1">
      <c r="A82" s="228" t="s">
        <v>168</v>
      </c>
      <c r="B82" s="229"/>
      <c r="C82" s="230"/>
      <c r="D82" s="230"/>
      <c r="E82" s="230"/>
      <c r="F82" s="230"/>
      <c r="G82" s="230"/>
      <c r="H82" s="230"/>
      <c r="I82" s="231"/>
      <c r="J82" s="232">
        <f>SUM(J6,J31,J50,J76)</f>
        <v>0</v>
      </c>
      <c r="K82" s="232">
        <f>SUM(K6,K31,K50,K76)</f>
        <v>0</v>
      </c>
      <c r="L82" s="233">
        <f>ROUNDDOWN(K82*A83,-3)</f>
        <v>0</v>
      </c>
    </row>
    <row r="83" spans="1:12" ht="18" customHeight="1">
      <c r="A83" s="234">
        <v>0.66666666666666663</v>
      </c>
    </row>
    <row r="84" spans="1:12" ht="30" customHeight="1">
      <c r="A84" s="350" t="s">
        <v>207</v>
      </c>
      <c r="B84" s="350"/>
      <c r="C84" s="350"/>
      <c r="D84" s="350"/>
      <c r="E84" s="350"/>
      <c r="F84" s="350"/>
      <c r="G84" s="350"/>
      <c r="H84" s="350"/>
      <c r="I84" s="350"/>
      <c r="J84" s="350"/>
      <c r="K84" s="350"/>
      <c r="L84" s="350"/>
    </row>
    <row r="85" spans="1:12" s="236" customFormat="1" ht="30" customHeight="1">
      <c r="A85" s="351" t="s">
        <v>208</v>
      </c>
      <c r="B85" s="351"/>
      <c r="C85" s="351"/>
      <c r="D85" s="351"/>
      <c r="E85" s="351"/>
      <c r="F85" s="351"/>
      <c r="G85" s="351"/>
      <c r="H85" s="351"/>
      <c r="I85" s="351"/>
      <c r="J85" s="351"/>
      <c r="K85" s="351"/>
      <c r="L85" s="351"/>
    </row>
  </sheetData>
  <sheetProtection formatCells="0" formatColumns="0" formatRows="0" insertRows="0" deleteRows="0" selectLockedCells="1"/>
  <mergeCells count="9">
    <mergeCell ref="A84:L84"/>
    <mergeCell ref="A85:L85"/>
    <mergeCell ref="L6:L81"/>
    <mergeCell ref="A11:B11"/>
    <mergeCell ref="A2:L2"/>
    <mergeCell ref="B3:H3"/>
    <mergeCell ref="I3:L3"/>
    <mergeCell ref="A5:I5"/>
    <mergeCell ref="A4:K4"/>
  </mergeCells>
  <phoneticPr fontId="4"/>
  <printOptions horizontalCentered="1"/>
  <pageMargins left="0.62992125984251968" right="0.39370078740157483" top="0.31496062992125984" bottom="0.23622047244094491" header="0.23622047244094491" footer="0.19685039370078741"/>
  <pageSetup paperSize="9" scale="6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85"/>
  <sheetViews>
    <sheetView showGridLines="0" zoomScale="90" zoomScaleNormal="90" workbookViewId="0">
      <selection activeCell="A2" sqref="A2:L2"/>
    </sheetView>
  </sheetViews>
  <sheetFormatPr defaultRowHeight="19.5" customHeight="1"/>
  <cols>
    <col min="1" max="1" width="23.875" style="172" bestFit="1" customWidth="1"/>
    <col min="2" max="2" width="21.375" style="172" bestFit="1" customWidth="1"/>
    <col min="3" max="3" width="3.375" style="172" bestFit="1" customWidth="1"/>
    <col min="4" max="4" width="11.875" style="173" bestFit="1" customWidth="1"/>
    <col min="5" max="6" width="3.375" style="172" bestFit="1" customWidth="1"/>
    <col min="7" max="7" width="5.5" style="172" bestFit="1" customWidth="1"/>
    <col min="8" max="8" width="4.75" style="172" bestFit="1" customWidth="1"/>
    <col min="9" max="9" width="3.375" style="172" bestFit="1" customWidth="1"/>
    <col min="10" max="11" width="21.125" style="173" customWidth="1"/>
    <col min="12" max="12" width="21.125" style="172" customWidth="1"/>
    <col min="13" max="13" width="9.25" style="172" bestFit="1" customWidth="1"/>
    <col min="14" max="16384" width="9" style="172"/>
  </cols>
  <sheetData>
    <row r="1" spans="1:12" ht="19.5" customHeight="1">
      <c r="L1" s="259" t="s">
        <v>117</v>
      </c>
    </row>
    <row r="2" spans="1:12" ht="19.5" customHeight="1">
      <c r="A2" s="357" t="s">
        <v>136</v>
      </c>
      <c r="B2" s="357"/>
      <c r="C2" s="357"/>
      <c r="D2" s="357"/>
      <c r="E2" s="357"/>
      <c r="F2" s="357"/>
      <c r="G2" s="357"/>
      <c r="H2" s="357"/>
      <c r="I2" s="357"/>
      <c r="J2" s="357"/>
      <c r="K2" s="357"/>
      <c r="L2" s="357"/>
    </row>
    <row r="3" spans="1:12" ht="19.5" customHeight="1">
      <c r="B3" s="358"/>
      <c r="C3" s="358"/>
      <c r="D3" s="358"/>
      <c r="E3" s="358"/>
      <c r="F3" s="358"/>
      <c r="G3" s="358"/>
      <c r="H3" s="358"/>
      <c r="I3" s="359"/>
      <c r="J3" s="359"/>
      <c r="K3" s="359"/>
      <c r="L3" s="359"/>
    </row>
    <row r="4" spans="1:12" s="175" customFormat="1" ht="19.5" customHeight="1" thickBot="1">
      <c r="A4" s="363" t="str">
        <f>"（４）"&amp;情報項目シート!C5&amp;"　項目別明細表（2021年度）"</f>
        <v>（４）　項目別明細表（2021年度）</v>
      </c>
      <c r="B4" s="363"/>
      <c r="C4" s="363"/>
      <c r="D4" s="363"/>
      <c r="E4" s="363"/>
      <c r="F4" s="363"/>
      <c r="G4" s="363"/>
      <c r="H4" s="363"/>
      <c r="I4" s="363"/>
      <c r="J4" s="363"/>
      <c r="K4" s="363"/>
    </row>
    <row r="5" spans="1:12" s="175" customFormat="1" ht="13.5">
      <c r="A5" s="360" t="s">
        <v>137</v>
      </c>
      <c r="B5" s="361"/>
      <c r="C5" s="361"/>
      <c r="D5" s="361"/>
      <c r="E5" s="361"/>
      <c r="F5" s="361"/>
      <c r="G5" s="361"/>
      <c r="H5" s="361"/>
      <c r="I5" s="362"/>
      <c r="J5" s="177" t="s">
        <v>138</v>
      </c>
      <c r="K5" s="178" t="s">
        <v>44</v>
      </c>
      <c r="L5" s="179" t="s">
        <v>139</v>
      </c>
    </row>
    <row r="6" spans="1:12" s="175" customFormat="1" ht="13.5">
      <c r="A6" s="180" t="s">
        <v>122</v>
      </c>
      <c r="B6" s="181"/>
      <c r="C6" s="181"/>
      <c r="D6" s="182"/>
      <c r="E6" s="181"/>
      <c r="F6" s="181"/>
      <c r="G6" s="181"/>
      <c r="H6" s="181"/>
      <c r="I6" s="183"/>
      <c r="J6" s="184">
        <f>SUM(J7,J11,J23)</f>
        <v>0</v>
      </c>
      <c r="K6" s="184">
        <f>SUM(K7,K11,K23)</f>
        <v>0</v>
      </c>
      <c r="L6" s="352"/>
    </row>
    <row r="7" spans="1:12" s="175" customFormat="1" ht="13.5">
      <c r="A7" s="185" t="s">
        <v>123</v>
      </c>
      <c r="B7" s="186"/>
      <c r="C7" s="186"/>
      <c r="D7" s="187"/>
      <c r="E7" s="186"/>
      <c r="F7" s="186"/>
      <c r="G7" s="186"/>
      <c r="H7" s="186"/>
      <c r="I7" s="188"/>
      <c r="J7" s="189">
        <f>SUM(J8:J9)</f>
        <v>0</v>
      </c>
      <c r="K7" s="189">
        <f>SUM(K8:K9)</f>
        <v>0</v>
      </c>
      <c r="L7" s="353"/>
    </row>
    <row r="8" spans="1:12" s="175" customFormat="1" ht="13.5">
      <c r="A8" s="190"/>
      <c r="B8" s="186" t="s">
        <v>140</v>
      </c>
      <c r="C8" s="186" t="s">
        <v>197</v>
      </c>
      <c r="D8" s="187"/>
      <c r="E8" s="186" t="s">
        <v>36</v>
      </c>
      <c r="F8" s="186" t="s">
        <v>198</v>
      </c>
      <c r="G8" s="186"/>
      <c r="H8" s="186" t="s">
        <v>199</v>
      </c>
      <c r="I8" s="188" t="s">
        <v>144</v>
      </c>
      <c r="J8" s="191">
        <f>IF(G8="",D8,D8*G8)</f>
        <v>0</v>
      </c>
      <c r="K8" s="192">
        <f>J8</f>
        <v>0</v>
      </c>
      <c r="L8" s="353"/>
    </row>
    <row r="9" spans="1:12" s="175" customFormat="1" ht="13.5">
      <c r="A9" s="190"/>
      <c r="B9" s="186"/>
      <c r="C9" s="186"/>
      <c r="D9" s="187"/>
      <c r="E9" s="186" t="s">
        <v>36</v>
      </c>
      <c r="F9" s="186"/>
      <c r="G9" s="186"/>
      <c r="H9" s="186"/>
      <c r="I9" s="188"/>
      <c r="J9" s="191">
        <f>IF(G9="",D9,D9*G9)</f>
        <v>0</v>
      </c>
      <c r="K9" s="192">
        <f>J9</f>
        <v>0</v>
      </c>
      <c r="L9" s="353"/>
    </row>
    <row r="10" spans="1:12" s="175" customFormat="1" ht="13.5">
      <c r="A10" s="190"/>
      <c r="B10" s="186"/>
      <c r="C10" s="186"/>
      <c r="D10" s="187"/>
      <c r="E10" s="186"/>
      <c r="F10" s="186"/>
      <c r="G10" s="186"/>
      <c r="H10" s="186"/>
      <c r="I10" s="188"/>
      <c r="J10" s="191"/>
      <c r="K10" s="192"/>
      <c r="L10" s="353"/>
    </row>
    <row r="11" spans="1:12" s="175" customFormat="1" ht="13.5">
      <c r="A11" s="355" t="s">
        <v>124</v>
      </c>
      <c r="B11" s="356"/>
      <c r="D11" s="176"/>
      <c r="I11" s="193"/>
      <c r="J11" s="189">
        <f>SUM(J12:J21)</f>
        <v>0</v>
      </c>
      <c r="K11" s="189">
        <f>SUM(K12:K21)</f>
        <v>0</v>
      </c>
      <c r="L11" s="353"/>
    </row>
    <row r="12" spans="1:12" s="175" customFormat="1" ht="13.5">
      <c r="A12" s="190"/>
      <c r="B12" s="186" t="s">
        <v>145</v>
      </c>
      <c r="C12" s="186" t="s">
        <v>201</v>
      </c>
      <c r="D12" s="187"/>
      <c r="E12" s="186" t="s">
        <v>36</v>
      </c>
      <c r="F12" s="186" t="s">
        <v>198</v>
      </c>
      <c r="G12" s="186"/>
      <c r="H12" s="186" t="s">
        <v>199</v>
      </c>
      <c r="I12" s="188" t="s">
        <v>144</v>
      </c>
      <c r="J12" s="191">
        <f>IF(G12="",D12,D12*G12)</f>
        <v>0</v>
      </c>
      <c r="K12" s="192">
        <f t="shared" ref="K12:K44" si="0">J12</f>
        <v>0</v>
      </c>
      <c r="L12" s="353"/>
    </row>
    <row r="13" spans="1:12" s="175" customFormat="1" ht="13.5">
      <c r="A13" s="190"/>
      <c r="B13" s="186" t="s">
        <v>145</v>
      </c>
      <c r="C13" s="186" t="s">
        <v>201</v>
      </c>
      <c r="D13" s="187"/>
      <c r="E13" s="186" t="s">
        <v>36</v>
      </c>
      <c r="F13" s="186" t="s">
        <v>198</v>
      </c>
      <c r="G13" s="186"/>
      <c r="H13" s="186" t="s">
        <v>199</v>
      </c>
      <c r="I13" s="188" t="s">
        <v>144</v>
      </c>
      <c r="J13" s="191">
        <f>IF(G13="",D13,D13*G13)</f>
        <v>0</v>
      </c>
      <c r="K13" s="192">
        <f t="shared" si="0"/>
        <v>0</v>
      </c>
      <c r="L13" s="353"/>
    </row>
    <row r="14" spans="1:12" s="175" customFormat="1" ht="13.5">
      <c r="A14" s="190"/>
      <c r="B14" s="186" t="s">
        <v>146</v>
      </c>
      <c r="C14" s="186" t="s">
        <v>201</v>
      </c>
      <c r="D14" s="187"/>
      <c r="E14" s="186" t="s">
        <v>36</v>
      </c>
      <c r="F14" s="186" t="s">
        <v>198</v>
      </c>
      <c r="G14" s="186"/>
      <c r="H14" s="186" t="s">
        <v>199</v>
      </c>
      <c r="I14" s="188" t="s">
        <v>144</v>
      </c>
      <c r="J14" s="191">
        <f t="shared" ref="J14:J21" si="1">IF(G14="",D14,D14*G14)</f>
        <v>0</v>
      </c>
      <c r="K14" s="192">
        <f t="shared" si="0"/>
        <v>0</v>
      </c>
      <c r="L14" s="353"/>
    </row>
    <row r="15" spans="1:12" s="175" customFormat="1" ht="13.5">
      <c r="A15" s="190"/>
      <c r="B15" s="186" t="s">
        <v>146</v>
      </c>
      <c r="C15" s="186" t="s">
        <v>201</v>
      </c>
      <c r="D15" s="187"/>
      <c r="E15" s="186" t="s">
        <v>36</v>
      </c>
      <c r="F15" s="186" t="s">
        <v>198</v>
      </c>
      <c r="G15" s="186"/>
      <c r="H15" s="186" t="s">
        <v>199</v>
      </c>
      <c r="I15" s="188" t="s">
        <v>144</v>
      </c>
      <c r="J15" s="191">
        <f t="shared" si="1"/>
        <v>0</v>
      </c>
      <c r="K15" s="192">
        <f t="shared" si="0"/>
        <v>0</v>
      </c>
      <c r="L15" s="353"/>
    </row>
    <row r="16" spans="1:12" s="175" customFormat="1" ht="13.5">
      <c r="A16" s="190"/>
      <c r="B16" s="186" t="s">
        <v>147</v>
      </c>
      <c r="C16" s="186"/>
      <c r="D16" s="187"/>
      <c r="E16" s="186" t="s">
        <v>36</v>
      </c>
      <c r="F16" s="186"/>
      <c r="G16" s="186"/>
      <c r="H16" s="186"/>
      <c r="I16" s="188" t="s">
        <v>144</v>
      </c>
      <c r="J16" s="191">
        <f t="shared" si="1"/>
        <v>0</v>
      </c>
      <c r="K16" s="192">
        <f t="shared" si="0"/>
        <v>0</v>
      </c>
      <c r="L16" s="353"/>
    </row>
    <row r="17" spans="1:12" s="175" customFormat="1" ht="13.5">
      <c r="A17" s="190"/>
      <c r="B17" s="186" t="s">
        <v>148</v>
      </c>
      <c r="C17" s="186"/>
      <c r="D17" s="187"/>
      <c r="E17" s="186" t="s">
        <v>36</v>
      </c>
      <c r="F17" s="186"/>
      <c r="G17" s="186"/>
      <c r="H17" s="186"/>
      <c r="I17" s="188" t="s">
        <v>144</v>
      </c>
      <c r="J17" s="191">
        <f t="shared" si="1"/>
        <v>0</v>
      </c>
      <c r="K17" s="192">
        <f t="shared" si="0"/>
        <v>0</v>
      </c>
      <c r="L17" s="353"/>
    </row>
    <row r="18" spans="1:12" s="175" customFormat="1" ht="13.5">
      <c r="A18" s="190"/>
      <c r="B18" s="186" t="s">
        <v>149</v>
      </c>
      <c r="C18" s="186"/>
      <c r="D18" s="187"/>
      <c r="E18" s="186" t="s">
        <v>36</v>
      </c>
      <c r="F18" s="186"/>
      <c r="G18" s="186"/>
      <c r="H18" s="186"/>
      <c r="I18" s="188" t="s">
        <v>144</v>
      </c>
      <c r="J18" s="191">
        <f t="shared" si="1"/>
        <v>0</v>
      </c>
      <c r="K18" s="192">
        <f t="shared" si="0"/>
        <v>0</v>
      </c>
      <c r="L18" s="353"/>
    </row>
    <row r="19" spans="1:12" s="175" customFormat="1" ht="13.5">
      <c r="A19" s="190"/>
      <c r="B19" s="186" t="s">
        <v>202</v>
      </c>
      <c r="C19" s="186"/>
      <c r="D19" s="187"/>
      <c r="E19" s="186" t="s">
        <v>36</v>
      </c>
      <c r="F19" s="186"/>
      <c r="G19" s="186"/>
      <c r="H19" s="186"/>
      <c r="I19" s="188" t="s">
        <v>144</v>
      </c>
      <c r="J19" s="191">
        <f t="shared" si="1"/>
        <v>0</v>
      </c>
      <c r="K19" s="192">
        <f t="shared" si="0"/>
        <v>0</v>
      </c>
      <c r="L19" s="353"/>
    </row>
    <row r="20" spans="1:12" s="175" customFormat="1" ht="13.5">
      <c r="A20" s="190"/>
      <c r="B20" s="186" t="s">
        <v>202</v>
      </c>
      <c r="C20" s="186"/>
      <c r="D20" s="187"/>
      <c r="E20" s="186" t="s">
        <v>36</v>
      </c>
      <c r="F20" s="186"/>
      <c r="G20" s="186"/>
      <c r="H20" s="186"/>
      <c r="I20" s="188" t="s">
        <v>144</v>
      </c>
      <c r="J20" s="191">
        <f t="shared" si="1"/>
        <v>0</v>
      </c>
      <c r="K20" s="192">
        <f t="shared" si="0"/>
        <v>0</v>
      </c>
      <c r="L20" s="353"/>
    </row>
    <row r="21" spans="1:12" s="175" customFormat="1" ht="13.5">
      <c r="A21" s="190"/>
      <c r="B21" s="186" t="s">
        <v>202</v>
      </c>
      <c r="C21" s="186"/>
      <c r="D21" s="187"/>
      <c r="E21" s="186" t="s">
        <v>36</v>
      </c>
      <c r="F21" s="186"/>
      <c r="G21" s="186"/>
      <c r="H21" s="186"/>
      <c r="I21" s="188" t="s">
        <v>144</v>
      </c>
      <c r="J21" s="191">
        <f t="shared" si="1"/>
        <v>0</v>
      </c>
      <c r="K21" s="192">
        <f t="shared" si="0"/>
        <v>0</v>
      </c>
      <c r="L21" s="353"/>
    </row>
    <row r="22" spans="1:12" s="175" customFormat="1" ht="13.5">
      <c r="A22" s="190"/>
      <c r="B22" s="186"/>
      <c r="C22" s="186"/>
      <c r="D22" s="187"/>
      <c r="E22" s="186"/>
      <c r="F22" s="186"/>
      <c r="G22" s="186"/>
      <c r="H22" s="186"/>
      <c r="I22" s="188"/>
      <c r="J22" s="191"/>
      <c r="K22" s="192"/>
      <c r="L22" s="353"/>
    </row>
    <row r="23" spans="1:12" s="175" customFormat="1" ht="13.5">
      <c r="A23" s="185" t="s">
        <v>125</v>
      </c>
      <c r="B23" s="186"/>
      <c r="C23" s="186"/>
      <c r="D23" s="187"/>
      <c r="E23" s="186"/>
      <c r="F23" s="186"/>
      <c r="G23" s="186"/>
      <c r="H23" s="186"/>
      <c r="I23" s="188"/>
      <c r="J23" s="189">
        <f>SUM(J24:J30)</f>
        <v>0</v>
      </c>
      <c r="K23" s="189">
        <f>SUM(K24:K30)</f>
        <v>0</v>
      </c>
      <c r="L23" s="353"/>
    </row>
    <row r="24" spans="1:12" s="175" customFormat="1" ht="13.5">
      <c r="A24" s="190"/>
      <c r="B24" s="186" t="s">
        <v>151</v>
      </c>
      <c r="C24" s="186"/>
      <c r="D24" s="187"/>
      <c r="E24" s="186" t="s">
        <v>36</v>
      </c>
      <c r="F24" s="186"/>
      <c r="G24" s="186"/>
      <c r="H24" s="186"/>
      <c r="I24" s="188" t="s">
        <v>144</v>
      </c>
      <c r="J24" s="191">
        <f t="shared" ref="J24:J30" si="2">IF(G24="",D24,D24*G24)</f>
        <v>0</v>
      </c>
      <c r="K24" s="192">
        <f t="shared" si="0"/>
        <v>0</v>
      </c>
      <c r="L24" s="353"/>
    </row>
    <row r="25" spans="1:12" s="175" customFormat="1" ht="13.5">
      <c r="A25" s="190"/>
      <c r="B25" s="186" t="s">
        <v>151</v>
      </c>
      <c r="C25" s="186"/>
      <c r="D25" s="187"/>
      <c r="E25" s="186" t="s">
        <v>36</v>
      </c>
      <c r="F25" s="186"/>
      <c r="G25" s="186"/>
      <c r="H25" s="186"/>
      <c r="I25" s="188" t="s">
        <v>144</v>
      </c>
      <c r="J25" s="191">
        <f t="shared" si="2"/>
        <v>0</v>
      </c>
      <c r="K25" s="192">
        <f t="shared" si="0"/>
        <v>0</v>
      </c>
      <c r="L25" s="353"/>
    </row>
    <row r="26" spans="1:12" s="175" customFormat="1" ht="13.5">
      <c r="A26" s="190"/>
      <c r="B26" s="186" t="s">
        <v>202</v>
      </c>
      <c r="C26" s="186"/>
      <c r="D26" s="187"/>
      <c r="E26" s="186" t="s">
        <v>36</v>
      </c>
      <c r="F26" s="186"/>
      <c r="G26" s="186"/>
      <c r="H26" s="186"/>
      <c r="I26" s="188" t="s">
        <v>144</v>
      </c>
      <c r="J26" s="191">
        <f t="shared" si="2"/>
        <v>0</v>
      </c>
      <c r="K26" s="192">
        <f t="shared" si="0"/>
        <v>0</v>
      </c>
      <c r="L26" s="353"/>
    </row>
    <row r="27" spans="1:12" s="175" customFormat="1" ht="13.5">
      <c r="A27" s="190"/>
      <c r="B27" s="186" t="s">
        <v>202</v>
      </c>
      <c r="C27" s="186"/>
      <c r="D27" s="187"/>
      <c r="E27" s="186" t="s">
        <v>36</v>
      </c>
      <c r="F27" s="186"/>
      <c r="G27" s="186"/>
      <c r="H27" s="186"/>
      <c r="I27" s="188" t="s">
        <v>144</v>
      </c>
      <c r="J27" s="191">
        <f t="shared" si="2"/>
        <v>0</v>
      </c>
      <c r="K27" s="192">
        <f t="shared" si="0"/>
        <v>0</v>
      </c>
      <c r="L27" s="353"/>
    </row>
    <row r="28" spans="1:12" s="175" customFormat="1" ht="13.5">
      <c r="A28" s="190"/>
      <c r="B28" s="186" t="s">
        <v>202</v>
      </c>
      <c r="C28" s="186"/>
      <c r="D28" s="187"/>
      <c r="E28" s="186" t="s">
        <v>36</v>
      </c>
      <c r="F28" s="186"/>
      <c r="G28" s="186"/>
      <c r="H28" s="186"/>
      <c r="I28" s="188" t="s">
        <v>144</v>
      </c>
      <c r="J28" s="191">
        <f t="shared" si="2"/>
        <v>0</v>
      </c>
      <c r="K28" s="192">
        <f t="shared" si="0"/>
        <v>0</v>
      </c>
      <c r="L28" s="353"/>
    </row>
    <row r="29" spans="1:12" s="175" customFormat="1" ht="13.5">
      <c r="A29" s="190"/>
      <c r="B29" s="186" t="s">
        <v>202</v>
      </c>
      <c r="C29" s="186"/>
      <c r="D29" s="187"/>
      <c r="E29" s="186" t="s">
        <v>36</v>
      </c>
      <c r="F29" s="186"/>
      <c r="G29" s="186"/>
      <c r="H29" s="186"/>
      <c r="I29" s="188" t="s">
        <v>144</v>
      </c>
      <c r="J29" s="191">
        <f t="shared" si="2"/>
        <v>0</v>
      </c>
      <c r="K29" s="192">
        <f t="shared" si="0"/>
        <v>0</v>
      </c>
      <c r="L29" s="353"/>
    </row>
    <row r="30" spans="1:12" s="175" customFormat="1" ht="13.5">
      <c r="A30" s="190"/>
      <c r="B30" s="186" t="s">
        <v>202</v>
      </c>
      <c r="C30" s="186"/>
      <c r="D30" s="187"/>
      <c r="E30" s="186" t="s">
        <v>36</v>
      </c>
      <c r="F30" s="186"/>
      <c r="G30" s="186"/>
      <c r="H30" s="186"/>
      <c r="I30" s="188" t="s">
        <v>144</v>
      </c>
      <c r="J30" s="191">
        <f t="shared" si="2"/>
        <v>0</v>
      </c>
      <c r="K30" s="192">
        <f t="shared" si="0"/>
        <v>0</v>
      </c>
      <c r="L30" s="353"/>
    </row>
    <row r="31" spans="1:12" s="175" customFormat="1" ht="13.5">
      <c r="A31" s="194" t="s">
        <v>45</v>
      </c>
      <c r="B31" s="195"/>
      <c r="C31" s="195"/>
      <c r="D31" s="196"/>
      <c r="E31" s="195"/>
      <c r="F31" s="195"/>
      <c r="G31" s="195"/>
      <c r="H31" s="195"/>
      <c r="I31" s="197"/>
      <c r="J31" s="198">
        <f>SUM(J32,J46)</f>
        <v>0</v>
      </c>
      <c r="K31" s="198">
        <f>SUM(K32,K46)</f>
        <v>0</v>
      </c>
      <c r="L31" s="353"/>
    </row>
    <row r="32" spans="1:12" s="175" customFormat="1" ht="13.5">
      <c r="A32" s="185" t="s">
        <v>126</v>
      </c>
      <c r="B32" s="186"/>
      <c r="D32" s="176"/>
      <c r="I32" s="193"/>
      <c r="J32" s="189">
        <f>SUM(J33:J44)</f>
        <v>0</v>
      </c>
      <c r="K32" s="189">
        <f>SUM(K33:K44)</f>
        <v>0</v>
      </c>
      <c r="L32" s="353"/>
    </row>
    <row r="33" spans="1:13" s="175" customFormat="1" ht="13.5">
      <c r="A33" s="190"/>
      <c r="B33" s="186" t="s">
        <v>223</v>
      </c>
      <c r="C33" s="186" t="s">
        <v>201</v>
      </c>
      <c r="D33" s="187">
        <v>1830</v>
      </c>
      <c r="E33" s="186" t="s">
        <v>36</v>
      </c>
      <c r="F33" s="186" t="s">
        <v>198</v>
      </c>
      <c r="G33" s="186">
        <v>0</v>
      </c>
      <c r="H33" s="186" t="s">
        <v>199</v>
      </c>
      <c r="I33" s="188" t="s">
        <v>144</v>
      </c>
      <c r="J33" s="191">
        <f>D33*G33</f>
        <v>0</v>
      </c>
      <c r="K33" s="199">
        <f t="shared" si="0"/>
        <v>0</v>
      </c>
      <c r="L33" s="353"/>
      <c r="M33" s="200"/>
    </row>
    <row r="34" spans="1:13" s="175" customFormat="1" ht="13.5">
      <c r="A34" s="190"/>
      <c r="B34" s="186" t="s">
        <v>224</v>
      </c>
      <c r="C34" s="186" t="s">
        <v>201</v>
      </c>
      <c r="D34" s="187">
        <v>3530</v>
      </c>
      <c r="E34" s="186" t="s">
        <v>36</v>
      </c>
      <c r="F34" s="186" t="s">
        <v>198</v>
      </c>
      <c r="G34" s="186">
        <v>0</v>
      </c>
      <c r="H34" s="186" t="s">
        <v>199</v>
      </c>
      <c r="I34" s="188" t="s">
        <v>144</v>
      </c>
      <c r="J34" s="191">
        <f>D34*G34</f>
        <v>0</v>
      </c>
      <c r="K34" s="199">
        <f t="shared" si="0"/>
        <v>0</v>
      </c>
      <c r="L34" s="353"/>
    </row>
    <row r="35" spans="1:13" s="175" customFormat="1" ht="13.5">
      <c r="A35" s="190"/>
      <c r="B35" s="186"/>
      <c r="C35" s="186" t="s">
        <v>201</v>
      </c>
      <c r="D35" s="187">
        <v>3320</v>
      </c>
      <c r="E35" s="186" t="s">
        <v>36</v>
      </c>
      <c r="F35" s="186" t="s">
        <v>198</v>
      </c>
      <c r="G35" s="186">
        <v>0</v>
      </c>
      <c r="H35" s="186" t="s">
        <v>199</v>
      </c>
      <c r="I35" s="188" t="s">
        <v>144</v>
      </c>
      <c r="J35" s="191">
        <f t="shared" ref="J35:J44" si="3">D35*G35</f>
        <v>0</v>
      </c>
      <c r="K35" s="199">
        <f t="shared" si="0"/>
        <v>0</v>
      </c>
      <c r="L35" s="353"/>
      <c r="M35" s="200"/>
    </row>
    <row r="36" spans="1:13" s="175" customFormat="1" ht="13.5">
      <c r="A36" s="190"/>
      <c r="B36" s="186"/>
      <c r="C36" s="186" t="s">
        <v>201</v>
      </c>
      <c r="D36" s="187">
        <v>3100</v>
      </c>
      <c r="E36" s="186" t="s">
        <v>36</v>
      </c>
      <c r="F36" s="186" t="s">
        <v>198</v>
      </c>
      <c r="G36" s="186">
        <v>0</v>
      </c>
      <c r="H36" s="186" t="s">
        <v>199</v>
      </c>
      <c r="I36" s="188" t="s">
        <v>144</v>
      </c>
      <c r="J36" s="191">
        <f t="shared" si="3"/>
        <v>0</v>
      </c>
      <c r="K36" s="199">
        <f t="shared" si="0"/>
        <v>0</v>
      </c>
      <c r="L36" s="353"/>
    </row>
    <row r="37" spans="1:13" s="175" customFormat="1" ht="13.5">
      <c r="A37" s="190"/>
      <c r="B37" s="186"/>
      <c r="C37" s="186" t="s">
        <v>201</v>
      </c>
      <c r="D37" s="187">
        <v>2890</v>
      </c>
      <c r="E37" s="186" t="s">
        <v>36</v>
      </c>
      <c r="F37" s="186" t="s">
        <v>198</v>
      </c>
      <c r="G37" s="186">
        <v>0</v>
      </c>
      <c r="H37" s="186" t="s">
        <v>199</v>
      </c>
      <c r="I37" s="188" t="s">
        <v>144</v>
      </c>
      <c r="J37" s="191">
        <f t="shared" si="3"/>
        <v>0</v>
      </c>
      <c r="K37" s="199">
        <f t="shared" si="0"/>
        <v>0</v>
      </c>
      <c r="L37" s="353"/>
      <c r="M37" s="200"/>
    </row>
    <row r="38" spans="1:13" s="175" customFormat="1" ht="13.5">
      <c r="A38" s="190"/>
      <c r="B38" s="186"/>
      <c r="C38" s="186" t="s">
        <v>201</v>
      </c>
      <c r="D38" s="187">
        <v>2680</v>
      </c>
      <c r="E38" s="186" t="s">
        <v>36</v>
      </c>
      <c r="F38" s="186" t="s">
        <v>198</v>
      </c>
      <c r="G38" s="186">
        <v>0</v>
      </c>
      <c r="H38" s="186" t="s">
        <v>199</v>
      </c>
      <c r="I38" s="188" t="s">
        <v>144</v>
      </c>
      <c r="J38" s="191">
        <f t="shared" si="3"/>
        <v>0</v>
      </c>
      <c r="K38" s="199">
        <f t="shared" si="0"/>
        <v>0</v>
      </c>
      <c r="L38" s="353"/>
    </row>
    <row r="39" spans="1:13" s="175" customFormat="1" ht="13.5">
      <c r="A39" s="190"/>
      <c r="B39" s="186"/>
      <c r="C39" s="186" t="s">
        <v>201</v>
      </c>
      <c r="D39" s="187">
        <v>2540</v>
      </c>
      <c r="E39" s="186" t="s">
        <v>36</v>
      </c>
      <c r="F39" s="186" t="s">
        <v>198</v>
      </c>
      <c r="G39" s="186">
        <v>0</v>
      </c>
      <c r="H39" s="186" t="s">
        <v>199</v>
      </c>
      <c r="I39" s="188" t="s">
        <v>144</v>
      </c>
      <c r="J39" s="191">
        <f t="shared" si="3"/>
        <v>0</v>
      </c>
      <c r="K39" s="199">
        <f t="shared" si="0"/>
        <v>0</v>
      </c>
      <c r="L39" s="353"/>
      <c r="M39" s="200"/>
    </row>
    <row r="40" spans="1:13" s="175" customFormat="1" ht="13.5">
      <c r="A40" s="190"/>
      <c r="B40" s="186"/>
      <c r="C40" s="186" t="s">
        <v>201</v>
      </c>
      <c r="D40" s="187">
        <v>2400</v>
      </c>
      <c r="E40" s="186" t="s">
        <v>36</v>
      </c>
      <c r="F40" s="186" t="s">
        <v>198</v>
      </c>
      <c r="G40" s="186">
        <v>0</v>
      </c>
      <c r="H40" s="186" t="s">
        <v>199</v>
      </c>
      <c r="I40" s="188" t="s">
        <v>144</v>
      </c>
      <c r="J40" s="191">
        <f t="shared" si="3"/>
        <v>0</v>
      </c>
      <c r="K40" s="199">
        <f t="shared" si="0"/>
        <v>0</v>
      </c>
      <c r="L40" s="353"/>
    </row>
    <row r="41" spans="1:13" s="175" customFormat="1" ht="13.5">
      <c r="A41" s="190"/>
      <c r="B41" s="186"/>
      <c r="C41" s="186" t="s">
        <v>201</v>
      </c>
      <c r="D41" s="187">
        <v>2260</v>
      </c>
      <c r="E41" s="186" t="s">
        <v>36</v>
      </c>
      <c r="F41" s="186" t="s">
        <v>198</v>
      </c>
      <c r="G41" s="186">
        <v>0</v>
      </c>
      <c r="H41" s="186" t="s">
        <v>199</v>
      </c>
      <c r="I41" s="188" t="s">
        <v>144</v>
      </c>
      <c r="J41" s="191">
        <f t="shared" si="3"/>
        <v>0</v>
      </c>
      <c r="K41" s="199">
        <f t="shared" si="0"/>
        <v>0</v>
      </c>
      <c r="L41" s="353"/>
      <c r="M41" s="200"/>
    </row>
    <row r="42" spans="1:13" s="175" customFormat="1" ht="13.5">
      <c r="A42" s="190"/>
      <c r="B42" s="186"/>
      <c r="C42" s="186" t="s">
        <v>201</v>
      </c>
      <c r="D42" s="187">
        <v>2120</v>
      </c>
      <c r="E42" s="186" t="s">
        <v>36</v>
      </c>
      <c r="F42" s="186" t="s">
        <v>198</v>
      </c>
      <c r="G42" s="186">
        <v>0</v>
      </c>
      <c r="H42" s="186" t="s">
        <v>199</v>
      </c>
      <c r="I42" s="188" t="s">
        <v>144</v>
      </c>
      <c r="J42" s="191">
        <f t="shared" si="3"/>
        <v>0</v>
      </c>
      <c r="K42" s="199">
        <f t="shared" si="0"/>
        <v>0</v>
      </c>
      <c r="L42" s="353"/>
    </row>
    <row r="43" spans="1:13" s="175" customFormat="1" ht="13.5">
      <c r="A43" s="190"/>
      <c r="B43" s="186"/>
      <c r="C43" s="186" t="s">
        <v>201</v>
      </c>
      <c r="D43" s="187">
        <v>1970</v>
      </c>
      <c r="E43" s="186" t="s">
        <v>36</v>
      </c>
      <c r="F43" s="186" t="s">
        <v>198</v>
      </c>
      <c r="G43" s="186">
        <v>0</v>
      </c>
      <c r="H43" s="186" t="s">
        <v>199</v>
      </c>
      <c r="I43" s="188" t="s">
        <v>144</v>
      </c>
      <c r="J43" s="191">
        <f t="shared" si="3"/>
        <v>0</v>
      </c>
      <c r="K43" s="199">
        <f t="shared" si="0"/>
        <v>0</v>
      </c>
      <c r="L43" s="353"/>
      <c r="M43" s="200"/>
    </row>
    <row r="44" spans="1:13" s="175" customFormat="1" ht="13.5">
      <c r="A44" s="190"/>
      <c r="B44" s="186"/>
      <c r="C44" s="186" t="s">
        <v>201</v>
      </c>
      <c r="D44" s="187">
        <v>1830</v>
      </c>
      <c r="E44" s="186" t="s">
        <v>36</v>
      </c>
      <c r="F44" s="186" t="s">
        <v>198</v>
      </c>
      <c r="G44" s="186">
        <v>0</v>
      </c>
      <c r="H44" s="186" t="s">
        <v>199</v>
      </c>
      <c r="I44" s="188" t="s">
        <v>144</v>
      </c>
      <c r="J44" s="191">
        <f t="shared" si="3"/>
        <v>0</v>
      </c>
      <c r="K44" s="199">
        <f t="shared" si="0"/>
        <v>0</v>
      </c>
      <c r="L44" s="353"/>
    </row>
    <row r="45" spans="1:13" s="175" customFormat="1" ht="13.5">
      <c r="A45" s="190"/>
      <c r="B45" s="186"/>
      <c r="C45" s="186"/>
      <c r="D45" s="187"/>
      <c r="E45" s="186"/>
      <c r="F45" s="186"/>
      <c r="G45" s="186"/>
      <c r="H45" s="186"/>
      <c r="I45" s="188"/>
      <c r="J45" s="191"/>
      <c r="K45" s="192"/>
      <c r="L45" s="353"/>
    </row>
    <row r="46" spans="1:13" s="175" customFormat="1" ht="13.5">
      <c r="A46" s="185" t="s">
        <v>127</v>
      </c>
      <c r="B46" s="186"/>
      <c r="D46" s="176"/>
      <c r="I46" s="193"/>
      <c r="J46" s="189">
        <f>SUM(J47:J49)</f>
        <v>0</v>
      </c>
      <c r="K46" s="189">
        <f>SUM(K47:K49)</f>
        <v>0</v>
      </c>
      <c r="L46" s="353"/>
    </row>
    <row r="47" spans="1:13" s="175" customFormat="1" ht="13.5">
      <c r="A47" s="190"/>
      <c r="B47" s="186" t="s">
        <v>225</v>
      </c>
      <c r="C47" s="186" t="s">
        <v>201</v>
      </c>
      <c r="D47" s="187">
        <v>8000</v>
      </c>
      <c r="E47" s="186" t="s">
        <v>36</v>
      </c>
      <c r="F47" s="186" t="s">
        <v>198</v>
      </c>
      <c r="G47" s="186">
        <v>0</v>
      </c>
      <c r="H47" s="186" t="s">
        <v>153</v>
      </c>
      <c r="I47" s="188" t="s">
        <v>203</v>
      </c>
      <c r="J47" s="191">
        <f t="shared" ref="J47:J49" si="4">D47*G47</f>
        <v>0</v>
      </c>
      <c r="K47" s="199">
        <f>J47</f>
        <v>0</v>
      </c>
      <c r="L47" s="353"/>
    </row>
    <row r="48" spans="1:13" s="175" customFormat="1" ht="13.5">
      <c r="A48" s="190"/>
      <c r="B48" s="186"/>
      <c r="C48" s="186" t="s">
        <v>141</v>
      </c>
      <c r="D48" s="187"/>
      <c r="E48" s="186" t="s">
        <v>36</v>
      </c>
      <c r="F48" s="186" t="s">
        <v>198</v>
      </c>
      <c r="G48" s="186"/>
      <c r="H48" s="186" t="s">
        <v>153</v>
      </c>
      <c r="I48" s="188" t="s">
        <v>203</v>
      </c>
      <c r="J48" s="191">
        <f t="shared" si="4"/>
        <v>0</v>
      </c>
      <c r="K48" s="199">
        <f>J48</f>
        <v>0</v>
      </c>
      <c r="L48" s="353"/>
    </row>
    <row r="49" spans="1:12" s="175" customFormat="1" ht="13.5">
      <c r="A49" s="190"/>
      <c r="B49" s="186"/>
      <c r="C49" s="186" t="s">
        <v>204</v>
      </c>
      <c r="D49" s="187"/>
      <c r="E49" s="186" t="s">
        <v>36</v>
      </c>
      <c r="F49" s="186" t="s">
        <v>198</v>
      </c>
      <c r="G49" s="186"/>
      <c r="H49" s="186" t="s">
        <v>153</v>
      </c>
      <c r="I49" s="188" t="s">
        <v>203</v>
      </c>
      <c r="J49" s="191">
        <f t="shared" si="4"/>
        <v>0</v>
      </c>
      <c r="K49" s="199">
        <f>J49</f>
        <v>0</v>
      </c>
      <c r="L49" s="353"/>
    </row>
    <row r="50" spans="1:12" s="175" customFormat="1" ht="13.5">
      <c r="A50" s="194" t="s">
        <v>46</v>
      </c>
      <c r="B50" s="195"/>
      <c r="C50" s="195"/>
      <c r="D50" s="196"/>
      <c r="E50" s="195"/>
      <c r="F50" s="195"/>
      <c r="G50" s="195"/>
      <c r="H50" s="195"/>
      <c r="I50" s="197"/>
      <c r="J50" s="198">
        <f>SUM(J51,J62,J67,J71)</f>
        <v>0</v>
      </c>
      <c r="K50" s="201">
        <f>SUM(K51,K62,K67,K71)</f>
        <v>0</v>
      </c>
      <c r="L50" s="353"/>
    </row>
    <row r="51" spans="1:12" s="175" customFormat="1" ht="13.5">
      <c r="A51" s="185" t="s">
        <v>128</v>
      </c>
      <c r="D51" s="176"/>
      <c r="I51" s="193"/>
      <c r="J51" s="189">
        <f>SUM(J52:J60)</f>
        <v>0</v>
      </c>
      <c r="K51" s="189">
        <f>SUM(K52:K60)</f>
        <v>0</v>
      </c>
      <c r="L51" s="353"/>
    </row>
    <row r="52" spans="1:12" s="175" customFormat="1" ht="13.5">
      <c r="A52" s="190"/>
      <c r="B52" s="186" t="s">
        <v>154</v>
      </c>
      <c r="C52" s="186"/>
      <c r="D52" s="187"/>
      <c r="E52" s="202" t="s">
        <v>36</v>
      </c>
      <c r="F52" s="203"/>
      <c r="G52" s="203"/>
      <c r="H52" s="203"/>
      <c r="I52" s="188" t="s">
        <v>144</v>
      </c>
      <c r="J52" s="191">
        <f t="shared" ref="J52:J60" si="5">IF(G52="",D52,D52*G52)</f>
        <v>0</v>
      </c>
      <c r="K52" s="192">
        <f>J52</f>
        <v>0</v>
      </c>
      <c r="L52" s="353"/>
    </row>
    <row r="53" spans="1:12" s="175" customFormat="1" ht="13.5">
      <c r="A53" s="190"/>
      <c r="B53" s="186" t="s">
        <v>154</v>
      </c>
      <c r="C53" s="186"/>
      <c r="D53" s="187"/>
      <c r="E53" s="202" t="s">
        <v>36</v>
      </c>
      <c r="F53" s="203"/>
      <c r="G53" s="203"/>
      <c r="H53" s="203"/>
      <c r="I53" s="188" t="s">
        <v>144</v>
      </c>
      <c r="J53" s="191">
        <f t="shared" si="5"/>
        <v>0</v>
      </c>
      <c r="K53" s="192">
        <f t="shared" ref="K53:K60" si="6">J53</f>
        <v>0</v>
      </c>
      <c r="L53" s="353"/>
    </row>
    <row r="54" spans="1:12" s="175" customFormat="1" ht="13.5">
      <c r="A54" s="190"/>
      <c r="B54" s="186" t="s">
        <v>154</v>
      </c>
      <c r="C54" s="186"/>
      <c r="D54" s="187"/>
      <c r="E54" s="202" t="s">
        <v>36</v>
      </c>
      <c r="F54" s="203"/>
      <c r="G54" s="203"/>
      <c r="H54" s="203"/>
      <c r="I54" s="188" t="s">
        <v>144</v>
      </c>
      <c r="J54" s="191">
        <f t="shared" si="5"/>
        <v>0</v>
      </c>
      <c r="K54" s="192">
        <f t="shared" si="6"/>
        <v>0</v>
      </c>
      <c r="L54" s="353"/>
    </row>
    <row r="55" spans="1:12" s="175" customFormat="1" ht="13.5">
      <c r="A55" s="190"/>
      <c r="B55" s="186" t="s">
        <v>155</v>
      </c>
      <c r="C55" s="186"/>
      <c r="D55" s="187"/>
      <c r="E55" s="202" t="s">
        <v>36</v>
      </c>
      <c r="F55" s="203"/>
      <c r="G55" s="203"/>
      <c r="H55" s="203"/>
      <c r="I55" s="188" t="s">
        <v>144</v>
      </c>
      <c r="J55" s="191">
        <f t="shared" si="5"/>
        <v>0</v>
      </c>
      <c r="K55" s="192">
        <f t="shared" si="6"/>
        <v>0</v>
      </c>
      <c r="L55" s="353"/>
    </row>
    <row r="56" spans="1:12" s="175" customFormat="1" ht="13.5">
      <c r="A56" s="190"/>
      <c r="B56" s="186" t="s">
        <v>155</v>
      </c>
      <c r="C56" s="186"/>
      <c r="D56" s="187"/>
      <c r="E56" s="202" t="s">
        <v>36</v>
      </c>
      <c r="F56" s="203"/>
      <c r="G56" s="203"/>
      <c r="H56" s="203"/>
      <c r="I56" s="188" t="s">
        <v>144</v>
      </c>
      <c r="J56" s="191">
        <f t="shared" si="5"/>
        <v>0</v>
      </c>
      <c r="K56" s="192">
        <f t="shared" si="6"/>
        <v>0</v>
      </c>
      <c r="L56" s="353"/>
    </row>
    <row r="57" spans="1:12" s="175" customFormat="1" ht="13.5">
      <c r="A57" s="190"/>
      <c r="B57" s="186" t="s">
        <v>155</v>
      </c>
      <c r="C57" s="186"/>
      <c r="D57" s="187"/>
      <c r="E57" s="202" t="s">
        <v>36</v>
      </c>
      <c r="F57" s="203"/>
      <c r="G57" s="203"/>
      <c r="H57" s="203"/>
      <c r="I57" s="188" t="s">
        <v>144</v>
      </c>
      <c r="J57" s="191">
        <f t="shared" si="5"/>
        <v>0</v>
      </c>
      <c r="K57" s="192">
        <f t="shared" si="6"/>
        <v>0</v>
      </c>
      <c r="L57" s="353"/>
    </row>
    <row r="58" spans="1:12" s="175" customFormat="1" ht="13.5">
      <c r="A58" s="190"/>
      <c r="B58" s="186" t="s">
        <v>155</v>
      </c>
      <c r="C58" s="186"/>
      <c r="D58" s="187"/>
      <c r="E58" s="202" t="s">
        <v>36</v>
      </c>
      <c r="F58" s="203"/>
      <c r="G58" s="203"/>
      <c r="H58" s="203"/>
      <c r="I58" s="188" t="s">
        <v>144</v>
      </c>
      <c r="J58" s="191">
        <f t="shared" si="5"/>
        <v>0</v>
      </c>
      <c r="K58" s="192">
        <f t="shared" si="6"/>
        <v>0</v>
      </c>
      <c r="L58" s="353"/>
    </row>
    <row r="59" spans="1:12" s="175" customFormat="1" ht="13.5">
      <c r="A59" s="190"/>
      <c r="B59" s="186" t="s">
        <v>155</v>
      </c>
      <c r="C59" s="186"/>
      <c r="D59" s="187"/>
      <c r="E59" s="202" t="s">
        <v>36</v>
      </c>
      <c r="F59" s="203"/>
      <c r="G59" s="203"/>
      <c r="H59" s="203"/>
      <c r="I59" s="188" t="s">
        <v>144</v>
      </c>
      <c r="J59" s="191">
        <f t="shared" si="5"/>
        <v>0</v>
      </c>
      <c r="K59" s="192">
        <f t="shared" si="6"/>
        <v>0</v>
      </c>
      <c r="L59" s="353"/>
    </row>
    <row r="60" spans="1:12" s="175" customFormat="1" ht="13.5">
      <c r="A60" s="190"/>
      <c r="B60" s="186" t="s">
        <v>155</v>
      </c>
      <c r="C60" s="186"/>
      <c r="D60" s="187"/>
      <c r="E60" s="202" t="s">
        <v>36</v>
      </c>
      <c r="F60" s="203"/>
      <c r="G60" s="203"/>
      <c r="H60" s="203"/>
      <c r="I60" s="188" t="s">
        <v>144</v>
      </c>
      <c r="J60" s="191">
        <f t="shared" si="5"/>
        <v>0</v>
      </c>
      <c r="K60" s="192">
        <f t="shared" si="6"/>
        <v>0</v>
      </c>
      <c r="L60" s="353"/>
    </row>
    <row r="61" spans="1:12" s="175" customFormat="1" ht="13.5">
      <c r="A61" s="190"/>
      <c r="B61" s="186"/>
      <c r="C61" s="186"/>
      <c r="D61" s="187"/>
      <c r="E61" s="202"/>
      <c r="F61" s="203"/>
      <c r="G61" s="203"/>
      <c r="H61" s="203"/>
      <c r="I61" s="188"/>
      <c r="J61" s="191"/>
      <c r="K61" s="192"/>
      <c r="L61" s="353"/>
    </row>
    <row r="62" spans="1:12" s="175" customFormat="1" ht="13.5">
      <c r="A62" s="185" t="s">
        <v>129</v>
      </c>
      <c r="B62" s="186"/>
      <c r="C62" s="186"/>
      <c r="D62" s="187"/>
      <c r="E62" s="202"/>
      <c r="F62" s="186"/>
      <c r="G62" s="186"/>
      <c r="H62" s="186"/>
      <c r="I62" s="193"/>
      <c r="J62" s="189">
        <f>SUM(J63:J65)</f>
        <v>0</v>
      </c>
      <c r="K62" s="189">
        <f>SUM(K63:K65)</f>
        <v>0</v>
      </c>
      <c r="L62" s="353"/>
    </row>
    <row r="63" spans="1:12" s="175" customFormat="1" ht="13.5">
      <c r="A63" s="190" t="s">
        <v>156</v>
      </c>
      <c r="B63" s="186" t="s">
        <v>157</v>
      </c>
      <c r="C63" s="186"/>
      <c r="D63" s="187"/>
      <c r="E63" s="202" t="s">
        <v>36</v>
      </c>
      <c r="F63" s="203"/>
      <c r="G63" s="203"/>
      <c r="H63" s="203"/>
      <c r="I63" s="188" t="s">
        <v>144</v>
      </c>
      <c r="J63" s="191">
        <f t="shared" ref="J63:J65" si="7">IF(G63="",D63,D63*G63)</f>
        <v>0</v>
      </c>
      <c r="K63" s="192">
        <f>J63</f>
        <v>0</v>
      </c>
      <c r="L63" s="353"/>
    </row>
    <row r="64" spans="1:12" s="175" customFormat="1" ht="13.5">
      <c r="A64" s="190"/>
      <c r="B64" s="186" t="s">
        <v>158</v>
      </c>
      <c r="C64" s="186"/>
      <c r="D64" s="187"/>
      <c r="E64" s="202" t="s">
        <v>36</v>
      </c>
      <c r="F64" s="203"/>
      <c r="G64" s="203"/>
      <c r="H64" s="203"/>
      <c r="I64" s="188" t="s">
        <v>144</v>
      </c>
      <c r="J64" s="191">
        <f t="shared" si="7"/>
        <v>0</v>
      </c>
      <c r="K64" s="192">
        <f t="shared" ref="K64:K65" si="8">J64</f>
        <v>0</v>
      </c>
      <c r="L64" s="353"/>
    </row>
    <row r="65" spans="1:13" s="175" customFormat="1" ht="13.5">
      <c r="A65" s="190" t="s">
        <v>159</v>
      </c>
      <c r="B65" s="186" t="s">
        <v>158</v>
      </c>
      <c r="C65" s="186"/>
      <c r="D65" s="187"/>
      <c r="E65" s="202" t="s">
        <v>36</v>
      </c>
      <c r="F65" s="203"/>
      <c r="G65" s="203"/>
      <c r="H65" s="203"/>
      <c r="I65" s="188" t="s">
        <v>144</v>
      </c>
      <c r="J65" s="191">
        <f t="shared" si="7"/>
        <v>0</v>
      </c>
      <c r="K65" s="192">
        <f t="shared" si="8"/>
        <v>0</v>
      </c>
      <c r="L65" s="353"/>
    </row>
    <row r="66" spans="1:13" s="175" customFormat="1" ht="13.5">
      <c r="A66" s="190"/>
      <c r="B66" s="186"/>
      <c r="C66" s="186"/>
      <c r="D66" s="187"/>
      <c r="E66" s="202"/>
      <c r="F66" s="203"/>
      <c r="G66" s="203"/>
      <c r="H66" s="203"/>
      <c r="I66" s="188"/>
      <c r="J66" s="192"/>
      <c r="K66" s="192"/>
      <c r="L66" s="353"/>
    </row>
    <row r="67" spans="1:13" s="175" customFormat="1" ht="13.5">
      <c r="A67" s="185" t="s">
        <v>130</v>
      </c>
      <c r="D67" s="176"/>
      <c r="E67" s="204"/>
      <c r="I67" s="193"/>
      <c r="J67" s="189">
        <f>SUM(J68:J69)</f>
        <v>0</v>
      </c>
      <c r="K67" s="189">
        <f>SUM(K68:K69)</f>
        <v>0</v>
      </c>
      <c r="L67" s="353"/>
    </row>
    <row r="68" spans="1:13" s="175" customFormat="1" ht="13.5">
      <c r="A68" s="190"/>
      <c r="B68" s="186" t="s">
        <v>160</v>
      </c>
      <c r="C68" s="186"/>
      <c r="D68" s="187"/>
      <c r="E68" s="202" t="s">
        <v>36</v>
      </c>
      <c r="F68" s="186"/>
      <c r="G68" s="186"/>
      <c r="H68" s="186"/>
      <c r="I68" s="188" t="s">
        <v>144</v>
      </c>
      <c r="J68" s="191">
        <f t="shared" ref="J68:J69" si="9">IF(G68="",D68,D68*G68)</f>
        <v>0</v>
      </c>
      <c r="K68" s="192">
        <f>J68</f>
        <v>0</v>
      </c>
      <c r="L68" s="353"/>
    </row>
    <row r="69" spans="1:13" s="175" customFormat="1" ht="13.5">
      <c r="A69" s="190"/>
      <c r="B69" s="186" t="s">
        <v>160</v>
      </c>
      <c r="C69" s="186"/>
      <c r="D69" s="187"/>
      <c r="E69" s="202" t="s">
        <v>36</v>
      </c>
      <c r="F69" s="186"/>
      <c r="G69" s="186"/>
      <c r="H69" s="186"/>
      <c r="I69" s="188" t="s">
        <v>150</v>
      </c>
      <c r="J69" s="191">
        <f t="shared" si="9"/>
        <v>0</v>
      </c>
      <c r="K69" s="192">
        <f>J69</f>
        <v>0</v>
      </c>
      <c r="L69" s="353"/>
    </row>
    <row r="70" spans="1:13" s="175" customFormat="1" ht="13.5">
      <c r="A70" s="190"/>
      <c r="B70" s="186"/>
      <c r="C70" s="186"/>
      <c r="D70" s="187"/>
      <c r="E70" s="202"/>
      <c r="F70" s="186"/>
      <c r="G70" s="186"/>
      <c r="H70" s="186"/>
      <c r="I70" s="188"/>
      <c r="J70" s="192"/>
      <c r="K70" s="192"/>
      <c r="L70" s="353"/>
    </row>
    <row r="71" spans="1:13" s="175" customFormat="1" ht="13.5">
      <c r="A71" s="185" t="s">
        <v>131</v>
      </c>
      <c r="B71" s="186"/>
      <c r="C71" s="186"/>
      <c r="D71" s="187"/>
      <c r="E71" s="202"/>
      <c r="F71" s="186"/>
      <c r="G71" s="186"/>
      <c r="H71" s="186"/>
      <c r="I71" s="193"/>
      <c r="J71" s="189">
        <f>SUM(J72:J75)</f>
        <v>0</v>
      </c>
      <c r="K71" s="189">
        <f>SUM(K72:K75)</f>
        <v>0</v>
      </c>
      <c r="L71" s="353"/>
    </row>
    <row r="72" spans="1:13" s="175" customFormat="1" ht="13.5">
      <c r="A72" s="190" t="s">
        <v>161</v>
      </c>
      <c r="B72" s="186"/>
      <c r="C72" s="186" t="s">
        <v>141</v>
      </c>
      <c r="D72" s="187"/>
      <c r="E72" s="202" t="s">
        <v>36</v>
      </c>
      <c r="F72" s="186" t="s">
        <v>198</v>
      </c>
      <c r="G72" s="186"/>
      <c r="H72" s="186" t="s">
        <v>162</v>
      </c>
      <c r="I72" s="188" t="s">
        <v>144</v>
      </c>
      <c r="J72" s="191">
        <f t="shared" ref="J72:J75" si="10">IF(G72="",D72,D72*G72)</f>
        <v>0</v>
      </c>
      <c r="K72" s="192">
        <f>J72</f>
        <v>0</v>
      </c>
      <c r="L72" s="353"/>
    </row>
    <row r="73" spans="1:13" s="175" customFormat="1" ht="13.5">
      <c r="A73" s="190" t="s">
        <v>163</v>
      </c>
      <c r="B73" s="186" t="s">
        <v>164</v>
      </c>
      <c r="C73" s="186"/>
      <c r="D73" s="187"/>
      <c r="E73" s="202" t="s">
        <v>36</v>
      </c>
      <c r="F73" s="203"/>
      <c r="G73" s="203"/>
      <c r="H73" s="203"/>
      <c r="I73" s="188" t="s">
        <v>144</v>
      </c>
      <c r="J73" s="191">
        <f t="shared" si="10"/>
        <v>0</v>
      </c>
      <c r="K73" s="192">
        <f>J73</f>
        <v>0</v>
      </c>
      <c r="L73" s="353"/>
    </row>
    <row r="74" spans="1:13" s="175" customFormat="1" ht="13.5">
      <c r="A74" s="190"/>
      <c r="B74" s="186" t="s">
        <v>165</v>
      </c>
      <c r="C74" s="186"/>
      <c r="D74" s="187"/>
      <c r="E74" s="202" t="s">
        <v>36</v>
      </c>
      <c r="F74" s="203"/>
      <c r="G74" s="203"/>
      <c r="H74" s="203"/>
      <c r="I74" s="188" t="s">
        <v>144</v>
      </c>
      <c r="J74" s="192">
        <f t="shared" si="10"/>
        <v>0</v>
      </c>
      <c r="K74" s="192">
        <f>J74</f>
        <v>0</v>
      </c>
      <c r="L74" s="353"/>
    </row>
    <row r="75" spans="1:13" s="175" customFormat="1" ht="13.5">
      <c r="A75" s="190" t="s">
        <v>166</v>
      </c>
      <c r="B75" s="186" t="s">
        <v>167</v>
      </c>
      <c r="C75" s="186"/>
      <c r="D75" s="187"/>
      <c r="E75" s="202" t="s">
        <v>36</v>
      </c>
      <c r="F75" s="203"/>
      <c r="G75" s="203"/>
      <c r="H75" s="203"/>
      <c r="I75" s="188" t="s">
        <v>144</v>
      </c>
      <c r="J75" s="192">
        <f t="shared" si="10"/>
        <v>0</v>
      </c>
      <c r="K75" s="192">
        <f>J75</f>
        <v>0</v>
      </c>
      <c r="L75" s="353"/>
    </row>
    <row r="76" spans="1:13" s="204" customFormat="1" ht="13.5">
      <c r="A76" s="205" t="s">
        <v>132</v>
      </c>
      <c r="B76" s="206"/>
      <c r="C76" s="206"/>
      <c r="D76" s="207"/>
      <c r="E76" s="206"/>
      <c r="F76" s="206"/>
      <c r="G76" s="206"/>
      <c r="H76" s="206"/>
      <c r="I76" s="208"/>
      <c r="J76" s="209">
        <f>J78</f>
        <v>0</v>
      </c>
      <c r="K76" s="209">
        <f>K78</f>
        <v>0</v>
      </c>
      <c r="L76" s="353"/>
    </row>
    <row r="77" spans="1:13" s="204" customFormat="1" ht="13.5">
      <c r="A77" s="210" t="s">
        <v>133</v>
      </c>
      <c r="B77" s="211"/>
      <c r="C77" s="211"/>
      <c r="D77" s="212"/>
      <c r="E77" s="211"/>
      <c r="F77" s="211"/>
      <c r="G77" s="211"/>
      <c r="H77" s="211"/>
      <c r="I77" s="213"/>
      <c r="J77" s="191"/>
      <c r="K77" s="214"/>
      <c r="L77" s="353"/>
      <c r="M77" s="215"/>
    </row>
    <row r="78" spans="1:13" s="204" customFormat="1" ht="13.5">
      <c r="A78" s="216"/>
      <c r="B78" s="212"/>
      <c r="C78" s="212"/>
      <c r="D78" s="212"/>
      <c r="E78" s="211"/>
      <c r="F78" s="211"/>
      <c r="G78" s="211"/>
      <c r="H78" s="211"/>
      <c r="I78" s="217" t="s">
        <v>205</v>
      </c>
      <c r="J78" s="191">
        <f>'(4)項目別明細表(2021年委託・共同研究先用)'!J46</f>
        <v>0</v>
      </c>
      <c r="K78" s="214">
        <f>'(4)項目別明細表(2021年委託・共同研究先用)'!K46</f>
        <v>0</v>
      </c>
      <c r="L78" s="353"/>
      <c r="M78" s="218"/>
    </row>
    <row r="79" spans="1:13" s="204" customFormat="1" ht="13.5">
      <c r="A79" s="219" t="s">
        <v>134</v>
      </c>
      <c r="B79" s="202"/>
      <c r="C79" s="202"/>
      <c r="D79" s="220"/>
      <c r="E79" s="202"/>
      <c r="F79" s="202"/>
      <c r="G79" s="202"/>
      <c r="H79" s="202"/>
      <c r="I79" s="221"/>
      <c r="J79" s="191"/>
      <c r="K79" s="214"/>
      <c r="L79" s="353"/>
    </row>
    <row r="80" spans="1:13" s="204" customFormat="1" ht="13.5">
      <c r="A80" s="222"/>
      <c r="B80" s="212" t="s">
        <v>206</v>
      </c>
      <c r="C80" s="212"/>
      <c r="D80" s="220"/>
      <c r="E80" s="202"/>
      <c r="F80" s="202"/>
      <c r="G80" s="202"/>
      <c r="H80" s="202"/>
      <c r="I80" s="223" t="s">
        <v>150</v>
      </c>
      <c r="J80" s="191"/>
      <c r="K80" s="214"/>
      <c r="L80" s="353"/>
      <c r="M80" s="218"/>
    </row>
    <row r="81" spans="1:12" s="204" customFormat="1" ht="14.25" thickBot="1">
      <c r="A81" s="224"/>
      <c r="B81" s="225"/>
      <c r="C81" s="225"/>
      <c r="D81" s="226"/>
      <c r="E81" s="225"/>
      <c r="F81" s="225"/>
      <c r="G81" s="225"/>
      <c r="H81" s="225"/>
      <c r="I81" s="227"/>
      <c r="J81" s="191"/>
      <c r="K81" s="214"/>
      <c r="L81" s="354"/>
    </row>
    <row r="82" spans="1:12" s="204" customFormat="1" ht="14.25" thickBot="1">
      <c r="A82" s="228" t="s">
        <v>168</v>
      </c>
      <c r="B82" s="229"/>
      <c r="C82" s="230"/>
      <c r="D82" s="230"/>
      <c r="E82" s="230"/>
      <c r="F82" s="230"/>
      <c r="G82" s="230"/>
      <c r="H82" s="230"/>
      <c r="I82" s="231"/>
      <c r="J82" s="232">
        <f>SUM(J6,J31,J50,J76)</f>
        <v>0</v>
      </c>
      <c r="K82" s="232">
        <f>SUM(K6,K31,K50,K76)</f>
        <v>0</v>
      </c>
      <c r="L82" s="233">
        <f>ROUNDDOWN(K82*A83,-3)</f>
        <v>0</v>
      </c>
    </row>
    <row r="83" spans="1:12" ht="18" customHeight="1">
      <c r="A83" s="234">
        <v>0.66666666666666663</v>
      </c>
    </row>
    <row r="84" spans="1:12" ht="30" customHeight="1">
      <c r="A84" s="350" t="s">
        <v>207</v>
      </c>
      <c r="B84" s="350"/>
      <c r="C84" s="350"/>
      <c r="D84" s="350"/>
      <c r="E84" s="350"/>
      <c r="F84" s="350"/>
      <c r="G84" s="350"/>
      <c r="H84" s="350"/>
      <c r="I84" s="350"/>
      <c r="J84" s="350"/>
      <c r="K84" s="350"/>
      <c r="L84" s="350"/>
    </row>
    <row r="85" spans="1:12" s="236" customFormat="1" ht="30" customHeight="1">
      <c r="A85" s="351" t="s">
        <v>208</v>
      </c>
      <c r="B85" s="351"/>
      <c r="C85" s="351"/>
      <c r="D85" s="351"/>
      <c r="E85" s="351"/>
      <c r="F85" s="351"/>
      <c r="G85" s="351"/>
      <c r="H85" s="351"/>
      <c r="I85" s="351"/>
      <c r="J85" s="351"/>
      <c r="K85" s="351"/>
      <c r="L85" s="351"/>
    </row>
  </sheetData>
  <sheetProtection formatCells="0" formatColumns="0" formatRows="0" insertRows="0" deleteRows="0" selectLockedCells="1"/>
  <mergeCells count="9">
    <mergeCell ref="A84:L84"/>
    <mergeCell ref="A85:L85"/>
    <mergeCell ref="L6:L81"/>
    <mergeCell ref="A11:B11"/>
    <mergeCell ref="A2:L2"/>
    <mergeCell ref="B3:H3"/>
    <mergeCell ref="I3:L3"/>
    <mergeCell ref="A5:I5"/>
    <mergeCell ref="A4:K4"/>
  </mergeCells>
  <phoneticPr fontId="4"/>
  <printOptions horizontalCentered="1"/>
  <pageMargins left="0.62992125984251968" right="0.39370078740157483" top="0.31496062992125984" bottom="0.23622047244094491" header="0.23622047244094491" footer="0.19685039370078741"/>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54"/>
  <sheetViews>
    <sheetView showGridLines="0" zoomScale="85" zoomScaleNormal="85" workbookViewId="0">
      <selection activeCell="B44" sqref="B44"/>
    </sheetView>
  </sheetViews>
  <sheetFormatPr defaultRowHeight="19.5" customHeight="1"/>
  <cols>
    <col min="1" max="1" width="23.875" style="172" bestFit="1" customWidth="1"/>
    <col min="2" max="2" width="21.375" style="172" bestFit="1" customWidth="1"/>
    <col min="3" max="3" width="3.375" style="172" bestFit="1" customWidth="1"/>
    <col min="4" max="4" width="11.875" style="173" bestFit="1" customWidth="1"/>
    <col min="5" max="6" width="3.375" style="172" bestFit="1" customWidth="1"/>
    <col min="7" max="7" width="4.5" style="172" bestFit="1" customWidth="1"/>
    <col min="8" max="8" width="4.75" style="172" bestFit="1" customWidth="1"/>
    <col min="9" max="9" width="3.375" style="172" bestFit="1" customWidth="1"/>
    <col min="10" max="11" width="21.125" style="173" customWidth="1"/>
    <col min="12" max="12" width="21.125" style="172" customWidth="1"/>
    <col min="13" max="13" width="9.25" style="172" bestFit="1" customWidth="1"/>
    <col min="14" max="16384" width="9" style="172"/>
  </cols>
  <sheetData>
    <row r="1" spans="1:12" ht="19.5" customHeight="1">
      <c r="L1" s="256" t="s">
        <v>117</v>
      </c>
    </row>
    <row r="2" spans="1:12" ht="19.5" customHeight="1">
      <c r="A2" s="357" t="s">
        <v>209</v>
      </c>
      <c r="B2" s="357"/>
      <c r="C2" s="357"/>
      <c r="D2" s="357"/>
      <c r="E2" s="357"/>
      <c r="F2" s="357"/>
      <c r="G2" s="357"/>
      <c r="H2" s="357"/>
      <c r="I2" s="357"/>
      <c r="J2" s="357"/>
      <c r="K2" s="357"/>
      <c r="L2" s="357"/>
    </row>
    <row r="3" spans="1:12" ht="19.5" customHeight="1">
      <c r="B3" s="358"/>
      <c r="C3" s="358"/>
      <c r="D3" s="358"/>
      <c r="E3" s="358"/>
      <c r="F3" s="358"/>
      <c r="G3" s="358"/>
      <c r="H3" s="358"/>
      <c r="I3" s="359"/>
      <c r="J3" s="359"/>
      <c r="K3" s="359"/>
      <c r="L3" s="359"/>
    </row>
    <row r="4" spans="1:12" s="175" customFormat="1" ht="19.5" customHeight="1" thickBot="1">
      <c r="A4" s="363" t="str">
        <f>"（４）"&amp;情報項目シート!C44&amp;"　項目別明細表(2020年度）"</f>
        <v>（４）　項目別明細表(2020年度）</v>
      </c>
      <c r="B4" s="363"/>
      <c r="C4" s="363"/>
      <c r="D4" s="363"/>
      <c r="E4" s="363"/>
      <c r="F4" s="363"/>
      <c r="G4" s="363"/>
      <c r="H4" s="363"/>
      <c r="I4" s="363"/>
      <c r="J4" s="363"/>
      <c r="K4" s="363"/>
    </row>
    <row r="5" spans="1:12" s="175" customFormat="1" ht="13.5">
      <c r="A5" s="360" t="s">
        <v>137</v>
      </c>
      <c r="B5" s="361"/>
      <c r="C5" s="361"/>
      <c r="D5" s="361"/>
      <c r="E5" s="361"/>
      <c r="F5" s="361"/>
      <c r="G5" s="361"/>
      <c r="H5" s="361"/>
      <c r="I5" s="362"/>
      <c r="J5" s="257" t="s">
        <v>80</v>
      </c>
      <c r="K5" s="178" t="s">
        <v>44</v>
      </c>
      <c r="L5" s="179" t="s">
        <v>139</v>
      </c>
    </row>
    <row r="6" spans="1:12" s="175" customFormat="1" ht="13.5">
      <c r="A6" s="180" t="s">
        <v>122</v>
      </c>
      <c r="B6" s="181"/>
      <c r="C6" s="181"/>
      <c r="D6" s="182"/>
      <c r="E6" s="181"/>
      <c r="F6" s="181"/>
      <c r="G6" s="181"/>
      <c r="H6" s="181"/>
      <c r="I6" s="181"/>
      <c r="J6" s="184">
        <f>SUM(J7,J10,J17)</f>
        <v>0</v>
      </c>
      <c r="K6" s="184">
        <f>SUM(K7,K10,K17)</f>
        <v>0</v>
      </c>
      <c r="L6" s="352"/>
    </row>
    <row r="7" spans="1:12" s="175" customFormat="1" ht="13.5">
      <c r="A7" s="185" t="s">
        <v>123</v>
      </c>
      <c r="B7" s="186"/>
      <c r="C7" s="186"/>
      <c r="D7" s="187"/>
      <c r="E7" s="186"/>
      <c r="F7" s="186"/>
      <c r="G7" s="186"/>
      <c r="H7" s="186"/>
      <c r="I7" s="237"/>
      <c r="J7" s="189">
        <f>SUM(J8)</f>
        <v>0</v>
      </c>
      <c r="K7" s="189">
        <f>SUM(K8)</f>
        <v>0</v>
      </c>
      <c r="L7" s="353"/>
    </row>
    <row r="8" spans="1:12" s="175" customFormat="1" ht="13.5">
      <c r="A8" s="190"/>
      <c r="B8" s="186" t="s">
        <v>140</v>
      </c>
      <c r="C8" s="186" t="s">
        <v>141</v>
      </c>
      <c r="D8" s="187"/>
      <c r="E8" s="186" t="s">
        <v>36</v>
      </c>
      <c r="F8" s="186" t="s">
        <v>142</v>
      </c>
      <c r="G8" s="186"/>
      <c r="H8" s="186" t="s">
        <v>143</v>
      </c>
      <c r="I8" s="237" t="s">
        <v>144</v>
      </c>
      <c r="J8" s="191">
        <f>IF(G8="",D8,D8*G8)</f>
        <v>0</v>
      </c>
      <c r="K8" s="192">
        <f>J8</f>
        <v>0</v>
      </c>
      <c r="L8" s="353"/>
    </row>
    <row r="9" spans="1:12" s="175" customFormat="1" ht="13.5">
      <c r="A9" s="190"/>
      <c r="B9" s="186"/>
      <c r="C9" s="186"/>
      <c r="D9" s="187"/>
      <c r="E9" s="186"/>
      <c r="F9" s="186"/>
      <c r="G9" s="186"/>
      <c r="H9" s="186"/>
      <c r="I9" s="237"/>
      <c r="J9" s="191"/>
      <c r="K9" s="192"/>
      <c r="L9" s="353"/>
    </row>
    <row r="10" spans="1:12" s="175" customFormat="1" ht="13.5">
      <c r="A10" s="355" t="s">
        <v>124</v>
      </c>
      <c r="B10" s="356"/>
      <c r="D10" s="176"/>
      <c r="J10" s="189">
        <f>SUM(J11:J15)</f>
        <v>0</v>
      </c>
      <c r="K10" s="189">
        <f>SUM(K11:K15)</f>
        <v>0</v>
      </c>
      <c r="L10" s="353"/>
    </row>
    <row r="11" spans="1:12" s="175" customFormat="1" ht="13.5">
      <c r="A11" s="190"/>
      <c r="B11" s="186" t="s">
        <v>145</v>
      </c>
      <c r="C11" s="186" t="s">
        <v>141</v>
      </c>
      <c r="D11" s="187"/>
      <c r="E11" s="186" t="s">
        <v>36</v>
      </c>
      <c r="F11" s="186" t="s">
        <v>142</v>
      </c>
      <c r="G11" s="186"/>
      <c r="H11" s="186" t="s">
        <v>143</v>
      </c>
      <c r="I11" s="237" t="s">
        <v>144</v>
      </c>
      <c r="J11" s="191">
        <f>IF(G11="",D11,D11*G11)</f>
        <v>0</v>
      </c>
      <c r="K11" s="192">
        <f t="shared" ref="K11:K18" si="0">J11</f>
        <v>0</v>
      </c>
      <c r="L11" s="353"/>
    </row>
    <row r="12" spans="1:12" s="175" customFormat="1" ht="13.5">
      <c r="A12" s="190"/>
      <c r="B12" s="186" t="s">
        <v>146</v>
      </c>
      <c r="C12" s="186" t="s">
        <v>141</v>
      </c>
      <c r="D12" s="187"/>
      <c r="E12" s="186" t="s">
        <v>36</v>
      </c>
      <c r="F12" s="186" t="s">
        <v>142</v>
      </c>
      <c r="G12" s="186"/>
      <c r="H12" s="186" t="s">
        <v>143</v>
      </c>
      <c r="I12" s="237" t="s">
        <v>144</v>
      </c>
      <c r="J12" s="191">
        <f t="shared" ref="J12:J19" si="1">IF(G12="",D12,D12*G12)</f>
        <v>0</v>
      </c>
      <c r="K12" s="192">
        <f t="shared" si="0"/>
        <v>0</v>
      </c>
      <c r="L12" s="353"/>
    </row>
    <row r="13" spans="1:12" s="175" customFormat="1" ht="13.5">
      <c r="A13" s="190"/>
      <c r="B13" s="186" t="s">
        <v>147</v>
      </c>
      <c r="C13" s="186"/>
      <c r="D13" s="187"/>
      <c r="E13" s="186" t="s">
        <v>36</v>
      </c>
      <c r="F13" s="186"/>
      <c r="G13" s="186"/>
      <c r="H13" s="186"/>
      <c r="I13" s="237" t="s">
        <v>144</v>
      </c>
      <c r="J13" s="191">
        <f t="shared" si="1"/>
        <v>0</v>
      </c>
      <c r="K13" s="192">
        <f t="shared" si="0"/>
        <v>0</v>
      </c>
      <c r="L13" s="353"/>
    </row>
    <row r="14" spans="1:12" s="175" customFormat="1" ht="13.5">
      <c r="A14" s="190"/>
      <c r="B14" s="186" t="s">
        <v>148</v>
      </c>
      <c r="C14" s="186"/>
      <c r="D14" s="187"/>
      <c r="E14" s="186" t="s">
        <v>36</v>
      </c>
      <c r="F14" s="186"/>
      <c r="G14" s="186"/>
      <c r="H14" s="186"/>
      <c r="I14" s="237" t="s">
        <v>144</v>
      </c>
      <c r="J14" s="191">
        <f t="shared" si="1"/>
        <v>0</v>
      </c>
      <c r="K14" s="192">
        <f t="shared" si="0"/>
        <v>0</v>
      </c>
      <c r="L14" s="353"/>
    </row>
    <row r="15" spans="1:12" s="175" customFormat="1" ht="13.5">
      <c r="A15" s="190"/>
      <c r="B15" s="186" t="s">
        <v>149</v>
      </c>
      <c r="C15" s="186"/>
      <c r="D15" s="187"/>
      <c r="E15" s="186" t="s">
        <v>36</v>
      </c>
      <c r="F15" s="186"/>
      <c r="G15" s="186"/>
      <c r="H15" s="186"/>
      <c r="I15" s="237" t="s">
        <v>144</v>
      </c>
      <c r="J15" s="191">
        <f t="shared" si="1"/>
        <v>0</v>
      </c>
      <c r="K15" s="192">
        <f t="shared" si="0"/>
        <v>0</v>
      </c>
      <c r="L15" s="353"/>
    </row>
    <row r="16" spans="1:12" s="175" customFormat="1" ht="13.5">
      <c r="A16" s="190"/>
      <c r="B16" s="186"/>
      <c r="C16" s="186"/>
      <c r="D16" s="187"/>
      <c r="E16" s="186"/>
      <c r="F16" s="186"/>
      <c r="G16" s="186"/>
      <c r="H16" s="186"/>
      <c r="I16" s="237"/>
      <c r="J16" s="191"/>
      <c r="K16" s="192"/>
      <c r="L16" s="353"/>
    </row>
    <row r="17" spans="1:13" s="175" customFormat="1" ht="13.5">
      <c r="A17" s="185" t="s">
        <v>125</v>
      </c>
      <c r="B17" s="186"/>
      <c r="C17" s="186"/>
      <c r="D17" s="187"/>
      <c r="E17" s="186"/>
      <c r="F17" s="186"/>
      <c r="G17" s="186"/>
      <c r="H17" s="186"/>
      <c r="I17" s="237"/>
      <c r="J17" s="189">
        <f>SUM(J18:J19)</f>
        <v>0</v>
      </c>
      <c r="K17" s="189">
        <f>SUM(K18:K19)</f>
        <v>0</v>
      </c>
      <c r="L17" s="353"/>
    </row>
    <row r="18" spans="1:13" s="175" customFormat="1" ht="13.5">
      <c r="A18" s="190"/>
      <c r="B18" s="186" t="s">
        <v>151</v>
      </c>
      <c r="C18" s="186"/>
      <c r="D18" s="187"/>
      <c r="E18" s="186" t="s">
        <v>36</v>
      </c>
      <c r="F18" s="186"/>
      <c r="G18" s="186"/>
      <c r="H18" s="186"/>
      <c r="I18" s="237" t="s">
        <v>144</v>
      </c>
      <c r="J18" s="191">
        <f t="shared" si="1"/>
        <v>0</v>
      </c>
      <c r="K18" s="192">
        <f t="shared" si="0"/>
        <v>0</v>
      </c>
      <c r="L18" s="353"/>
    </row>
    <row r="19" spans="1:13" s="175" customFormat="1" ht="13.5">
      <c r="A19" s="190"/>
      <c r="B19" s="186" t="s">
        <v>152</v>
      </c>
      <c r="C19" s="186"/>
      <c r="D19" s="187"/>
      <c r="E19" s="186" t="s">
        <v>36</v>
      </c>
      <c r="F19" s="186"/>
      <c r="G19" s="186"/>
      <c r="H19" s="186"/>
      <c r="I19" s="237" t="s">
        <v>144</v>
      </c>
      <c r="J19" s="191">
        <f t="shared" si="1"/>
        <v>0</v>
      </c>
      <c r="K19" s="192">
        <f>J19</f>
        <v>0</v>
      </c>
      <c r="L19" s="353"/>
    </row>
    <row r="20" spans="1:13" s="175" customFormat="1" ht="13.5">
      <c r="A20" s="194" t="s">
        <v>45</v>
      </c>
      <c r="B20" s="195"/>
      <c r="C20" s="195"/>
      <c r="D20" s="196"/>
      <c r="E20" s="195"/>
      <c r="F20" s="195"/>
      <c r="G20" s="195"/>
      <c r="H20" s="195"/>
      <c r="I20" s="195"/>
      <c r="J20" s="198">
        <f>SUM(J21,J25)</f>
        <v>0</v>
      </c>
      <c r="K20" s="198">
        <f>SUM(K21,K25)</f>
        <v>0</v>
      </c>
      <c r="L20" s="353"/>
    </row>
    <row r="21" spans="1:13" s="175" customFormat="1" ht="13.5">
      <c r="A21" s="185" t="s">
        <v>126</v>
      </c>
      <c r="B21" s="186"/>
      <c r="D21" s="176"/>
      <c r="J21" s="189">
        <f>SUM(J22:J23)</f>
        <v>0</v>
      </c>
      <c r="K21" s="189">
        <f>SUM(K22:K23)</f>
        <v>0</v>
      </c>
      <c r="L21" s="353"/>
    </row>
    <row r="22" spans="1:13" s="175" customFormat="1" ht="13.5">
      <c r="A22" s="190"/>
      <c r="B22" s="186" t="s">
        <v>223</v>
      </c>
      <c r="C22" s="186" t="s">
        <v>141</v>
      </c>
      <c r="D22" s="187">
        <v>1830</v>
      </c>
      <c r="E22" s="186" t="s">
        <v>36</v>
      </c>
      <c r="F22" s="186" t="s">
        <v>142</v>
      </c>
      <c r="G22" s="186">
        <v>0</v>
      </c>
      <c r="H22" s="186" t="s">
        <v>143</v>
      </c>
      <c r="I22" s="237" t="s">
        <v>144</v>
      </c>
      <c r="J22" s="191">
        <f t="shared" ref="J22:J23" si="2">D22*G22</f>
        <v>0</v>
      </c>
      <c r="K22" s="199">
        <f>J22</f>
        <v>0</v>
      </c>
      <c r="L22" s="353"/>
      <c r="M22" s="200"/>
    </row>
    <row r="23" spans="1:13" s="175" customFormat="1" ht="13.5">
      <c r="A23" s="190"/>
      <c r="B23" s="186" t="s">
        <v>224</v>
      </c>
      <c r="C23" s="186" t="s">
        <v>141</v>
      </c>
      <c r="D23" s="187">
        <v>3530</v>
      </c>
      <c r="E23" s="186" t="s">
        <v>36</v>
      </c>
      <c r="F23" s="186" t="s">
        <v>142</v>
      </c>
      <c r="G23" s="186">
        <v>0</v>
      </c>
      <c r="H23" s="186" t="s">
        <v>143</v>
      </c>
      <c r="I23" s="237" t="s">
        <v>144</v>
      </c>
      <c r="J23" s="191">
        <f t="shared" si="2"/>
        <v>0</v>
      </c>
      <c r="K23" s="199">
        <f>J23</f>
        <v>0</v>
      </c>
      <c r="L23" s="353"/>
    </row>
    <row r="24" spans="1:13" s="175" customFormat="1" ht="13.5">
      <c r="A24" s="190"/>
      <c r="B24" s="186"/>
      <c r="C24" s="186"/>
      <c r="D24" s="187"/>
      <c r="E24" s="186"/>
      <c r="F24" s="186"/>
      <c r="G24" s="186"/>
      <c r="H24" s="186"/>
      <c r="I24" s="237"/>
      <c r="J24" s="191"/>
      <c r="K24" s="192"/>
      <c r="L24" s="353"/>
    </row>
    <row r="25" spans="1:13" s="175" customFormat="1" ht="13.5">
      <c r="A25" s="185" t="s">
        <v>127</v>
      </c>
      <c r="B25" s="186"/>
      <c r="D25" s="176"/>
      <c r="J25" s="189">
        <f>SUM(J26)</f>
        <v>0</v>
      </c>
      <c r="K25" s="189">
        <f>SUM(K26)</f>
        <v>0</v>
      </c>
      <c r="L25" s="353"/>
    </row>
    <row r="26" spans="1:13" s="175" customFormat="1" ht="13.5">
      <c r="A26" s="190"/>
      <c r="B26" s="186" t="s">
        <v>225</v>
      </c>
      <c r="C26" s="186" t="s">
        <v>141</v>
      </c>
      <c r="D26" s="187">
        <v>8000</v>
      </c>
      <c r="E26" s="186" t="s">
        <v>36</v>
      </c>
      <c r="F26" s="186" t="s">
        <v>142</v>
      </c>
      <c r="G26" s="186">
        <v>0</v>
      </c>
      <c r="H26" s="186" t="s">
        <v>153</v>
      </c>
      <c r="I26" s="237" t="s">
        <v>144</v>
      </c>
      <c r="J26" s="191">
        <f t="shared" ref="J26" si="3">D26*G26</f>
        <v>0</v>
      </c>
      <c r="K26" s="199">
        <f>J26</f>
        <v>0</v>
      </c>
      <c r="L26" s="353"/>
    </row>
    <row r="27" spans="1:13" s="175" customFormat="1" ht="13.5">
      <c r="A27" s="194" t="s">
        <v>46</v>
      </c>
      <c r="B27" s="195"/>
      <c r="C27" s="195"/>
      <c r="D27" s="196"/>
      <c r="E27" s="195"/>
      <c r="F27" s="195"/>
      <c r="G27" s="195"/>
      <c r="H27" s="195"/>
      <c r="I27" s="195"/>
      <c r="J27" s="198">
        <f>SUM(J28,J32,J37,J40)</f>
        <v>0</v>
      </c>
      <c r="K27" s="201">
        <f>SUM(K28,K32,K37,K40)</f>
        <v>0</v>
      </c>
      <c r="L27" s="353"/>
    </row>
    <row r="28" spans="1:13" s="175" customFormat="1" ht="13.5">
      <c r="A28" s="185" t="s">
        <v>128</v>
      </c>
      <c r="D28" s="176"/>
      <c r="J28" s="189">
        <f>SUM(J29:J30)</f>
        <v>0</v>
      </c>
      <c r="K28" s="189">
        <f>SUM(K29:K30)</f>
        <v>0</v>
      </c>
      <c r="L28" s="353"/>
    </row>
    <row r="29" spans="1:13" s="175" customFormat="1" ht="13.5">
      <c r="A29" s="190"/>
      <c r="B29" s="186" t="s">
        <v>154</v>
      </c>
      <c r="C29" s="186"/>
      <c r="D29" s="187"/>
      <c r="E29" s="186" t="s">
        <v>36</v>
      </c>
      <c r="F29" s="186"/>
      <c r="G29" s="186"/>
      <c r="H29" s="186"/>
      <c r="I29" s="237" t="s">
        <v>144</v>
      </c>
      <c r="J29" s="191">
        <f t="shared" ref="J29:J30" si="4">IF(G29="",D29,D29*G29)</f>
        <v>0</v>
      </c>
      <c r="K29" s="192">
        <f>J29</f>
        <v>0</v>
      </c>
      <c r="L29" s="353"/>
    </row>
    <row r="30" spans="1:13" s="175" customFormat="1" ht="13.5">
      <c r="A30" s="190"/>
      <c r="B30" s="186" t="s">
        <v>155</v>
      </c>
      <c r="C30" s="186"/>
      <c r="D30" s="187"/>
      <c r="E30" s="186" t="s">
        <v>36</v>
      </c>
      <c r="F30" s="186"/>
      <c r="G30" s="186"/>
      <c r="H30" s="186"/>
      <c r="I30" s="237" t="s">
        <v>144</v>
      </c>
      <c r="J30" s="191">
        <f t="shared" si="4"/>
        <v>0</v>
      </c>
      <c r="K30" s="192">
        <f>J30</f>
        <v>0</v>
      </c>
      <c r="L30" s="353"/>
    </row>
    <row r="31" spans="1:13" s="175" customFormat="1" ht="13.5">
      <c r="A31" s="190"/>
      <c r="B31" s="186"/>
      <c r="C31" s="186"/>
      <c r="D31" s="187"/>
      <c r="E31" s="186"/>
      <c r="F31" s="186"/>
      <c r="G31" s="186"/>
      <c r="H31" s="186"/>
      <c r="I31" s="237"/>
      <c r="J31" s="191"/>
      <c r="K31" s="192"/>
      <c r="L31" s="353"/>
    </row>
    <row r="32" spans="1:13" s="175" customFormat="1" ht="13.5">
      <c r="A32" s="185" t="s">
        <v>129</v>
      </c>
      <c r="B32" s="186"/>
      <c r="C32" s="186"/>
      <c r="D32" s="187"/>
      <c r="E32" s="186"/>
      <c r="F32" s="186"/>
      <c r="G32" s="186"/>
      <c r="H32" s="186"/>
      <c r="I32" s="186"/>
      <c r="J32" s="189">
        <f>SUM(J33:J35)</f>
        <v>0</v>
      </c>
      <c r="K32" s="189">
        <f>SUM(K33:K35)</f>
        <v>0</v>
      </c>
      <c r="L32" s="353"/>
    </row>
    <row r="33" spans="1:12" s="175" customFormat="1" ht="13.5">
      <c r="A33" s="190" t="s">
        <v>156</v>
      </c>
      <c r="B33" s="186" t="s">
        <v>157</v>
      </c>
      <c r="C33" s="186"/>
      <c r="D33" s="187"/>
      <c r="E33" s="186" t="s">
        <v>36</v>
      </c>
      <c r="F33" s="186"/>
      <c r="G33" s="186"/>
      <c r="H33" s="186"/>
      <c r="I33" s="237" t="s">
        <v>144</v>
      </c>
      <c r="J33" s="191">
        <f t="shared" ref="J33:J35" si="5">IF(G33="",D33,D33*G33)</f>
        <v>0</v>
      </c>
      <c r="K33" s="192">
        <f>J33</f>
        <v>0</v>
      </c>
      <c r="L33" s="353"/>
    </row>
    <row r="34" spans="1:12" s="175" customFormat="1" ht="13.5">
      <c r="A34" s="190"/>
      <c r="B34" s="186" t="s">
        <v>158</v>
      </c>
      <c r="C34" s="186"/>
      <c r="D34" s="187"/>
      <c r="E34" s="186" t="s">
        <v>36</v>
      </c>
      <c r="F34" s="186"/>
      <c r="G34" s="186"/>
      <c r="H34" s="186"/>
      <c r="I34" s="237" t="s">
        <v>144</v>
      </c>
      <c r="J34" s="191">
        <f t="shared" si="5"/>
        <v>0</v>
      </c>
      <c r="K34" s="192">
        <f t="shared" ref="K34:K35" si="6">J34</f>
        <v>0</v>
      </c>
      <c r="L34" s="353"/>
    </row>
    <row r="35" spans="1:12" s="175" customFormat="1" ht="13.5">
      <c r="A35" s="190" t="s">
        <v>159</v>
      </c>
      <c r="B35" s="186" t="s">
        <v>158</v>
      </c>
      <c r="C35" s="186"/>
      <c r="D35" s="187"/>
      <c r="E35" s="186" t="s">
        <v>36</v>
      </c>
      <c r="F35" s="186"/>
      <c r="G35" s="186"/>
      <c r="H35" s="186"/>
      <c r="I35" s="237" t="s">
        <v>144</v>
      </c>
      <c r="J35" s="191">
        <f t="shared" si="5"/>
        <v>0</v>
      </c>
      <c r="K35" s="192">
        <f t="shared" si="6"/>
        <v>0</v>
      </c>
      <c r="L35" s="353"/>
    </row>
    <row r="36" spans="1:12" s="175" customFormat="1" ht="13.5">
      <c r="A36" s="190"/>
      <c r="B36" s="186"/>
      <c r="C36" s="186"/>
      <c r="D36" s="187"/>
      <c r="E36" s="186"/>
      <c r="F36" s="186"/>
      <c r="G36" s="186"/>
      <c r="H36" s="186"/>
      <c r="I36" s="237"/>
      <c r="J36" s="191"/>
      <c r="K36" s="192"/>
      <c r="L36" s="353"/>
    </row>
    <row r="37" spans="1:12" s="175" customFormat="1" ht="13.5">
      <c r="A37" s="185" t="s">
        <v>130</v>
      </c>
      <c r="D37" s="176"/>
      <c r="J37" s="189">
        <f>SUM(J38)</f>
        <v>0</v>
      </c>
      <c r="K37" s="189">
        <f>SUM(K38)</f>
        <v>0</v>
      </c>
      <c r="L37" s="353"/>
    </row>
    <row r="38" spans="1:12" s="175" customFormat="1" ht="13.5">
      <c r="A38" s="190"/>
      <c r="B38" s="186" t="s">
        <v>160</v>
      </c>
      <c r="C38" s="186"/>
      <c r="D38" s="187"/>
      <c r="E38" s="186" t="s">
        <v>36</v>
      </c>
      <c r="F38" s="186"/>
      <c r="G38" s="186"/>
      <c r="H38" s="186"/>
      <c r="I38" s="237" t="s">
        <v>144</v>
      </c>
      <c r="J38" s="191">
        <f t="shared" ref="J38:J44" si="7">IF(G38="",D38,D38*G38)</f>
        <v>0</v>
      </c>
      <c r="K38" s="192">
        <f>J38</f>
        <v>0</v>
      </c>
      <c r="L38" s="353"/>
    </row>
    <row r="39" spans="1:12" s="175" customFormat="1" ht="13.5">
      <c r="A39" s="190"/>
      <c r="B39" s="186"/>
      <c r="C39" s="186"/>
      <c r="D39" s="187"/>
      <c r="E39" s="186"/>
      <c r="F39" s="186"/>
      <c r="G39" s="186"/>
      <c r="H39" s="186"/>
      <c r="I39" s="237"/>
      <c r="J39" s="191"/>
      <c r="K39" s="192"/>
      <c r="L39" s="353"/>
    </row>
    <row r="40" spans="1:12" s="175" customFormat="1" ht="13.5">
      <c r="A40" s="185" t="s">
        <v>131</v>
      </c>
      <c r="B40" s="186"/>
      <c r="C40" s="186"/>
      <c r="D40" s="187"/>
      <c r="E40" s="186"/>
      <c r="F40" s="186"/>
      <c r="G40" s="186"/>
      <c r="H40" s="186"/>
      <c r="I40" s="186"/>
      <c r="J40" s="189">
        <f>SUM(J41:J44)</f>
        <v>0</v>
      </c>
      <c r="K40" s="189">
        <f>SUM(K41:K44)</f>
        <v>0</v>
      </c>
      <c r="L40" s="353"/>
    </row>
    <row r="41" spans="1:12" s="175" customFormat="1" ht="13.5">
      <c r="A41" s="190" t="s">
        <v>161</v>
      </c>
      <c r="B41" s="186"/>
      <c r="C41" s="186" t="s">
        <v>141</v>
      </c>
      <c r="D41" s="187"/>
      <c r="E41" s="186" t="s">
        <v>36</v>
      </c>
      <c r="F41" s="186" t="s">
        <v>142</v>
      </c>
      <c r="G41" s="186"/>
      <c r="H41" s="186" t="s">
        <v>162</v>
      </c>
      <c r="I41" s="237" t="s">
        <v>144</v>
      </c>
      <c r="J41" s="191">
        <f t="shared" si="7"/>
        <v>0</v>
      </c>
      <c r="K41" s="192">
        <f>J41</f>
        <v>0</v>
      </c>
      <c r="L41" s="353"/>
    </row>
    <row r="42" spans="1:12" s="175" customFormat="1" ht="13.5">
      <c r="A42" s="190" t="s">
        <v>163</v>
      </c>
      <c r="B42" s="186" t="s">
        <v>164</v>
      </c>
      <c r="C42" s="186"/>
      <c r="D42" s="187"/>
      <c r="E42" s="186" t="s">
        <v>36</v>
      </c>
      <c r="F42" s="186"/>
      <c r="G42" s="186"/>
      <c r="H42" s="186"/>
      <c r="I42" s="237" t="s">
        <v>144</v>
      </c>
      <c r="J42" s="191">
        <f t="shared" si="7"/>
        <v>0</v>
      </c>
      <c r="K42" s="192">
        <f>J42</f>
        <v>0</v>
      </c>
      <c r="L42" s="353"/>
    </row>
    <row r="43" spans="1:12" s="175" customFormat="1" ht="13.5">
      <c r="A43" s="190"/>
      <c r="B43" s="186" t="s">
        <v>165</v>
      </c>
      <c r="C43" s="186"/>
      <c r="D43" s="187"/>
      <c r="E43" s="186" t="s">
        <v>36</v>
      </c>
      <c r="F43" s="186"/>
      <c r="G43" s="186"/>
      <c r="H43" s="186"/>
      <c r="I43" s="237" t="s">
        <v>144</v>
      </c>
      <c r="J43" s="191">
        <f t="shared" si="7"/>
        <v>0</v>
      </c>
      <c r="K43" s="192">
        <f>J43</f>
        <v>0</v>
      </c>
      <c r="L43" s="353"/>
    </row>
    <row r="44" spans="1:12" s="175" customFormat="1" ht="13.5">
      <c r="A44" s="190" t="s">
        <v>166</v>
      </c>
      <c r="B44" s="186" t="s">
        <v>167</v>
      </c>
      <c r="C44" s="186"/>
      <c r="D44" s="187"/>
      <c r="E44" s="186" t="s">
        <v>36</v>
      </c>
      <c r="F44" s="186"/>
      <c r="G44" s="186"/>
      <c r="H44" s="186"/>
      <c r="I44" s="237" t="s">
        <v>144</v>
      </c>
      <c r="J44" s="191">
        <f t="shared" si="7"/>
        <v>0</v>
      </c>
      <c r="K44" s="192">
        <f>J44</f>
        <v>0</v>
      </c>
      <c r="L44" s="353"/>
    </row>
    <row r="45" spans="1:12" s="204" customFormat="1" ht="14.25" thickBot="1">
      <c r="A45" s="205" t="s">
        <v>210</v>
      </c>
      <c r="B45" s="287">
        <v>10</v>
      </c>
      <c r="C45" s="206"/>
      <c r="D45" s="207"/>
      <c r="E45" s="206"/>
      <c r="F45" s="206"/>
      <c r="G45" s="206"/>
      <c r="H45" s="206"/>
      <c r="I45" s="238"/>
      <c r="J45" s="209">
        <f>ROUNDDOWN((J6+J20+J27)*B45%,0)</f>
        <v>0</v>
      </c>
      <c r="K45" s="239">
        <f>ROUNDDOWN((K6+K20+K27)*B45%,0)</f>
        <v>0</v>
      </c>
      <c r="L45" s="354"/>
    </row>
    <row r="46" spans="1:12" s="204" customFormat="1" ht="14.25" thickBot="1">
      <c r="A46" s="240" t="s">
        <v>211</v>
      </c>
      <c r="B46" s="241"/>
      <c r="C46" s="242"/>
      <c r="D46" s="243"/>
      <c r="E46" s="242"/>
      <c r="F46" s="242"/>
      <c r="G46" s="242"/>
      <c r="H46" s="242"/>
      <c r="I46" s="244"/>
      <c r="J46" s="245">
        <f>SUM(J6,J20,J27,J45)</f>
        <v>0</v>
      </c>
      <c r="K46" s="245">
        <f>SUM(K6,K20,K27,K45)</f>
        <v>0</v>
      </c>
      <c r="L46" s="233">
        <f>ROUNDDOWN((K46)*A49,-3)</f>
        <v>0</v>
      </c>
    </row>
    <row r="47" spans="1:12" s="204" customFormat="1" ht="13.5">
      <c r="A47" s="240" t="s">
        <v>212</v>
      </c>
      <c r="B47" s="246">
        <v>10</v>
      </c>
      <c r="C47" s="242"/>
      <c r="D47" s="243"/>
      <c r="E47" s="242"/>
      <c r="F47" s="242"/>
      <c r="G47" s="242"/>
      <c r="H47" s="242"/>
      <c r="I47" s="244"/>
      <c r="J47" s="245">
        <f>ROUNDDOWN(J46*B47%,0)</f>
        <v>0</v>
      </c>
      <c r="K47" s="364"/>
      <c r="L47" s="366"/>
    </row>
    <row r="48" spans="1:12" s="204" customFormat="1" ht="14.25" thickBot="1">
      <c r="A48" s="228" t="s">
        <v>213</v>
      </c>
      <c r="B48" s="229"/>
      <c r="C48" s="230"/>
      <c r="D48" s="230"/>
      <c r="E48" s="230"/>
      <c r="F48" s="230"/>
      <c r="G48" s="230"/>
      <c r="H48" s="230"/>
      <c r="I48" s="230"/>
      <c r="J48" s="247">
        <f>SUM(J46:J47)</f>
        <v>0</v>
      </c>
      <c r="K48" s="365"/>
      <c r="L48" s="354"/>
    </row>
    <row r="49" spans="1:12" s="204" customFormat="1" ht="13.5">
      <c r="A49" s="248">
        <v>0.66666666666666663</v>
      </c>
      <c r="B49" s="202"/>
      <c r="C49" s="249"/>
      <c r="D49" s="249"/>
      <c r="E49" s="249"/>
      <c r="F49" s="249"/>
      <c r="G49" s="249"/>
      <c r="H49" s="249"/>
      <c r="I49" s="249"/>
      <c r="J49" s="250"/>
      <c r="K49" s="251"/>
      <c r="L49" s="252"/>
    </row>
    <row r="50" spans="1:12" ht="20.100000000000001" customHeight="1">
      <c r="A50" s="367" t="s">
        <v>195</v>
      </c>
      <c r="B50" s="367"/>
      <c r="C50" s="367"/>
      <c r="D50" s="367"/>
      <c r="E50" s="367"/>
      <c r="F50" s="367"/>
      <c r="G50" s="367"/>
      <c r="H50" s="367"/>
      <c r="I50" s="367"/>
      <c r="J50" s="367"/>
      <c r="K50" s="367"/>
      <c r="L50" s="367"/>
    </row>
    <row r="51" spans="1:12" ht="30" customHeight="1">
      <c r="A51" s="350" t="s">
        <v>214</v>
      </c>
      <c r="B51" s="350"/>
      <c r="C51" s="350"/>
      <c r="D51" s="350"/>
      <c r="E51" s="350"/>
      <c r="F51" s="350"/>
      <c r="G51" s="350"/>
      <c r="H51" s="350"/>
      <c r="I51" s="350"/>
      <c r="J51" s="350"/>
      <c r="K51" s="350"/>
      <c r="L51" s="350"/>
    </row>
    <row r="52" spans="1:12" ht="19.5" customHeight="1">
      <c r="A52" s="368"/>
      <c r="B52" s="368"/>
      <c r="C52" s="368"/>
      <c r="D52" s="368"/>
      <c r="E52" s="368"/>
      <c r="F52" s="368"/>
      <c r="G52" s="368"/>
      <c r="H52" s="368"/>
      <c r="I52" s="368"/>
      <c r="J52" s="368"/>
      <c r="K52" s="368"/>
      <c r="L52" s="368"/>
    </row>
    <row r="53" spans="1:12" ht="19.5" customHeight="1">
      <c r="A53" s="235"/>
    </row>
    <row r="54" spans="1:12" ht="19.5" customHeight="1">
      <c r="A54" s="253"/>
    </row>
  </sheetData>
  <sheetProtection formatCells="0" formatColumns="0" formatRows="0" insertRows="0" deleteRows="0" selectLockedCells="1"/>
  <mergeCells count="12">
    <mergeCell ref="K47:K48"/>
    <mergeCell ref="L47:L48"/>
    <mergeCell ref="A50:L50"/>
    <mergeCell ref="A52:L52"/>
    <mergeCell ref="A2:L2"/>
    <mergeCell ref="B3:H3"/>
    <mergeCell ref="I3:L3"/>
    <mergeCell ref="A5:I5"/>
    <mergeCell ref="L6:L45"/>
    <mergeCell ref="A10:B10"/>
    <mergeCell ref="A4:K4"/>
    <mergeCell ref="A51:L51"/>
  </mergeCells>
  <phoneticPr fontId="4"/>
  <dataValidations count="1">
    <dataValidation type="list" allowBlank="1" showInputMessage="1" showErrorMessage="1" sqref="B45">
      <formula1>"1,2,3,4,5,6,7,8,9,10,11,12,13,14,15"</formula1>
    </dataValidation>
  </dataValidations>
  <printOptions horizontalCentered="1"/>
  <pageMargins left="0.62992125984251968" right="0.39370078740157483" top="0.31496062992125984" bottom="0.23622047244094491" header="0.23622047244094491" footer="0.19685039370078741"/>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【説明】こちらを先にお読みください</vt:lpstr>
      <vt:lpstr>情報項目シート</vt:lpstr>
      <vt:lpstr>提案書様式(STS)</vt:lpstr>
      <vt:lpstr>別紙2(1)全期間総括表</vt:lpstr>
      <vt:lpstr>別紙2(2)助成先総括表</vt:lpstr>
      <vt:lpstr>(3)委託・共同研究総括表</vt:lpstr>
      <vt:lpstr>(4)項目別明細表(2020年助成先用)</vt:lpstr>
      <vt:lpstr>(4)項目別明細表(2021年助成先用)</vt:lpstr>
      <vt:lpstr>(4)項目別明細表(2020年委託・共同研究先用)</vt:lpstr>
      <vt:lpstr>(4)項目別明細表(2021年委託・共同研究先用)</vt:lpstr>
      <vt:lpstr>'(3)委託・共同研究総括表'!Print_Area</vt:lpstr>
      <vt:lpstr>'(4)項目別明細表(2020年委託・共同研究先用)'!Print_Area</vt:lpstr>
      <vt:lpstr>'(4)項目別明細表(2020年助成先用)'!Print_Area</vt:lpstr>
      <vt:lpstr>'(4)項目別明細表(2021年委託・共同研究先用)'!Print_Area</vt:lpstr>
      <vt:lpstr>'(4)項目別明細表(2021年助成先用)'!Print_Area</vt:lpstr>
      <vt:lpstr>情報項目シート!Print_Area</vt:lpstr>
      <vt:lpstr>'別紙2(1)全期間総括表'!Print_Area</vt:lpstr>
      <vt:lpstr>'別紙2(2)助成先総括表'!Print_Area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2020-01-17T05:08:07Z</dcterms:created>
  <dcterms:modified xsi:type="dcterms:W3CDTF">2020-01-23T00:56:43Z</dcterms:modified>
</cp:coreProperties>
</file>