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090" windowHeight="7500" tabRatio="813"/>
  </bookViews>
  <sheets>
    <sheet name="【説明】こちらを先にお読みください" sheetId="22" r:id="rId1"/>
    <sheet name="情報項目シート" sheetId="17" r:id="rId2"/>
    <sheet name="提案書様式第１（PCA)" sheetId="24" r:id="rId3"/>
    <sheet name="提案書様式_全期間総括表（別紙２(１)）" sheetId="29" r:id="rId4"/>
    <sheet name="助成先総括表（別紙２）" sheetId="27" r:id="rId5"/>
    <sheet name="共同研究先総括表（別紙２）" sheetId="31" r:id="rId6"/>
    <sheet name="項目別明細表_助成先（別紙２）" sheetId="28" r:id="rId7"/>
    <sheet name="項目別明細表_共同研究先（別紙２）" sheetId="36" r:id="rId8"/>
  </sheets>
  <calcPr calcId="152511"/>
</workbook>
</file>

<file path=xl/calcChain.xml><?xml version="1.0" encoding="utf-8"?>
<calcChain xmlns="http://schemas.openxmlformats.org/spreadsheetml/2006/main">
  <c r="D16" i="29" l="1"/>
  <c r="J49" i="24"/>
  <c r="J37" i="36" l="1"/>
  <c r="J32" i="36"/>
  <c r="J28" i="36"/>
  <c r="K21" i="36"/>
  <c r="J21" i="36"/>
  <c r="J10" i="36"/>
  <c r="K7" i="36"/>
  <c r="J7" i="36"/>
  <c r="J41" i="36" l="1"/>
  <c r="D10" i="29" l="1"/>
  <c r="J11" i="36" l="1"/>
  <c r="J22" i="36"/>
  <c r="J23" i="36" l="1"/>
  <c r="J22" i="28"/>
  <c r="J21" i="28"/>
  <c r="J32" i="28"/>
  <c r="K18" i="28"/>
  <c r="K17" i="28"/>
  <c r="K15" i="28"/>
  <c r="K14" i="28"/>
  <c r="K13" i="28"/>
  <c r="A4" i="36" l="1"/>
  <c r="A4" i="28"/>
  <c r="A6" i="31"/>
  <c r="A5" i="31"/>
  <c r="A6" i="27"/>
  <c r="A5" i="27"/>
  <c r="A5" i="29"/>
  <c r="C11" i="29"/>
  <c r="C10" i="29"/>
  <c r="B10" i="29"/>
  <c r="B9" i="29"/>
  <c r="A8" i="29"/>
  <c r="I71" i="24"/>
  <c r="I70" i="24"/>
  <c r="I69" i="24"/>
  <c r="I67" i="24"/>
  <c r="I66" i="24"/>
  <c r="I65" i="24"/>
  <c r="I64" i="24"/>
  <c r="I63" i="24"/>
  <c r="J48" i="24"/>
  <c r="O48" i="24" s="1"/>
  <c r="J47" i="24"/>
  <c r="O47" i="24" s="1"/>
  <c r="J46" i="24"/>
  <c r="O46" i="24" s="1"/>
  <c r="B23" i="27"/>
  <c r="K16" i="28"/>
  <c r="J17" i="36"/>
  <c r="O49" i="24" l="1"/>
  <c r="J12" i="36"/>
  <c r="J47" i="28" l="1"/>
  <c r="K47" i="28"/>
  <c r="K40" i="28" l="1"/>
  <c r="K41" i="28"/>
  <c r="K42" i="28"/>
  <c r="K37" i="28"/>
  <c r="K34" i="28"/>
  <c r="K35" i="28"/>
  <c r="K33" i="28"/>
  <c r="K31" i="28"/>
  <c r="K30" i="28"/>
  <c r="K21" i="28"/>
  <c r="K44" i="36" l="1"/>
  <c r="K43" i="36"/>
  <c r="K42" i="36"/>
  <c r="K41" i="36"/>
  <c r="J40" i="36"/>
  <c r="K38" i="36"/>
  <c r="K35" i="36"/>
  <c r="K34" i="36"/>
  <c r="K33" i="36"/>
  <c r="K30" i="36"/>
  <c r="K29" i="36"/>
  <c r="K28" i="36" s="1"/>
  <c r="J26" i="36"/>
  <c r="J25" i="36" s="1"/>
  <c r="K23" i="36"/>
  <c r="K22" i="36"/>
  <c r="K19" i="36"/>
  <c r="K18" i="36"/>
  <c r="K17" i="36" s="1"/>
  <c r="C12" i="31" s="1"/>
  <c r="B12" i="31" s="1"/>
  <c r="K15" i="36"/>
  <c r="K14" i="36"/>
  <c r="K13" i="36"/>
  <c r="K12" i="36"/>
  <c r="K11" i="36"/>
  <c r="K10" i="36" s="1"/>
  <c r="K8" i="36"/>
  <c r="C10" i="31" s="1"/>
  <c r="B10" i="31" s="1"/>
  <c r="J6" i="36"/>
  <c r="C27" i="29"/>
  <c r="C26" i="29"/>
  <c r="D25" i="29"/>
  <c r="C25" i="29" s="1"/>
  <c r="C23" i="29"/>
  <c r="C22" i="29"/>
  <c r="D21" i="29"/>
  <c r="C21" i="29" s="1"/>
  <c r="C15" i="29"/>
  <c r="C14" i="29"/>
  <c r="C13" i="29"/>
  <c r="C12" i="29"/>
  <c r="C14" i="31" l="1"/>
  <c r="K40" i="36"/>
  <c r="C20" i="31" s="1"/>
  <c r="B20" i="31" s="1"/>
  <c r="K37" i="36"/>
  <c r="C19" i="31" s="1"/>
  <c r="B19" i="31" s="1"/>
  <c r="K32" i="36"/>
  <c r="C18" i="31" s="1"/>
  <c r="B18" i="31" s="1"/>
  <c r="J20" i="36"/>
  <c r="K26" i="36"/>
  <c r="K25" i="36" s="1"/>
  <c r="C15" i="31" s="1"/>
  <c r="B15" i="31" s="1"/>
  <c r="C11" i="31"/>
  <c r="B11" i="31" s="1"/>
  <c r="C17" i="31"/>
  <c r="C9" i="31"/>
  <c r="B9" i="31" s="1"/>
  <c r="J27" i="36"/>
  <c r="K27" i="36" l="1"/>
  <c r="J45" i="36"/>
  <c r="J46" i="36" s="1"/>
  <c r="J45" i="28" s="1"/>
  <c r="J44" i="28" s="1"/>
  <c r="J43" i="28" s="1"/>
  <c r="K20" i="36"/>
  <c r="C16" i="31"/>
  <c r="B16" i="31" s="1"/>
  <c r="B17" i="31"/>
  <c r="B14" i="31"/>
  <c r="C13" i="31"/>
  <c r="B13" i="31" s="1"/>
  <c r="K6" i="36"/>
  <c r="J47" i="36" l="1"/>
  <c r="J48" i="36" s="1"/>
  <c r="C21" i="31"/>
  <c r="B21" i="31" s="1"/>
  <c r="K45" i="36"/>
  <c r="C22" i="31" s="1"/>
  <c r="B22" i="31" s="1"/>
  <c r="C23" i="31" l="1"/>
  <c r="C24" i="31" s="1"/>
  <c r="C25" i="31" s="1"/>
  <c r="K46" i="36"/>
  <c r="B23" i="31" l="1"/>
  <c r="B24" i="31"/>
  <c r="K45" i="28"/>
  <c r="K44" i="28" s="1"/>
  <c r="L46" i="36"/>
  <c r="B25" i="31"/>
  <c r="D9" i="29" l="1"/>
  <c r="C9" i="29" s="1"/>
  <c r="M10" i="24"/>
  <c r="K43" i="28" l="1"/>
  <c r="C22" i="27"/>
  <c r="J23" i="28"/>
  <c r="K23" i="28" s="1"/>
  <c r="J24" i="28"/>
  <c r="K24" i="28" s="1"/>
  <c r="J25" i="28"/>
  <c r="K25" i="28" s="1"/>
  <c r="J27" i="28"/>
  <c r="K27" i="28" s="1"/>
  <c r="K26" i="28" s="1"/>
  <c r="C15" i="27" s="1"/>
  <c r="B15" i="27" s="1"/>
  <c r="J8" i="28"/>
  <c r="J11" i="28"/>
  <c r="J12" i="28"/>
  <c r="K12" i="28" s="1"/>
  <c r="K29" i="28"/>
  <c r="C17" i="27" s="1"/>
  <c r="B17" i="27" s="1"/>
  <c r="K32" i="28"/>
  <c r="C18" i="27" s="1"/>
  <c r="B18" i="27" s="1"/>
  <c r="K36" i="28"/>
  <c r="C19" i="27" s="1"/>
  <c r="J39" i="28"/>
  <c r="J16" i="28"/>
  <c r="J29" i="28"/>
  <c r="J36" i="28"/>
  <c r="G19" i="17"/>
  <c r="G63" i="17"/>
  <c r="M7" i="24"/>
  <c r="C12" i="27"/>
  <c r="M11" i="24"/>
  <c r="M8" i="24"/>
  <c r="L40" i="24"/>
  <c r="B25" i="24"/>
  <c r="B22" i="24"/>
  <c r="A18" i="24"/>
  <c r="S14" i="24"/>
  <c r="A2" i="24"/>
  <c r="G7" i="17"/>
  <c r="G6" i="17"/>
  <c r="J26" i="28" l="1"/>
  <c r="J38" i="28"/>
  <c r="K39" i="28"/>
  <c r="K38" i="28" s="1"/>
  <c r="C20" i="27" s="1"/>
  <c r="B20" i="27" s="1"/>
  <c r="J10" i="28"/>
  <c r="K11" i="28"/>
  <c r="K10" i="28" s="1"/>
  <c r="C11" i="27" s="1"/>
  <c r="B11" i="27" s="1"/>
  <c r="K8" i="28"/>
  <c r="K7" i="28" s="1"/>
  <c r="J7" i="28"/>
  <c r="C21" i="27"/>
  <c r="B21" i="27" s="1"/>
  <c r="B22" i="27"/>
  <c r="J28" i="28"/>
  <c r="B19" i="27"/>
  <c r="J20" i="28"/>
  <c r="K22" i="28"/>
  <c r="K20" i="28" s="1"/>
  <c r="C14" i="27" s="1"/>
  <c r="B12" i="27"/>
  <c r="J19" i="28" l="1"/>
  <c r="J6" i="28"/>
  <c r="J50" i="28" s="1"/>
  <c r="C11" i="17" s="1"/>
  <c r="C10" i="17" s="1"/>
  <c r="K28" i="28"/>
  <c r="C16" i="27"/>
  <c r="B16" i="27" s="1"/>
  <c r="C10" i="27"/>
  <c r="K6" i="28"/>
  <c r="B14" i="27"/>
  <c r="C13" i="27"/>
  <c r="B13" i="27" s="1"/>
  <c r="K19" i="28"/>
  <c r="K50" i="28" l="1"/>
  <c r="D8" i="29" s="1"/>
  <c r="C8" i="29" s="1"/>
  <c r="C16" i="29" s="1"/>
  <c r="B10" i="27"/>
  <c r="C9" i="27"/>
  <c r="B9" i="27" s="1"/>
  <c r="J45" i="24"/>
  <c r="O45" i="24" s="1"/>
  <c r="C24" i="27"/>
  <c r="B24" i="27" s="1"/>
  <c r="C25" i="27"/>
  <c r="B25" i="27" s="1"/>
  <c r="L50" i="28"/>
  <c r="C15" i="17" s="1"/>
  <c r="C13" i="17" l="1"/>
  <c r="D13" i="17" s="1"/>
  <c r="D17" i="29"/>
  <c r="C17" i="29" s="1"/>
  <c r="J50" i="24"/>
  <c r="C14" i="17"/>
  <c r="J34" i="24"/>
  <c r="C12" i="17" l="1"/>
  <c r="D12" i="17" s="1"/>
  <c r="J31" i="24"/>
  <c r="O50" i="24"/>
  <c r="J51" i="24"/>
  <c r="O51" i="24" s="1"/>
  <c r="J33" i="24"/>
  <c r="J30" i="24" l="1"/>
</calcChain>
</file>

<file path=xl/sharedStrings.xml><?xml version="1.0" encoding="utf-8"?>
<sst xmlns="http://schemas.openxmlformats.org/spreadsheetml/2006/main" count="564" uniqueCount="346">
  <si>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</si>
  <si>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</si>
  <si>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</si>
  <si>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</si>
  <si>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</si>
  <si>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</si>
  <si>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</si>
  <si>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</si>
  <si>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</si>
  <si>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</si>
  <si>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</si>
  <si>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</si>
  <si>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</si>
  <si>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</si>
  <si>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</si>
  <si>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</si>
  <si>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</si>
  <si>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</si>
  <si>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</si>
  <si>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</si>
  <si>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</si>
  <si>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</si>
  <si>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</si>
  <si>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</si>
  <si>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</si>
  <si>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実用化開発の実施場所郵便番号</t>
  </si>
  <si>
    <t>実用化開発の実施場所住所</t>
  </si>
  <si>
    <t>実用化開発の実施場所名称</t>
  </si>
  <si>
    <t>△△△△株式会社技術研究所</t>
    <rPh sb="4" eb="6">
      <t>カブシキ</t>
    </rPh>
    <rPh sb="6" eb="8">
      <t>カイシャ</t>
    </rPh>
    <rPh sb="8" eb="10">
      <t>ギジュツ</t>
    </rPh>
    <rPh sb="10" eb="13">
      <t>ケンキュウショ</t>
    </rPh>
    <phoneticPr fontId="4"/>
  </si>
  <si>
    <t>実用化開発の実施場所最寄駅、路線名</t>
  </si>
  <si>
    <t>★★★、JR□□□□線</t>
    <rPh sb="10" eb="11">
      <t>セン</t>
    </rPh>
    <phoneticPr fontId="4"/>
  </si>
  <si>
    <t>最寄駅と路線名を記入（例：川崎、JR東海道線）</t>
    <rPh sb="0" eb="2">
      <t>モヨ</t>
    </rPh>
    <rPh sb="2" eb="3">
      <t>エキ</t>
    </rPh>
    <rPh sb="4" eb="6">
      <t>ロセン</t>
    </rPh>
    <rPh sb="6" eb="7">
      <t>メイ</t>
    </rPh>
    <rPh sb="8" eb="10">
      <t>キニュウ</t>
    </rPh>
    <rPh sb="11" eb="12">
      <t>レイ</t>
    </rPh>
    <rPh sb="13" eb="15">
      <t>カワサキ</t>
    </rPh>
    <rPh sb="18" eb="22">
      <t>トウカイドウセン</t>
    </rPh>
    <phoneticPr fontId="4"/>
  </si>
  <si>
    <t>件数のみを半角数字で記入</t>
    <rPh sb="0" eb="2">
      <t>ケンスウ</t>
    </rPh>
    <rPh sb="5" eb="7">
      <t>ハンカク</t>
    </rPh>
    <rPh sb="7" eb="9">
      <t>スウジ</t>
    </rPh>
    <rPh sb="10" eb="12">
      <t>キニュウ</t>
    </rPh>
    <phoneticPr fontId="4"/>
  </si>
  <si>
    <t>独立行政法人XXXXX／○○○○補助事業／2000-2003／30,000,000円／～～～～～～～～～～～～～～</t>
    <rPh sb="0" eb="2">
      <t>ドクリツ</t>
    </rPh>
    <rPh sb="2" eb="4">
      <t>ギョウセイ</t>
    </rPh>
    <rPh sb="4" eb="6">
      <t>ホウジン</t>
    </rPh>
    <rPh sb="16" eb="18">
      <t>ホジョ</t>
    </rPh>
    <rPh sb="18" eb="20">
      <t>ジギョウ</t>
    </rPh>
    <rPh sb="41" eb="42">
      <t>エン</t>
    </rPh>
    <phoneticPr fontId="4"/>
  </si>
  <si>
    <t>実施機関名称／制度名称／対象期間／交付金額／本件との差異を記入（「／」（全角スラッシュ）で区切る）</t>
    <rPh sb="0" eb="2">
      <t>ジッシ</t>
    </rPh>
    <rPh sb="2" eb="4">
      <t>キカン</t>
    </rPh>
    <rPh sb="4" eb="6">
      <t>メイショウ</t>
    </rPh>
    <rPh sb="7" eb="9">
      <t>セイド</t>
    </rPh>
    <rPh sb="9" eb="11">
      <t>メイショウ</t>
    </rPh>
    <rPh sb="12" eb="14">
      <t>タイショウ</t>
    </rPh>
    <rPh sb="14" eb="16">
      <t>キカン</t>
    </rPh>
    <rPh sb="17" eb="19">
      <t>コウフ</t>
    </rPh>
    <rPh sb="19" eb="21">
      <t>キンガク</t>
    </rPh>
    <rPh sb="22" eb="24">
      <t>ホンケン</t>
    </rPh>
    <rPh sb="26" eb="28">
      <t>サイ</t>
    </rPh>
    <rPh sb="29" eb="31">
      <t>キニュウ</t>
    </rPh>
    <rPh sb="45" eb="47">
      <t>クギ</t>
    </rPh>
    <phoneticPr fontId="4"/>
  </si>
  <si>
    <t>補助金制度で申請中又は申請予定の事業</t>
  </si>
  <si>
    <t>ＮＥＤＯ／○○助成事業／2014-2015／～～～～～～～～／25,000,000円／～～～～～～～～～～～～～～～～</t>
    <rPh sb="7" eb="9">
      <t>ジョセイ</t>
    </rPh>
    <rPh sb="9" eb="11">
      <t>ジギョウ</t>
    </rPh>
    <rPh sb="41" eb="42">
      <t>エン</t>
    </rPh>
    <phoneticPr fontId="4"/>
  </si>
  <si>
    <t>過去にＮＥＤＯ等で実施した事業との関係</t>
  </si>
  <si>
    <t>ＮＥＤＯ／○○助成事業／2000-2002／～～～～～～～～／10,000,000円／～～～～～～～～～～～～～～～～</t>
    <rPh sb="7" eb="9">
      <t>ジョセイ</t>
    </rPh>
    <rPh sb="9" eb="11">
      <t>ジギョウ</t>
    </rPh>
    <rPh sb="41" eb="42">
      <t>エン</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</si>
  <si>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</si>
  <si>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</si>
  <si>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</si>
  <si>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</si>
  <si>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</si>
  <si>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</si>
  <si>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</si>
  <si>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</si>
  <si>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</si>
  <si>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</si>
  <si>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</si>
  <si>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</si>
  <si>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</si>
  <si>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連絡先担当者所属</t>
    <phoneticPr fontId="4"/>
  </si>
  <si>
    <t>グループリーダー</t>
    <phoneticPr fontId="4"/>
  </si>
  <si>
    <t>連絡先住所</t>
    <phoneticPr fontId="4"/>
  </si>
  <si>
    <t>098-765-4321</t>
    <phoneticPr fontId="4"/>
  </si>
  <si>
    <t>設立年月</t>
    <phoneticPr fontId="4"/>
  </si>
  <si>
    <t>決算日</t>
    <phoneticPr fontId="4"/>
  </si>
  <si>
    <t>999-8877</t>
    <phoneticPr fontId="4"/>
  </si>
  <si>
    <t>―</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</si>
  <si>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</si>
  <si>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</si>
  <si>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</si>
  <si>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</si>
  <si>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</si>
  <si>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</si>
  <si>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△△県▽▽郡▲▲▲▲1234番地56号☆☆☆テクノパーク内701</t>
    <rPh sb="2" eb="3">
      <t>ケン</t>
    </rPh>
    <rPh sb="5" eb="6">
      <t>グン</t>
    </rPh>
    <rPh sb="14" eb="16">
      <t>バンチ</t>
    </rPh>
    <rPh sb="18" eb="19">
      <t>ゴウ</t>
    </rPh>
    <rPh sb="28" eb="29">
      <t>ナイ</t>
    </rPh>
    <phoneticPr fontId="4"/>
  </si>
  <si>
    <t>助成事業の概要</t>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</si>
  <si>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</si>
  <si>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</si>
  <si>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補助金制度で交付金受給を受けた、又は現在受けている事業</t>
    <phoneticPr fontId="4"/>
  </si>
  <si>
    <t>月日を記入</t>
    <rPh sb="0" eb="1">
      <t>ツキ</t>
    </rPh>
    <rPh sb="1" eb="2">
      <t>ヒ</t>
    </rPh>
    <rPh sb="3" eb="5">
      <t>キニュウ</t>
    </rPh>
    <phoneticPr fontId="4"/>
  </si>
  <si>
    <t>補助金制度で交付金受給を受けた、又は現在受けている事業の件数</t>
    <phoneticPr fontId="4"/>
  </si>
  <si>
    <t>【重要】
技術キーワードコード（１）</t>
    <rPh sb="1" eb="3">
      <t>ジュウヨウ</t>
    </rPh>
    <phoneticPr fontId="4"/>
  </si>
  <si>
    <t>【重要】
技術キーワードコード（２）</t>
    <phoneticPr fontId="4"/>
  </si>
  <si>
    <t>【重要】
技術キーワードコード（３）</t>
    <phoneticPr fontId="4"/>
  </si>
  <si>
    <t>【重要】
技術キーワードコード（４）</t>
    <phoneticPr fontId="4"/>
  </si>
  <si>
    <t>【重要】
技術キーワードコード（５）</t>
    <phoneticPr fontId="4"/>
  </si>
  <si>
    <t>【重要】
技術キーワードコード（６）</t>
    <phoneticPr fontId="4"/>
  </si>
  <si>
    <t>自動計算</t>
    <rPh sb="0" eb="2">
      <t>ジドウ</t>
    </rPh>
    <rPh sb="2" eb="4">
      <t>ケイサン</t>
    </rPh>
    <phoneticPr fontId="4"/>
  </si>
  <si>
    <r>
      <t>助成対象費用</t>
    </r>
    <r>
      <rPr>
        <b/>
        <sz val="11"/>
        <color rgb="FFFF0000"/>
        <rFont val="ＭＳ Ｐ明朝"/>
        <family val="1"/>
        <charset val="128"/>
      </rPr>
      <t>（全期間）</t>
    </r>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</si>
  <si>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</si>
  <si>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</si>
  <si>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</si>
  <si>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利害関係のある一次審査評価者</t>
    <rPh sb="7" eb="9">
      <t>イチジ</t>
    </rPh>
    <rPh sb="9" eb="11">
      <t>シンサ</t>
    </rPh>
    <phoneticPr fontId="4"/>
  </si>
  <si>
    <t>情報項目シート</t>
    <rPh sb="0" eb="2">
      <t>ジョウホウ</t>
    </rPh>
    <rPh sb="2" eb="4">
      <t>コウモク</t>
    </rPh>
    <phoneticPr fontId="4"/>
  </si>
  <si>
    <t>助成対象費用（2020年度分）</t>
    <phoneticPr fontId="4"/>
  </si>
  <si>
    <t>（提案書様式第１)</t>
    <phoneticPr fontId="4"/>
  </si>
  <si>
    <t>（提案書様式第１）の１.</t>
    <phoneticPr fontId="4"/>
  </si>
  <si>
    <t>（提案書様式第１）の２.</t>
    <phoneticPr fontId="4"/>
  </si>
  <si>
    <r>
      <t>別紙２：２（３）項目別明細表(2019年度)の助成金の額の</t>
    </r>
    <r>
      <rPr>
        <b/>
        <sz val="11"/>
        <color rgb="FFFF0000"/>
        <rFont val="ＭＳ Ｐ明朝"/>
        <family val="1"/>
        <charset val="128"/>
      </rPr>
      <t>合計セルを参照指定</t>
    </r>
    <r>
      <rPr>
        <sz val="11"/>
        <rFont val="ＭＳ Ｐ明朝"/>
        <family val="1"/>
        <charset val="128"/>
      </rPr>
      <t>してください</t>
    </r>
    <rPh sb="23" eb="25">
      <t>ジョセイ</t>
    </rPh>
    <rPh sb="25" eb="26">
      <t>キン</t>
    </rPh>
    <rPh sb="27" eb="28">
      <t>ガク</t>
    </rPh>
    <rPh sb="34" eb="36">
      <t>サンショウ</t>
    </rPh>
    <phoneticPr fontId="4"/>
  </si>
  <si>
    <t>（提案書様式第１）の4.</t>
    <phoneticPr fontId="4"/>
  </si>
  <si>
    <t>（提案書様式第１)</t>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</si>
  <si>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</si>
  <si>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</si>
  <si>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</si>
  <si>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</si>
  <si>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</si>
  <si>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</si>
  <si>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</si>
  <si>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</si>
  <si>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</si>
  <si>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</si>
  <si>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</si>
  <si>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</si>
  <si>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</si>
  <si>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</si>
  <si>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</si>
  <si>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</si>
  <si>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</si>
  <si>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</si>
  <si>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</si>
  <si>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FAX番号</t>
    <rPh sb="3" eb="5">
      <t>バンゴウ</t>
    </rPh>
    <phoneticPr fontId="4"/>
  </si>
  <si>
    <t>役職</t>
    <rPh sb="0" eb="2">
      <t>ヤクショク</t>
    </rPh>
    <phoneticPr fontId="4"/>
  </si>
  <si>
    <t>氏名</t>
    <rPh sb="0" eb="2">
      <t>シメイ</t>
    </rPh>
    <phoneticPr fontId="4"/>
  </si>
  <si>
    <t>交付決定通知書に記載する日から</t>
    <rPh sb="0" eb="2">
      <t>コウフ</t>
    </rPh>
    <rPh sb="2" eb="4">
      <t>ケッテイ</t>
    </rPh>
    <rPh sb="4" eb="7">
      <t>ツウチショ</t>
    </rPh>
    <rPh sb="8" eb="10">
      <t>キサイ</t>
    </rPh>
    <rPh sb="12" eb="13">
      <t>ヒ</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</si>
  <si>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</si>
  <si>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</si>
  <si>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</si>
  <si>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（提案書様式第１）の６.</t>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</si>
  <si>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</si>
  <si>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</si>
  <si>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</si>
  <si>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</si>
  <si>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</si>
  <si>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</si>
  <si>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</si>
  <si>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</si>
  <si>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</si>
  <si>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</si>
  <si>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</si>
  <si>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</si>
  <si>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</si>
  <si>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</si>
  <si>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</si>
  <si>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</si>
  <si>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</si>
  <si>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</si>
  <si>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</si>
  <si>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</si>
  <si>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</si>
  <si>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</si>
  <si>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</si>
  <si>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</si>
  <si>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</si>
  <si>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</si>
  <si>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</si>
  <si>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</si>
  <si>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</si>
  <si>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</si>
  <si>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</si>
  <si>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</si>
  <si>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</si>
  <si>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</si>
  <si>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</si>
  <si>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</si>
  <si>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</si>
  <si>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</si>
  <si>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</si>
  <si>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</si>
  <si>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</si>
  <si>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</si>
  <si>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</si>
  <si>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</si>
  <si>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</si>
  <si>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</si>
  <si>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</si>
  <si>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</si>
  <si>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</si>
  <si>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</si>
  <si>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</si>
  <si>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</si>
  <si>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</si>
  <si>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</si>
  <si>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○○ソフト開発外注</t>
    <rPh sb="5" eb="7">
      <t>カイハツ</t>
    </rPh>
    <rPh sb="7" eb="9">
      <t>ガイチュウ</t>
    </rPh>
    <phoneticPr fontId="4"/>
  </si>
  <si>
    <t>＝</t>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</si>
  <si>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</si>
  <si>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</si>
  <si>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</si>
  <si>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</si>
  <si>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</si>
  <si>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　　(3)報告書等作成費</t>
    <rPh sb="5" eb="8">
      <t>ホウコクショ</t>
    </rPh>
    <rPh sb="8" eb="9">
      <t>トウ</t>
    </rPh>
    <rPh sb="9" eb="11">
      <t>サクセイ</t>
    </rPh>
    <rPh sb="11" eb="12">
      <t>ヒ</t>
    </rPh>
    <phoneticPr fontId="4"/>
  </si>
  <si>
    <t>電子ファイル作成一式</t>
    <rPh sb="0" eb="2">
      <t>デンシ</t>
    </rPh>
    <rPh sb="6" eb="8">
      <t>サクセイ</t>
    </rPh>
    <rPh sb="8" eb="10">
      <t>イッシキ</t>
    </rPh>
    <phoneticPr fontId="4"/>
  </si>
  <si>
    <t>Ⅳ．再委託費・共同研究費</t>
    <rPh sb="2" eb="5">
      <t>サイイタク</t>
    </rPh>
    <rPh sb="5" eb="6">
      <t>ヒ</t>
    </rPh>
    <rPh sb="7" eb="9">
      <t>キョウドウ</t>
    </rPh>
    <rPh sb="9" eb="11">
      <t>ケンキュウ</t>
    </rPh>
    <rPh sb="11" eb="12">
      <t>ヒ</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</si>
  <si>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</si>
  <si>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</si>
  <si>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助成先総括表</t>
    <rPh sb="0" eb="2">
      <t>ジョセイ</t>
    </rPh>
    <rPh sb="2" eb="3">
      <t>サキ</t>
    </rPh>
    <rPh sb="3" eb="5">
      <t>ソウカツ</t>
    </rPh>
    <rPh sb="5" eb="6">
      <t>ヒョウ</t>
    </rPh>
    <phoneticPr fontId="4"/>
  </si>
  <si>
    <t>（提案書様式第１)</t>
    <phoneticPr fontId="4"/>
  </si>
  <si>
    <t>(別紙１）の研究実施場所①</t>
    <rPh sb="1" eb="3">
      <t>ベッシ</t>
    </rPh>
    <rPh sb="6" eb="8">
      <t>ケンキュウ</t>
    </rPh>
    <rPh sb="8" eb="10">
      <t>ジッシ</t>
    </rPh>
    <rPh sb="10" eb="12">
      <t>バショ</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</si>
  <si>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</si>
  <si>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</si>
  <si>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</si>
  <si>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</si>
  <si>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（様式第１）</t>
    <rPh sb="1" eb="3">
      <t>ヨウシキ</t>
    </rPh>
    <rPh sb="3" eb="4">
      <t>ダイ</t>
    </rPh>
    <phoneticPr fontId="4"/>
  </si>
  <si>
    <t>助成先総括表</t>
    <rPh sb="0" eb="2">
      <t>ジョセイ</t>
    </rPh>
    <rPh sb="2" eb="3">
      <t>サキ</t>
    </rPh>
    <rPh sb="3" eb="5">
      <t>ソウカツ</t>
    </rPh>
    <rPh sb="5" eb="6">
      <t>ヒョウ</t>
    </rPh>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</si>
  <si>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</si>
  <si>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</si>
  <si>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</si>
  <si>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</si>
  <si>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098-765-1234　または　なし</t>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</si>
  <si>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</si>
  <si>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</si>
  <si>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</si>
  <si>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（提案書様式第１）の4.</t>
    <phoneticPr fontId="4"/>
  </si>
  <si>
    <t>（提案書様式第１）の３.</t>
    <rPh sb="1" eb="4">
      <t>テイアンショ</t>
    </rPh>
    <rPh sb="4" eb="6">
      <t>ヨウシキ</t>
    </rPh>
    <rPh sb="6" eb="7">
      <t>ダイ</t>
    </rPh>
    <phoneticPr fontId="4"/>
  </si>
  <si>
    <t>（提案書様式第１）の７.</t>
    <rPh sb="1" eb="4">
      <t>テイアンショ</t>
    </rPh>
    <rPh sb="4" eb="6">
      <t>ヨウシキ</t>
    </rPh>
    <rPh sb="6" eb="7">
      <t>ダイ</t>
    </rPh>
    <phoneticPr fontId="4"/>
  </si>
  <si>
    <t>（提案書様式第１）の７.</t>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</si>
  <si>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</si>
  <si>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</si>
  <si>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助成事業に要する経費（2020年度分）</t>
    <rPh sb="5" eb="6">
      <t>ヨウ</t>
    </rPh>
    <rPh sb="8" eb="10">
      <t>ケイヒ</t>
    </rPh>
    <phoneticPr fontId="4"/>
  </si>
  <si>
    <t>（単位：円）</t>
    <phoneticPr fontId="4"/>
  </si>
  <si>
    <t>2020年度</t>
    <rPh sb="4" eb="6">
      <t>ネンド</t>
    </rPh>
    <phoneticPr fontId="4"/>
  </si>
  <si>
    <t xml:space="preserve">（注）
※細目ごとに金額(単価×数量)を記述してください。記載する金額は、消費税抜きとします。
※「助成対象費用」には、「助成事業に要する費用」のうち、助成対象とする部分の金額を記入してください。一般には、「助成事業に要する費用」と同額です。
※「助成金の額」には、様式第１に記述の補助率に従い、「助成対象費用の合計」に補助率を乗じて千円未満を切捨てた金額を記入してください。
</t>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</si>
  <si>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</si>
  <si>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</si>
  <si>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</si>
  <si>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</si>
  <si>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うち共同研究　</t>
    <rPh sb="2" eb="4">
      <t>キョウドウ</t>
    </rPh>
    <rPh sb="4" eb="6">
      <t>ケンキュウ</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</si>
  <si>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</si>
  <si>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</si>
  <si>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</si>
  <si>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</si>
  <si>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</si>
  <si>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（単位：円）</t>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</si>
  <si>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</si>
  <si>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</si>
  <si>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</si>
  <si>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</si>
  <si>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</si>
  <si>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</si>
  <si>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19"/>
  </si>
  <si>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</si>
  <si>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</si>
  <si>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</si>
  <si>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</si>
  <si>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</si>
  <si>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</si>
  <si>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</si>
  <si>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</si>
  <si>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</si>
  <si>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</si>
  <si>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</si>
  <si>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</si>
  <si>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</si>
  <si>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19"/>
  </si>
  <si>
    <t>＠</t>
    <phoneticPr fontId="4"/>
  </si>
  <si>
    <t>＠</t>
    <phoneticPr fontId="4"/>
  </si>
  <si>
    <t>Product Commercialization Alliance(PCA)助成金交付に係る提案書</t>
    <phoneticPr fontId="4"/>
  </si>
  <si>
    <t>共同研究先名（橋渡し研究機関）①</t>
    <rPh sb="7" eb="9">
      <t>ハシワタ</t>
    </rPh>
    <rPh sb="10" eb="12">
      <t>ケンキュウ</t>
    </rPh>
    <rPh sb="12" eb="14">
      <t>キカン</t>
    </rPh>
    <phoneticPr fontId="4"/>
  </si>
  <si>
    <t>共同研究先名（橋渡し研究機関）②</t>
    <phoneticPr fontId="4"/>
  </si>
  <si>
    <t>（提案書様式第１）</t>
    <phoneticPr fontId="4"/>
  </si>
  <si>
    <t>（提案書様式１）の１．会社概要（１）を記入</t>
    <rPh sb="1" eb="4">
      <t>テイアンショ</t>
    </rPh>
    <rPh sb="4" eb="6">
      <t>ヨウシキ</t>
    </rPh>
    <rPh sb="11" eb="13">
      <t>カイシャ</t>
    </rPh>
    <rPh sb="13" eb="15">
      <t>ガイヨウ</t>
    </rPh>
    <rPh sb="19" eb="21">
      <t>キニュウ</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</si>
  <si>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</si>
  <si>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</si>
  <si>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</si>
  <si>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</si>
  <si>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計</t>
    <rPh sb="0" eb="1">
      <t>ケイ</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</si>
  <si>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</si>
  <si>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</si>
  <si>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</si>
  <si>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</si>
  <si>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</si>
  <si>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</si>
  <si>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</si>
  <si>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</si>
  <si>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</si>
  <si>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r>
      <t>VCや事業会社からの</t>
    </r>
    <r>
      <rPr>
        <b/>
        <sz val="11"/>
        <color rgb="FFFF0000"/>
        <rFont val="ＭＳ Ｐ明朝"/>
        <family val="1"/>
        <charset val="128"/>
      </rPr>
      <t>既に出資済</t>
    </r>
    <r>
      <rPr>
        <sz val="11"/>
        <rFont val="ＭＳ Ｐ明朝"/>
        <family val="1"/>
        <charset val="128"/>
      </rPr>
      <t>のもの等はここに記載。</t>
    </r>
    <rPh sb="3" eb="5">
      <t>ジギョウ</t>
    </rPh>
    <rPh sb="5" eb="7">
      <t>カイシャ</t>
    </rPh>
    <rPh sb="10" eb="11">
      <t>スデ</t>
    </rPh>
    <rPh sb="12" eb="14">
      <t>シュッシ</t>
    </rPh>
    <rPh sb="14" eb="15">
      <t>スミ</t>
    </rPh>
    <rPh sb="18" eb="19">
      <t>トウ</t>
    </rPh>
    <rPh sb="23" eb="25">
      <t>キサイ</t>
    </rPh>
    <phoneticPr fontId="4"/>
  </si>
  <si>
    <t>（提案書様式第１）の７.</t>
    <phoneticPr fontId="4"/>
  </si>
  <si>
    <t>（提案書様式第１）の７.</t>
    <phoneticPr fontId="4"/>
  </si>
  <si>
    <r>
      <t>VCや事業会社からの</t>
    </r>
    <r>
      <rPr>
        <b/>
        <sz val="11"/>
        <color rgb="FFFF0000"/>
        <rFont val="ＭＳ Ｐ明朝"/>
        <family val="1"/>
        <charset val="128"/>
      </rPr>
      <t>新たな出資</t>
    </r>
    <r>
      <rPr>
        <sz val="11"/>
        <rFont val="ＭＳ Ｐ明朝"/>
        <family val="1"/>
        <charset val="128"/>
      </rPr>
      <t>を本事業に組み込む場合はここに記載。</t>
    </r>
    <rPh sb="3" eb="5">
      <t>ジギョウ</t>
    </rPh>
    <rPh sb="5" eb="7">
      <t>カイシャ</t>
    </rPh>
    <rPh sb="10" eb="11">
      <t>アラ</t>
    </rPh>
    <rPh sb="13" eb="15">
      <t>シュッシ</t>
    </rPh>
    <rPh sb="16" eb="17">
      <t>ホン</t>
    </rPh>
    <rPh sb="17" eb="19">
      <t>ジギョウ</t>
    </rPh>
    <rPh sb="20" eb="21">
      <t>ク</t>
    </rPh>
    <rPh sb="22" eb="23">
      <t>コ</t>
    </rPh>
    <rPh sb="24" eb="26">
      <t>バアイ</t>
    </rPh>
    <rPh sb="30" eb="32">
      <t>キサイ</t>
    </rPh>
    <phoneticPr fontId="4"/>
  </si>
  <si>
    <t>Ⅰ自己資金（２０２０年度）</t>
    <rPh sb="1" eb="3">
      <t>ジコ</t>
    </rPh>
    <rPh sb="3" eb="5">
      <t>シキン</t>
    </rPh>
    <rPh sb="10" eb="12">
      <t>ネンド</t>
    </rPh>
    <phoneticPr fontId="4"/>
  </si>
  <si>
    <t>Ⅱ借入金（２０２０年度）</t>
    <rPh sb="1" eb="3">
      <t>シャクニュウ</t>
    </rPh>
    <rPh sb="3" eb="4">
      <t>キン</t>
    </rPh>
    <rPh sb="9" eb="11">
      <t>ネンド</t>
    </rPh>
    <phoneticPr fontId="4"/>
  </si>
  <si>
    <t>Ⅲその他の収入（２０２０年度）</t>
    <phoneticPr fontId="4"/>
  </si>
  <si>
    <t>提案日</t>
    <rPh sb="0" eb="2">
      <t>テイアン</t>
    </rPh>
    <rPh sb="2" eb="3">
      <t>ビ</t>
    </rPh>
    <phoneticPr fontId="4"/>
  </si>
  <si>
    <t>受付番号(提案者)</t>
    <rPh sb="5" eb="8">
      <t>テイアンシャ</t>
    </rPh>
    <phoneticPr fontId="4"/>
  </si>
  <si>
    <t>提案者名</t>
    <rPh sb="0" eb="2">
      <t>テイアン</t>
    </rPh>
    <phoneticPr fontId="4"/>
  </si>
  <si>
    <t>公募締切日は、2020年4月20日</t>
    <rPh sb="0" eb="2">
      <t>コウボ</t>
    </rPh>
    <rPh sb="2" eb="4">
      <t>シメキリ</t>
    </rPh>
    <rPh sb="4" eb="5">
      <t>ビ</t>
    </rPh>
    <rPh sb="11" eb="12">
      <t>ネン</t>
    </rPh>
    <rPh sb="13" eb="14">
      <t>ツキ</t>
    </rPh>
    <rPh sb="16" eb="17">
      <t>ニチ</t>
    </rPh>
    <phoneticPr fontId="4"/>
  </si>
  <si>
    <t>（提案書様式第１)の提案日</t>
    <rPh sb="6" eb="7">
      <t>ダイ</t>
    </rPh>
    <rPh sb="10" eb="12">
      <t>テイアン</t>
    </rPh>
    <rPh sb="12" eb="13">
      <t>ビ</t>
    </rPh>
    <phoneticPr fontId="4"/>
  </si>
  <si>
    <r>
      <t>別紙２：２（３）項目別明細表(2020年度)の助成事業に要する経費の</t>
    </r>
    <r>
      <rPr>
        <b/>
        <sz val="11"/>
        <color rgb="FFFF0000"/>
        <rFont val="ＭＳ Ｐ明朝"/>
        <family val="1"/>
        <charset val="128"/>
      </rPr>
      <t>合計セルを参照指定</t>
    </r>
    <r>
      <rPr>
        <sz val="11"/>
        <rFont val="ＭＳ Ｐ明朝"/>
        <family val="1"/>
        <charset val="128"/>
      </rPr>
      <t>してください</t>
    </r>
    <rPh sb="31" eb="33">
      <t>ケイヒ</t>
    </rPh>
    <rPh sb="34" eb="36">
      <t>ゴウケイ</t>
    </rPh>
    <rPh sb="39" eb="41">
      <t>サンショウ</t>
    </rPh>
    <rPh sb="41" eb="43">
      <t>シテイ</t>
    </rPh>
    <phoneticPr fontId="4"/>
  </si>
  <si>
    <t>助成対象費用（全期間）は、最大3億７千5百万円。</t>
    <rPh sb="0" eb="2">
      <t>ジョセイ</t>
    </rPh>
    <rPh sb="2" eb="4">
      <t>タイショウ</t>
    </rPh>
    <rPh sb="4" eb="6">
      <t>ヒヨウ</t>
    </rPh>
    <rPh sb="7" eb="10">
      <t>ゼンキカン</t>
    </rPh>
    <rPh sb="13" eb="15">
      <t>サイダイ</t>
    </rPh>
    <rPh sb="16" eb="17">
      <t>オク</t>
    </rPh>
    <rPh sb="20" eb="21">
      <t>ヒャク</t>
    </rPh>
    <rPh sb="22" eb="23">
      <t>エン</t>
    </rPh>
    <phoneticPr fontId="4"/>
  </si>
  <si>
    <r>
      <t>別紙２：２（３）項目別明細表(2020年度)の助成対象費用の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9" eb="21">
      <t>ネンド</t>
    </rPh>
    <rPh sb="23" eb="25">
      <t>ジョセイ</t>
    </rPh>
    <rPh sb="25" eb="27">
      <t>タイショウ</t>
    </rPh>
    <rPh sb="27" eb="29">
      <t>ヒヨウ</t>
    </rPh>
    <rPh sb="35" eb="37">
      <t>サンショウ</t>
    </rPh>
    <phoneticPr fontId="4"/>
  </si>
  <si>
    <t>代表取締役  　代表取締役社長</t>
    <rPh sb="0" eb="2">
      <t>ダイヒョウ</t>
    </rPh>
    <rPh sb="2" eb="5">
      <t>トリシマリヤク</t>
    </rPh>
    <rPh sb="8" eb="10">
      <t>ダイヒョウ</t>
    </rPh>
    <rPh sb="10" eb="13">
      <t>トリシマリヤク</t>
    </rPh>
    <rPh sb="13" eb="15">
      <t>シャチョウ</t>
    </rPh>
    <phoneticPr fontId="4"/>
  </si>
  <si>
    <t>最大 2.5億円</t>
    <rPh sb="0" eb="2">
      <t>サイダイ</t>
    </rPh>
    <rPh sb="6" eb="8">
      <t>オクエン</t>
    </rPh>
    <phoneticPr fontId="4"/>
  </si>
  <si>
    <t>橋渡し研究機関確認番号①</t>
    <rPh sb="7" eb="9">
      <t>カクニン</t>
    </rPh>
    <phoneticPr fontId="4"/>
  </si>
  <si>
    <t>橋渡し研究機関確認番号②</t>
    <rPh sb="7" eb="9">
      <t>カクニン</t>
    </rPh>
    <phoneticPr fontId="4"/>
  </si>
  <si>
    <t>27H1111</t>
    <phoneticPr fontId="4"/>
  </si>
  <si>
    <t>（追加資料11）</t>
    <phoneticPr fontId="4"/>
  </si>
  <si>
    <t>（単位：円）</t>
    <phoneticPr fontId="4"/>
  </si>
  <si>
    <t>123-4567</t>
    <phoneticPr fontId="4"/>
  </si>
  <si>
    <t>費用計上を行う橋渡し研究機関を記載。無い場合は「該当なし」と記載</t>
    <rPh sb="24" eb="26">
      <t>ガイトウ</t>
    </rPh>
    <rPh sb="30" eb="32">
      <t>キサイ</t>
    </rPh>
    <phoneticPr fontId="4"/>
  </si>
  <si>
    <t>費用計上を行う橋渡し研究機関を記載。無い場合は「該当なし」と記載</t>
    <phoneticPr fontId="4"/>
  </si>
  <si>
    <t>全期間総括表</t>
    <rPh sb="0" eb="3">
      <t>ゼンキカン</t>
    </rPh>
    <rPh sb="3" eb="5">
      <t>ソウカツ</t>
    </rPh>
    <rPh sb="5" eb="6">
      <t>ヒョウ</t>
    </rPh>
    <phoneticPr fontId="4"/>
  </si>
  <si>
    <t>項目別明細表（助成先）
（2020年度版）</t>
    <rPh sb="0" eb="2">
      <t>コウモク</t>
    </rPh>
    <rPh sb="2" eb="3">
      <t>ベツ</t>
    </rPh>
    <rPh sb="3" eb="6">
      <t>メイサイヒョウ</t>
    </rPh>
    <rPh sb="7" eb="9">
      <t>ジョセイ</t>
    </rPh>
    <rPh sb="9" eb="10">
      <t>サキ</t>
    </rPh>
    <rPh sb="17" eb="19">
      <t>ネンド</t>
    </rPh>
    <rPh sb="19" eb="20">
      <t>バン</t>
    </rPh>
    <phoneticPr fontId="4"/>
  </si>
  <si>
    <t>項目別明細表（共同研究先）
（2020年度版）</t>
    <rPh sb="7" eb="9">
      <t>キョウドウ</t>
    </rPh>
    <rPh sb="9" eb="11">
      <t>ケンキュウ</t>
    </rPh>
    <phoneticPr fontId="4"/>
  </si>
  <si>
    <t>提案書様式第１（PCA)</t>
    <rPh sb="0" eb="3">
      <t>テイアンショ</t>
    </rPh>
    <rPh sb="3" eb="5">
      <t>ヨウシキ</t>
    </rPh>
    <rPh sb="5" eb="6">
      <t>ダイ</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</si>
  <si>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</si>
  <si>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t>共同研究先総括表</t>
    <rPh sb="0" eb="2">
      <t>キョウドウ</t>
    </rPh>
    <rPh sb="2" eb="4">
      <t>ケンキュウ</t>
    </rPh>
    <rPh sb="4" eb="5">
      <t>サキ</t>
    </rPh>
    <rPh sb="5" eb="7">
      <t>ソウカツ</t>
    </rPh>
    <rPh sb="7" eb="8">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</si>
  <si>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</si>
  <si>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r>
      <t>・</t>
    </r>
    <r>
      <rPr>
        <sz val="11"/>
        <color rgb="FFFF0000"/>
        <rFont val="ＭＳ 明朝"/>
        <family val="1"/>
        <charset val="128"/>
      </rPr>
      <t>項目別明細表を先に作成</t>
    </r>
    <r>
      <rPr>
        <sz val="11"/>
        <color theme="1"/>
        <rFont val="ＭＳ 明朝"/>
        <family val="1"/>
        <charset val="128"/>
      </rPr>
      <t>するようにしてください。
・橋渡し研究機関の費用は、Ⅳ．１．に計上してください。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6" eb="28">
      <t>ハシワタ</t>
    </rPh>
    <rPh sb="29" eb="31">
      <t>ケンキュウ</t>
    </rPh>
    <rPh sb="31" eb="33">
      <t>キカン</t>
    </rPh>
    <rPh sb="34" eb="36">
      <t>ヒヨウ</t>
    </rPh>
    <rPh sb="43" eb="45">
      <t>ケイジョウ</t>
    </rPh>
    <phoneticPr fontId="4"/>
  </si>
  <si>
    <r>
      <t>・共同研究先がない場合は、作成不要です。
・橋渡し研究機関が2機関の場合は、シートをコピーして作成してください。その際、登録済の計算式が問題ないかご確認ください。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phoneticPr fontId="4"/>
  </si>
  <si>
    <r>
      <t>・共同研究先がない場合は、作成不要です。
・橋渡し研究機関が2機関の場合は、シートをコピーして作成してください。その際、登録済の計算式が問題ないかご確認ください。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60" eb="62">
      <t>トウロク</t>
    </rPh>
    <rPh sb="62" eb="63">
      <t>スミ</t>
    </rPh>
    <rPh sb="68" eb="70">
      <t>モンダイ</t>
    </rPh>
    <rPh sb="74" eb="76">
      <t>カクニン</t>
    </rPh>
    <phoneticPr fontId="4"/>
  </si>
  <si>
    <t>VC名／○○○○万円、VC名／XXXX万円、</t>
    <phoneticPr fontId="4"/>
  </si>
  <si>
    <t>VC名／○○○○万円、VC名／XXXX万円、</t>
    <phoneticPr fontId="4"/>
  </si>
  <si>
    <t>VC名と出資額の間は「／」（全角スラッシュ）、出資毎の間は、全角読点（「、」とする</t>
    <phoneticPr fontId="4"/>
  </si>
  <si>
    <t>出資元名と出資額の間は「／」（全角スラッシュ）、出資毎の間は、全角読点（「、」とする</t>
    <rPh sb="0" eb="2">
      <t>シュッシ</t>
    </rPh>
    <rPh sb="2" eb="3">
      <t>モト</t>
    </rPh>
    <phoneticPr fontId="4"/>
  </si>
  <si>
    <t>○○大学</t>
    <phoneticPr fontId="4"/>
  </si>
  <si>
    <t>○○大学</t>
    <rPh sb="2" eb="4">
      <t>ダイガク</t>
    </rPh>
    <phoneticPr fontId="4"/>
  </si>
  <si>
    <t>abc.def_ghi@nedo.go.jp</t>
    <phoneticPr fontId="4"/>
  </si>
  <si>
    <t>○○大学</t>
    <phoneticPr fontId="4"/>
  </si>
  <si>
    <t>27H1111</t>
    <phoneticPr fontId="4"/>
  </si>
  <si>
    <r>
      <t>助成金交付提案額</t>
    </r>
    <r>
      <rPr>
        <b/>
        <sz val="11"/>
        <color rgb="FFFF0000"/>
        <rFont val="ＭＳ Ｐ明朝"/>
        <family val="1"/>
        <charset val="128"/>
      </rPr>
      <t>（全期間）</t>
    </r>
    <rPh sb="5" eb="7">
      <t>テイアン</t>
    </rPh>
    <phoneticPr fontId="4"/>
  </si>
  <si>
    <t>助成金交付提案額（2020年度分）</t>
    <rPh sb="5" eb="7">
      <t>テイアン</t>
    </rPh>
    <phoneticPr fontId="4"/>
  </si>
  <si>
    <t>提案者法人番号</t>
  </si>
  <si>
    <t>実施期間の名称／制度の名称／対象期間／テーマ名／補助金額／本提案との関係を記入（「／」（全角スラッシュ）で区切る）</t>
    <rPh sb="30" eb="32">
      <t>テイアン</t>
    </rPh>
    <rPh sb="37" eb="39">
      <t>キニュウ</t>
    </rPh>
    <phoneticPr fontId="4"/>
  </si>
  <si>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</si>
  <si>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</si>
  <si>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</si>
  <si>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r>
      <t>・薄オレンジのセルはすべて記載してください。該当しないものは、なし　と記載。
・「助成事業の総費用、助成対象費用および交付提案額」（白色セル）は、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・記載内容は提案書様式の「7.(2)借入金の調達方法」「8.(6)現在の主要事業内容」以外に反映されます。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9">
      <t>ソウヒヨウ</t>
    </rPh>
    <rPh sb="50" eb="52">
      <t>ジョセイ</t>
    </rPh>
    <rPh sb="52" eb="54">
      <t>タイショウ</t>
    </rPh>
    <rPh sb="54" eb="56">
      <t>ヒヨウ</t>
    </rPh>
    <rPh sb="59" eb="61">
      <t>コウフ</t>
    </rPh>
    <rPh sb="61" eb="63">
      <t>テイアン</t>
    </rPh>
    <rPh sb="63" eb="64">
      <t>ガク</t>
    </rPh>
    <rPh sb="66" eb="67">
      <t>シロ</t>
    </rPh>
    <rPh sb="67" eb="68">
      <t>イロ</t>
    </rPh>
    <rPh sb="73" eb="75">
      <t>コウモク</t>
    </rPh>
    <rPh sb="75" eb="76">
      <t>ベツ</t>
    </rPh>
    <rPh sb="76" eb="79">
      <t>メイサイヒョウ</t>
    </rPh>
    <rPh sb="80" eb="81">
      <t>アタイ</t>
    </rPh>
    <rPh sb="82" eb="84">
      <t>ハンエイ</t>
    </rPh>
    <rPh sb="91" eb="93">
      <t>キサイ</t>
    </rPh>
    <rPh sb="93" eb="95">
      <t>ナイヨウ</t>
    </rPh>
    <rPh sb="96" eb="99">
      <t>テイアンショ</t>
    </rPh>
    <rPh sb="99" eb="101">
      <t>ヨウシキ</t>
    </rPh>
    <rPh sb="133" eb="135">
      <t>イガイ</t>
    </rPh>
    <rPh sb="136" eb="138">
      <t>ハンエイ</t>
    </rPh>
    <rPh sb="152" eb="154">
      <t>サクセイ</t>
    </rPh>
    <rPh sb="154" eb="155">
      <t>ゴ</t>
    </rPh>
    <rPh sb="156" eb="158">
      <t>ジョウホウ</t>
    </rPh>
    <rPh sb="158" eb="160">
      <t>コウモク</t>
    </rPh>
    <rPh sb="185" eb="187">
      <t>テイアン</t>
    </rPh>
    <rPh sb="198" eb="200">
      <t>ゴウケイ</t>
    </rPh>
    <rPh sb="203" eb="205">
      <t>サンショウ</t>
    </rPh>
    <rPh sb="210" eb="212">
      <t>サイド</t>
    </rPh>
    <rPh sb="212" eb="214">
      <t>カクニン</t>
    </rPh>
    <phoneticPr fontId="4"/>
  </si>
  <si>
    <r>
      <t>①出資元情報
（</t>
    </r>
    <r>
      <rPr>
        <b/>
        <sz val="11"/>
        <color rgb="FFFF0000"/>
        <rFont val="ＭＳ Ｐ明朝"/>
        <family val="1"/>
        <charset val="128"/>
      </rPr>
      <t>2020年2月18日以前</t>
    </r>
    <r>
      <rPr>
        <b/>
        <sz val="11"/>
        <color theme="1"/>
        <rFont val="ＭＳ Ｐ明朝"/>
        <family val="1"/>
        <charset val="128"/>
      </rPr>
      <t>)</t>
    </r>
    <rPh sb="18" eb="20">
      <t>イゼン</t>
    </rPh>
    <phoneticPr fontId="4"/>
  </si>
  <si>
    <r>
      <t>②出資元情報
（</t>
    </r>
    <r>
      <rPr>
        <b/>
        <sz val="11"/>
        <color rgb="FFFF0000"/>
        <rFont val="ＭＳ Ｐ明朝"/>
        <family val="1"/>
        <charset val="128"/>
      </rPr>
      <t>2020年2月19日以降</t>
    </r>
    <r>
      <rPr>
        <b/>
        <sz val="11"/>
        <color theme="1"/>
        <rFont val="ＭＳ Ｐ明朝"/>
        <family val="1"/>
        <charset val="128"/>
      </rPr>
      <t>)</t>
    </r>
    <rPh sb="18" eb="20">
      <t>イコウ</t>
    </rPh>
    <phoneticPr fontId="4"/>
  </si>
  <si>
    <t>事業化までに必要な調達額</t>
    <phoneticPr fontId="4"/>
  </si>
  <si>
    <t>○億円</t>
    <phoneticPr fontId="4"/>
  </si>
  <si>
    <t>△億円</t>
    <rPh sb="1" eb="3">
      <t>オクエン</t>
    </rPh>
    <phoneticPr fontId="4"/>
  </si>
  <si>
    <t>提案時点での調達（見込み含む）額</t>
    <rPh sb="0" eb="2">
      <t>テイアン</t>
    </rPh>
    <rPh sb="2" eb="4">
      <t>ジテン</t>
    </rPh>
    <rPh sb="6" eb="8">
      <t>チョウタツ</t>
    </rPh>
    <rPh sb="9" eb="11">
      <t>ミコ</t>
    </rPh>
    <rPh sb="12" eb="13">
      <t>フク</t>
    </rPh>
    <rPh sb="15" eb="16">
      <t>ガク</t>
    </rPh>
    <phoneticPr fontId="4"/>
  </si>
  <si>
    <t>提案時から概ね3年以内に事業化するのに必要とする資金の総額</t>
    <rPh sb="5" eb="6">
      <t>オオム</t>
    </rPh>
    <phoneticPr fontId="4"/>
  </si>
  <si>
    <t>提案時から概ね3年以内に事業化するのに必要とする資金の総額の内、提案時点で調達（見込み含む）額</t>
    <rPh sb="0" eb="2">
      <t>テイアン</t>
    </rPh>
    <rPh sb="2" eb="3">
      <t>ジ</t>
    </rPh>
    <rPh sb="5" eb="6">
      <t>オオム</t>
    </rPh>
    <rPh sb="8" eb="9">
      <t>ネン</t>
    </rPh>
    <rPh sb="9" eb="11">
      <t>イナイ</t>
    </rPh>
    <rPh sb="12" eb="15">
      <t>ジギョウカ</t>
    </rPh>
    <rPh sb="19" eb="21">
      <t>ヒツヨウ</t>
    </rPh>
    <rPh sb="24" eb="26">
      <t>シキン</t>
    </rPh>
    <rPh sb="27" eb="29">
      <t>ソウガク</t>
    </rPh>
    <rPh sb="30" eb="31">
      <t>ウチ</t>
    </rPh>
    <rPh sb="32" eb="34">
      <t>テイアン</t>
    </rPh>
    <rPh sb="34" eb="36">
      <t>ジテン</t>
    </rPh>
    <rPh sb="37" eb="39">
      <t>チョウタツ</t>
    </rPh>
    <rPh sb="40" eb="42">
      <t>ミコ</t>
    </rPh>
    <rPh sb="43" eb="44">
      <t>フク</t>
    </rPh>
    <rPh sb="46" eb="47">
      <t>ガク</t>
    </rPh>
    <phoneticPr fontId="4"/>
  </si>
  <si>
    <t>最長　2021年２月28日まで</t>
    <rPh sb="0" eb="2">
      <t>サイチョウ</t>
    </rPh>
    <rPh sb="7" eb="8">
      <t>ネン</t>
    </rPh>
    <rPh sb="9" eb="10">
      <t>ツキ</t>
    </rPh>
    <rPh sb="12" eb="13">
      <t>ニチ</t>
    </rPh>
    <phoneticPr fontId="4"/>
  </si>
  <si>
    <t>８．</t>
    <phoneticPr fontId="4"/>
  </si>
  <si>
    <t>（提案書様式第１)</t>
    <phoneticPr fontId="4"/>
  </si>
  <si>
    <t>（提案書様式第１添付１）の１．（２）</t>
    <rPh sb="8" eb="10">
      <t>テンプ</t>
    </rPh>
    <phoneticPr fontId="4"/>
  </si>
  <si>
    <t>（提案書様式第１添付１）の１．（３）</t>
    <phoneticPr fontId="4"/>
  </si>
  <si>
    <t>（提案書様式第１添付１）の１．（１０）</t>
    <phoneticPr fontId="4"/>
  </si>
  <si>
    <t>（提案書様式第１）の８.</t>
    <phoneticPr fontId="4"/>
  </si>
  <si>
    <t>全従業員数</t>
    <rPh sb="0" eb="1">
      <t>ゼン</t>
    </rPh>
    <rPh sb="1" eb="4">
      <t>ジュウギョウイン</t>
    </rPh>
    <rPh sb="4" eb="5">
      <t>スウ</t>
    </rPh>
    <phoneticPr fontId="4"/>
  </si>
  <si>
    <t>　経営者</t>
    <rPh sb="1" eb="4">
      <t>ケイエイシャ</t>
    </rPh>
    <phoneticPr fontId="4"/>
  </si>
  <si>
    <t>経営者の数</t>
    <rPh sb="0" eb="3">
      <t>ケイエイシャ</t>
    </rPh>
    <rPh sb="4" eb="5">
      <t>カズ</t>
    </rPh>
    <phoneticPr fontId="4"/>
  </si>
  <si>
    <t>（提案書様式第１添付１）の１．（６）</t>
    <phoneticPr fontId="4"/>
  </si>
  <si>
    <t>（提案書様式第１添付１）の１．（４）</t>
    <phoneticPr fontId="4"/>
  </si>
  <si>
    <t>(提案書様式第１添付２）Ⅳ．１．（２）</t>
    <rPh sb="1" eb="4">
      <t>テイアンショ</t>
    </rPh>
    <rPh sb="4" eb="6">
      <t>ヨウシキ</t>
    </rPh>
    <rPh sb="6" eb="7">
      <t>ダイ</t>
    </rPh>
    <rPh sb="8" eb="10">
      <t>テンプ</t>
    </rPh>
    <phoneticPr fontId="4"/>
  </si>
  <si>
    <t>(提案書様式第１添付２）Ⅳ．１．（２）</t>
    <phoneticPr fontId="4"/>
  </si>
  <si>
    <t>(提案書様式第１添付２）Ⅳ．１．（２）</t>
    <phoneticPr fontId="4"/>
  </si>
  <si>
    <t>(提案書様式第１添付２）Ⅱ．２．（３）</t>
    <phoneticPr fontId="4"/>
  </si>
  <si>
    <t>(提案書様式第１添付２）Ⅱ．２．（３）</t>
    <rPh sb="1" eb="4">
      <t>テイアンショ</t>
    </rPh>
    <rPh sb="4" eb="6">
      <t>ヨウシキ</t>
    </rPh>
    <phoneticPr fontId="4"/>
  </si>
  <si>
    <t>追加資料７、８</t>
    <rPh sb="0" eb="2">
      <t>ツイカ</t>
    </rPh>
    <rPh sb="2" eb="4">
      <t>シリョウ</t>
    </rPh>
    <phoneticPr fontId="4"/>
  </si>
  <si>
    <t>（提案書様式第１）の１.（３）</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</si>
  <si>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3">
      <t>テイアンショ</t>
    </rPh>
    <rPh sb="63" eb="65">
      <t>ヨウシキ</t>
    </rPh>
    <rPh sb="66" eb="68">
      <t>チョクセツ</t>
    </rPh>
    <rPh sb="68" eb="70">
      <t>キサイ</t>
    </rPh>
    <rPh sb="77" eb="79">
      <t>インサツ</t>
    </rPh>
    <rPh sb="79" eb="80">
      <t>ジ</t>
    </rPh>
    <rPh sb="81" eb="83">
      <t>インジ</t>
    </rPh>
    <rPh sb="87" eb="89">
      <t>モジ</t>
    </rPh>
    <rPh sb="92" eb="94">
      <t>バアイ</t>
    </rPh>
    <rPh sb="97" eb="98">
      <t>ギョウ</t>
    </rPh>
    <rPh sb="99" eb="100">
      <t>タカ</t>
    </rPh>
    <rPh sb="102" eb="104">
      <t>ヘンコウ</t>
    </rPh>
    <rPh sb="106" eb="107">
      <t>ナド</t>
    </rPh>
    <rPh sb="110" eb="112">
      <t>テキギ</t>
    </rPh>
    <rPh sb="118" eb="120">
      <t>ヘンコウ</t>
    </rPh>
    <rPh sb="130" eb="133">
      <t>テイアンショ</t>
    </rPh>
    <rPh sb="133" eb="135">
      <t>サクセイ</t>
    </rPh>
    <rPh sb="151" eb="154">
      <t>テイアンショ</t>
    </rPh>
    <rPh sb="154" eb="156">
      <t>ヨウシキ</t>
    </rPh>
    <rPh sb="161" eb="162">
      <t>バン</t>
    </rPh>
    <rPh sb="175" eb="177">
      <t>ヨウシキ</t>
    </rPh>
    <rPh sb="178" eb="180">
      <t>サクセイ</t>
    </rPh>
    <rPh sb="187" eb="189">
      <t>カノウ</t>
    </rPh>
    <rPh sb="194" eb="196">
      <t>バアイ</t>
    </rPh>
    <rPh sb="198" eb="199">
      <t>トク</t>
    </rPh>
    <rPh sb="201" eb="203">
      <t>スウチ</t>
    </rPh>
    <rPh sb="204" eb="206">
      <t>テンキ</t>
    </rPh>
    <rPh sb="210" eb="211">
      <t>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</si>
</sst>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
    <numFmt numFmtId="184" formatCode="#,##0_);\(#,##0\)"/>
    <numFmt numFmtId="185" formatCode="&quot;（Ⅰ+Ⅱ+Ⅲ）×&quot;0&quot;%&quot;"/>
    <numFmt numFmtId="186" formatCode="&quot;合計Ａ×&quot;0&quot;%&quot;"/>
    <numFmt numFmtId="187" formatCode="[DBNum3]&quot;合計Ａ×&quot;0&quot;%&quot;"/>
  </numFmts>
  <fonts count="25">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1"/>
      <color rgb="FF0070C0"/>
      <name val="ＭＳ Ｐ明朝"/>
      <family val="1"/>
      <charset val="128"/>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8" tint="0.59999389629810485"/>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bottom/>
      <diagonal/>
    </border>
    <border>
      <left style="medium">
        <color indexed="64"/>
      </left>
      <right style="thick">
        <color rgb="FFFF0000"/>
      </right>
      <top style="double">
        <color indexed="64"/>
      </top>
      <bottom style="hair">
        <color indexed="64"/>
      </bottom>
      <diagonal/>
    </border>
    <border>
      <left style="medium">
        <color indexed="64"/>
      </left>
      <right/>
      <top style="double">
        <color indexed="64"/>
      </top>
      <bottom style="medium">
        <color indexed="64"/>
      </bottom>
      <diagonal/>
    </border>
    <border>
      <left style="thick">
        <color rgb="FFFF0000"/>
      </left>
      <right style="thick">
        <color rgb="FFFF0000"/>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bottom/>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s>
  <cellStyleXfs count="11">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17">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0" fontId="11" fillId="4" borderId="54" xfId="6" applyFont="1" applyFill="1" applyBorder="1" applyAlignment="1" applyProtection="1">
      <alignment horizontal="left" vertical="top" wrapText="1" shrinkToFit="1"/>
    </xf>
    <xf numFmtId="176" fontId="9" fillId="0" borderId="55" xfId="6" applyNumberFormat="1" applyFont="1" applyFill="1" applyBorder="1" applyAlignment="1" applyProtection="1">
      <alignment horizontal="left" vertical="top" wrapText="1"/>
    </xf>
    <xf numFmtId="0" fontId="11" fillId="4" borderId="57" xfId="6" applyFont="1" applyFill="1" applyBorder="1" applyAlignment="1" applyProtection="1">
      <alignment horizontal="left" vertical="top" wrapText="1" shrinkToFit="1"/>
    </xf>
    <xf numFmtId="0" fontId="8" fillId="5" borderId="52"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0"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59" xfId="6" applyNumberFormat="1" applyFont="1" applyFill="1" applyBorder="1" applyAlignment="1" applyProtection="1">
      <alignment vertical="center" wrapText="1"/>
    </xf>
    <xf numFmtId="0" fontId="7" fillId="0" borderId="60" xfId="6" applyFont="1" applyFill="1" applyBorder="1" applyAlignment="1" applyProtection="1">
      <alignment horizontal="left" vertical="top"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38" fontId="7" fillId="2" borderId="11" xfId="8" applyFont="1" applyFill="1" applyBorder="1">
      <alignment vertical="center"/>
    </xf>
    <xf numFmtId="0" fontId="7" fillId="2" borderId="14" xfId="0" applyFont="1" applyFill="1" applyBorder="1" applyAlignment="1">
      <alignment horizontal="center" vertical="center"/>
    </xf>
    <xf numFmtId="0" fontId="7"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7" fillId="2" borderId="15" xfId="0" applyFont="1" applyFill="1" applyBorder="1">
      <alignment vertical="center"/>
    </xf>
    <xf numFmtId="0" fontId="7" fillId="2" borderId="0"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8" borderId="7" xfId="0" applyFont="1" applyFill="1" applyBorder="1">
      <alignment vertical="center"/>
    </xf>
    <xf numFmtId="0" fontId="9" fillId="8" borderId="8" xfId="0" applyFont="1" applyFill="1" applyBorder="1">
      <alignment vertical="center"/>
    </xf>
    <xf numFmtId="38" fontId="9" fillId="8" borderId="8" xfId="8" applyFont="1" applyFill="1" applyBorder="1">
      <alignment vertical="center"/>
    </xf>
    <xf numFmtId="0" fontId="9" fillId="8" borderId="6" xfId="0" applyFont="1" applyFill="1" applyBorder="1">
      <alignment vertical="center"/>
    </xf>
    <xf numFmtId="38" fontId="9" fillId="8" borderId="7" xfId="8" applyFont="1" applyFill="1" applyBorder="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1" fontId="7" fillId="2" borderId="0" xfId="8" applyNumberFormat="1" applyFont="1" applyFill="1" applyBorder="1" applyAlignment="1">
      <alignment horizontal="left" vertical="center"/>
    </xf>
    <xf numFmtId="0" fontId="9" fillId="2" borderId="0" xfId="0" applyFont="1" applyFill="1" applyBorder="1" applyAlignment="1">
      <alignment vertical="center"/>
    </xf>
    <xf numFmtId="38" fontId="20" fillId="2" borderId="0" xfId="8" applyFont="1" applyFill="1">
      <alignment vertical="center"/>
    </xf>
    <xf numFmtId="176" fontId="7" fillId="0" borderId="42" xfId="6" applyNumberFormat="1" applyFont="1" applyFill="1" applyBorder="1" applyAlignment="1" applyProtection="1">
      <alignment vertical="center" wrapText="1"/>
    </xf>
    <xf numFmtId="0" fontId="9" fillId="0" borderId="26" xfId="6" applyFont="1" applyFill="1" applyBorder="1" applyAlignment="1" applyProtection="1">
      <alignment horizontal="left" vertical="top" wrapText="1"/>
    </xf>
    <xf numFmtId="176" fontId="9" fillId="0" borderId="47" xfId="6" applyNumberFormat="1" applyFont="1" applyFill="1" applyBorder="1" applyAlignment="1" applyProtection="1">
      <alignment horizontal="left" vertical="top" wrapText="1"/>
    </xf>
    <xf numFmtId="176" fontId="9" fillId="0" borderId="48" xfId="6" applyNumberFormat="1" applyFont="1" applyFill="1" applyBorder="1" applyAlignment="1" applyProtection="1">
      <alignment horizontal="left" vertical="top" wrapText="1"/>
    </xf>
    <xf numFmtId="179" fontId="9" fillId="9" borderId="47" xfId="6" applyNumberFormat="1" applyFont="1" applyFill="1" applyBorder="1" applyAlignment="1" applyProtection="1">
      <alignment horizontal="left" vertical="top" wrapText="1"/>
      <protection locked="0"/>
    </xf>
    <xf numFmtId="0" fontId="9" fillId="9" borderId="47" xfId="6" applyFont="1" applyFill="1" applyBorder="1" applyAlignment="1" applyProtection="1">
      <alignment horizontal="left" vertical="top" wrapText="1"/>
      <protection locked="0"/>
    </xf>
    <xf numFmtId="0" fontId="9" fillId="9" borderId="49" xfId="6" applyFont="1" applyFill="1" applyBorder="1" applyAlignment="1" applyProtection="1">
      <alignment horizontal="left" vertical="top" wrapText="1"/>
      <protection locked="0"/>
    </xf>
    <xf numFmtId="177" fontId="9" fillId="9" borderId="49" xfId="6" applyNumberFormat="1" applyFont="1" applyFill="1" applyBorder="1" applyAlignment="1" applyProtection="1">
      <alignment horizontal="left" vertical="top" wrapText="1"/>
      <protection locked="0"/>
    </xf>
    <xf numFmtId="180" fontId="9" fillId="9" borderId="47" xfId="6" applyNumberFormat="1" applyFont="1" applyFill="1" applyBorder="1" applyAlignment="1" applyProtection="1">
      <alignment horizontal="left" vertical="top" wrapText="1"/>
      <protection locked="0"/>
    </xf>
    <xf numFmtId="176" fontId="9" fillId="9" borderId="47" xfId="6" applyNumberFormat="1" applyFont="1" applyFill="1" applyBorder="1" applyAlignment="1" applyProtection="1">
      <alignment horizontal="left" vertical="top" wrapText="1"/>
      <protection locked="0"/>
    </xf>
    <xf numFmtId="56" fontId="7" fillId="9" borderId="58" xfId="6" applyNumberFormat="1" applyFont="1" applyFill="1" applyBorder="1" applyAlignment="1" applyProtection="1">
      <alignment horizontal="left" vertical="top" wrapText="1"/>
      <protection locked="0"/>
    </xf>
    <xf numFmtId="0" fontId="22" fillId="9" borderId="48" xfId="9" applyFill="1" applyBorder="1" applyProtection="1">
      <alignment vertical="center"/>
      <protection locked="0"/>
    </xf>
    <xf numFmtId="49" fontId="9" fillId="9" borderId="49" xfId="6" applyNumberFormat="1" applyFont="1" applyFill="1" applyBorder="1" applyAlignment="1" applyProtection="1">
      <alignment horizontal="left" vertical="top" wrapText="1"/>
      <protection locked="0"/>
    </xf>
    <xf numFmtId="49" fontId="9" fillId="9" borderId="47" xfId="6" applyNumberFormat="1" applyFont="1" applyFill="1" applyBorder="1" applyAlignment="1" applyProtection="1">
      <alignment horizontal="left" vertical="top" wrapText="1"/>
      <protection locked="0"/>
    </xf>
    <xf numFmtId="0" fontId="9" fillId="9" borderId="48" xfId="6" applyFont="1" applyFill="1" applyBorder="1" applyAlignment="1" applyProtection="1">
      <alignment horizontal="left" vertical="top" wrapText="1"/>
      <protection locked="0"/>
    </xf>
    <xf numFmtId="178" fontId="9" fillId="9" borderId="49" xfId="6" applyNumberFormat="1" applyFont="1" applyFill="1" applyBorder="1" applyAlignment="1" applyProtection="1">
      <alignment horizontal="left" vertical="top" wrapText="1"/>
      <protection locked="0"/>
    </xf>
    <xf numFmtId="178" fontId="9" fillId="9" borderId="47" xfId="6" applyNumberFormat="1" applyFont="1" applyFill="1" applyBorder="1" applyAlignment="1" applyProtection="1">
      <alignment horizontal="left" vertical="top" wrapText="1"/>
      <protection locked="0"/>
    </xf>
    <xf numFmtId="49" fontId="9" fillId="9" borderId="48" xfId="6" applyNumberFormat="1" applyFont="1" applyFill="1" applyBorder="1" applyAlignment="1" applyProtection="1">
      <alignment horizontal="left" vertical="top" wrapText="1"/>
      <protection locked="0"/>
    </xf>
    <xf numFmtId="0" fontId="9" fillId="9" borderId="51" xfId="6" applyFont="1" applyFill="1" applyBorder="1" applyAlignment="1" applyProtection="1">
      <alignment horizontal="left" vertical="top" wrapText="1"/>
      <protection locked="0"/>
    </xf>
    <xf numFmtId="0" fontId="9" fillId="0" borderId="50"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61"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9" borderId="15" xfId="0" applyFont="1" applyFill="1" applyBorder="1">
      <alignment vertical="center"/>
    </xf>
    <xf numFmtId="0" fontId="7" fillId="9" borderId="0" xfId="0" applyFont="1" applyFill="1" applyBorder="1">
      <alignment vertical="center"/>
    </xf>
    <xf numFmtId="38" fontId="7" fillId="9" borderId="0" xfId="8" applyFont="1" applyFill="1" applyBorder="1">
      <alignment vertical="center"/>
    </xf>
    <xf numFmtId="0" fontId="7" fillId="9" borderId="3" xfId="0" applyFont="1" applyFill="1" applyBorder="1" applyAlignment="1">
      <alignment horizontal="right" vertical="center"/>
    </xf>
    <xf numFmtId="38" fontId="12" fillId="9" borderId="15" xfId="8" applyFont="1" applyFill="1" applyBorder="1">
      <alignment vertical="center"/>
    </xf>
    <xf numFmtId="0" fontId="7" fillId="10" borderId="7" xfId="0" applyFont="1" applyFill="1" applyBorder="1">
      <alignment vertical="center"/>
    </xf>
    <xf numFmtId="0" fontId="7" fillId="10" borderId="8" xfId="0" applyFont="1" applyFill="1" applyBorder="1">
      <alignment vertical="center"/>
    </xf>
    <xf numFmtId="38" fontId="7" fillId="10" borderId="8" xfId="8" applyFont="1" applyFill="1" applyBorder="1">
      <alignment vertical="center"/>
    </xf>
    <xf numFmtId="0" fontId="7" fillId="10" borderId="6" xfId="0" applyFont="1" applyFill="1" applyBorder="1">
      <alignment vertical="center"/>
    </xf>
    <xf numFmtId="38" fontId="11" fillId="10" borderId="7" xfId="8" applyFont="1" applyFill="1" applyBorder="1">
      <alignment vertical="center"/>
    </xf>
    <xf numFmtId="0" fontId="7" fillId="10" borderId="15" xfId="0" applyFont="1" applyFill="1" applyBorder="1">
      <alignment vertical="center"/>
    </xf>
    <xf numFmtId="0" fontId="7" fillId="10" borderId="0" xfId="0" applyFont="1" applyFill="1" applyBorder="1">
      <alignment vertical="center"/>
    </xf>
    <xf numFmtId="38" fontId="7" fillId="10" borderId="0" xfId="8" applyFont="1" applyFill="1" applyBorder="1">
      <alignment vertical="center"/>
    </xf>
    <xf numFmtId="0" fontId="7" fillId="10" borderId="3" xfId="0" applyFont="1" applyFill="1" applyBorder="1">
      <alignment vertical="center"/>
    </xf>
    <xf numFmtId="38" fontId="11" fillId="10" borderId="15" xfId="8" applyFont="1" applyFill="1" applyBorder="1">
      <alignment vertical="center"/>
    </xf>
    <xf numFmtId="0" fontId="7" fillId="9" borderId="0" xfId="0" applyFont="1" applyFill="1">
      <alignment vertical="center"/>
    </xf>
    <xf numFmtId="38" fontId="7" fillId="9" borderId="0" xfId="8" applyFont="1" applyFill="1">
      <alignment vertical="center"/>
    </xf>
    <xf numFmtId="0" fontId="7" fillId="9" borderId="3" xfId="0" applyFont="1" applyFill="1" applyBorder="1">
      <alignment vertical="center"/>
    </xf>
    <xf numFmtId="38" fontId="11" fillId="10" borderId="17" xfId="8" applyFont="1" applyFill="1" applyBorder="1">
      <alignment vertical="center"/>
    </xf>
    <xf numFmtId="0" fontId="9" fillId="10" borderId="12" xfId="0" applyFont="1" applyFill="1" applyBorder="1" applyAlignment="1">
      <alignment vertical="center"/>
    </xf>
    <xf numFmtId="0" fontId="9" fillId="10" borderId="13" xfId="0" applyFont="1" applyFill="1" applyBorder="1">
      <alignment vertical="center"/>
    </xf>
    <xf numFmtId="0" fontId="9" fillId="10" borderId="13" xfId="0" applyFont="1" applyFill="1" applyBorder="1" applyAlignment="1">
      <alignment vertical="center"/>
    </xf>
    <xf numFmtId="0" fontId="9" fillId="10" borderId="1" xfId="0" applyFont="1" applyFill="1" applyBorder="1" applyAlignment="1">
      <alignment vertical="center"/>
    </xf>
    <xf numFmtId="38" fontId="9" fillId="10" borderId="12" xfId="0" applyNumberFormat="1" applyFont="1" applyFill="1" applyBorder="1" applyAlignment="1">
      <alignment vertical="center"/>
    </xf>
    <xf numFmtId="38" fontId="11" fillId="10" borderId="68" xfId="0" applyNumberFormat="1" applyFont="1" applyFill="1" applyBorder="1" applyAlignment="1">
      <alignment horizontal="right" vertical="center"/>
    </xf>
    <xf numFmtId="0" fontId="7" fillId="9" borderId="55" xfId="6" applyNumberFormat="1" applyFont="1" applyFill="1" applyBorder="1" applyAlignment="1" applyProtection="1">
      <alignment vertical="center" wrapText="1"/>
      <protection locked="0"/>
    </xf>
    <xf numFmtId="0" fontId="7" fillId="9" borderId="47" xfId="6" applyNumberFormat="1" applyFont="1" applyFill="1" applyBorder="1" applyAlignment="1" applyProtection="1">
      <alignment vertical="center" wrapText="1"/>
      <protection locked="0"/>
    </xf>
    <xf numFmtId="56" fontId="7" fillId="9" borderId="48" xfId="6" applyNumberFormat="1" applyFont="1" applyFill="1" applyBorder="1" applyAlignment="1" applyProtection="1">
      <alignment horizontal="left" vertical="top" wrapText="1"/>
      <protection locked="0"/>
    </xf>
    <xf numFmtId="0" fontId="11" fillId="4" borderId="69" xfId="6" applyFont="1" applyFill="1" applyBorder="1" applyAlignment="1" applyProtection="1">
      <alignment horizontal="left" vertical="top" wrapText="1" shrinkToFit="1"/>
    </xf>
    <xf numFmtId="0" fontId="11" fillId="4" borderId="70" xfId="6" applyFont="1" applyFill="1" applyBorder="1" applyAlignment="1" applyProtection="1">
      <alignment horizontal="left" vertical="top" wrapText="1" shrinkToFit="1"/>
    </xf>
    <xf numFmtId="0" fontId="11" fillId="4" borderId="71" xfId="6" applyFont="1" applyFill="1" applyBorder="1" applyAlignment="1" applyProtection="1">
      <alignment horizontal="left" vertical="top" wrapText="1" shrinkToFit="1"/>
    </xf>
    <xf numFmtId="176" fontId="10" fillId="0" borderId="56" xfId="6" applyNumberFormat="1" applyFont="1" applyFill="1" applyBorder="1" applyAlignment="1" applyProtection="1">
      <alignment vertical="center" wrapText="1"/>
    </xf>
    <xf numFmtId="0" fontId="21" fillId="2" borderId="0" xfId="0" applyFont="1" applyFill="1">
      <alignment vertical="center"/>
    </xf>
    <xf numFmtId="0" fontId="13"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0" fontId="9" fillId="0" borderId="47" xfId="6" applyFont="1" applyFill="1" applyBorder="1" applyAlignment="1" applyProtection="1">
      <alignment horizontal="left" vertical="top" wrapText="1"/>
    </xf>
    <xf numFmtId="31" fontId="9" fillId="9"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38" fontId="15" fillId="2" borderId="0" xfId="8" applyFont="1" applyFill="1" applyAlignment="1">
      <alignment horizontal="right" vertical="center"/>
    </xf>
    <xf numFmtId="0" fontId="9" fillId="2" borderId="0" xfId="0" applyFont="1" applyFill="1" applyBorder="1">
      <alignment vertical="center"/>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3" fillId="0" borderId="0" xfId="6" applyFont="1" applyFill="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3" fontId="7" fillId="2" borderId="14" xfId="8" applyNumberFormat="1" applyFont="1" applyFill="1" applyBorder="1">
      <alignment vertical="center"/>
    </xf>
    <xf numFmtId="183" fontId="7" fillId="2" borderId="14" xfId="8" applyNumberFormat="1" applyFont="1" applyFill="1" applyBorder="1" applyAlignment="1">
      <alignment horizontal="right" vertical="center"/>
    </xf>
    <xf numFmtId="181"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4" fontId="7" fillId="2" borderId="0" xfId="8" applyNumberFormat="1" applyFont="1" applyFill="1" applyBorder="1">
      <alignment vertical="center"/>
    </xf>
    <xf numFmtId="38" fontId="5" fillId="2" borderId="0" xfId="8"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38" fontId="7" fillId="2" borderId="7" xfId="8" applyFont="1" applyFill="1" applyBorder="1">
      <alignment vertical="center"/>
    </xf>
    <xf numFmtId="38" fontId="7" fillId="2" borderId="10" xfId="8" applyFont="1" applyFill="1" applyBorder="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38" fontId="7" fillId="2" borderId="14" xfId="8" applyNumberFormat="1" applyFont="1" applyFill="1" applyBorder="1">
      <alignmen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4" fillId="2" borderId="0" xfId="6" applyFont="1" applyFill="1" applyAlignment="1">
      <alignment horizontal="left" vertical="center"/>
    </xf>
    <xf numFmtId="0" fontId="24" fillId="2" borderId="0" xfId="6" applyFont="1" applyFill="1">
      <alignment vertical="center"/>
    </xf>
    <xf numFmtId="3" fontId="5" fillId="2" borderId="0" xfId="6" applyNumberFormat="1" applyFill="1">
      <alignment vertical="center"/>
    </xf>
    <xf numFmtId="181"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11" fillId="2" borderId="64" xfId="6" applyFont="1" applyFill="1" applyBorder="1" applyAlignment="1" applyProtection="1">
      <alignment horizontal="center" vertical="center"/>
      <protection locked="0"/>
    </xf>
    <xf numFmtId="0" fontId="7" fillId="2" borderId="0" xfId="6" applyFont="1" applyFill="1" applyBorder="1" applyProtection="1">
      <alignment vertical="center"/>
      <protection locked="0"/>
    </xf>
    <xf numFmtId="38" fontId="7" fillId="2" borderId="0" xfId="8" applyFont="1" applyFill="1" applyBorder="1" applyProtection="1">
      <alignment vertical="center"/>
      <protection locked="0"/>
    </xf>
    <xf numFmtId="0" fontId="7" fillId="2" borderId="0" xfId="6" applyFont="1" applyFill="1" applyBorder="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pplyProtection="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Border="1" applyProtection="1">
      <alignment vertical="center"/>
      <protection locked="0"/>
    </xf>
    <xf numFmtId="38" fontId="11" fillId="2" borderId="68" xfId="6" applyNumberFormat="1" applyFont="1" applyFill="1" applyBorder="1" applyAlignment="1" applyProtection="1">
      <alignment horizontal="right" vertical="center"/>
      <protection locked="0"/>
    </xf>
    <xf numFmtId="186" fontId="9" fillId="2" borderId="8" xfId="6" applyNumberFormat="1" applyFont="1" applyFill="1" applyBorder="1" applyProtection="1">
      <alignment vertical="center"/>
      <protection locked="0"/>
    </xf>
    <xf numFmtId="0" fontId="9" fillId="2" borderId="12" xfId="6" applyFont="1" applyFill="1" applyBorder="1" applyAlignment="1" applyProtection="1">
      <alignment vertical="center"/>
    </xf>
    <xf numFmtId="0" fontId="9" fillId="2" borderId="13" xfId="6" applyFont="1" applyFill="1" applyBorder="1" applyProtection="1">
      <alignment vertical="center"/>
      <protection locked="0"/>
    </xf>
    <xf numFmtId="0" fontId="9" fillId="2" borderId="13" xfId="6" applyFont="1" applyFill="1" applyBorder="1" applyAlignment="1" applyProtection="1">
      <alignment vertical="center"/>
      <protection locked="0"/>
    </xf>
    <xf numFmtId="38" fontId="9" fillId="2" borderId="12" xfId="0" applyNumberFormat="1" applyFont="1" applyFill="1" applyBorder="1" applyAlignment="1" applyProtection="1">
      <alignment vertical="center"/>
      <protection locked="0"/>
    </xf>
    <xf numFmtId="0" fontId="9" fillId="2" borderId="0" xfId="6" applyFont="1" applyFill="1" applyBorder="1" applyProtection="1">
      <alignment vertical="center"/>
      <protection locked="0"/>
    </xf>
    <xf numFmtId="0" fontId="9" fillId="2" borderId="0" xfId="6" applyFont="1" applyFill="1" applyBorder="1" applyAlignment="1" applyProtection="1">
      <alignment vertical="center"/>
      <protection locked="0"/>
    </xf>
    <xf numFmtId="38" fontId="9" fillId="2" borderId="0" xfId="6" applyNumberFormat="1" applyFont="1" applyFill="1" applyBorder="1" applyAlignment="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Border="1" applyAlignment="1" applyProtection="1">
      <alignment horizontal="center" vertical="center"/>
      <protection locked="0"/>
    </xf>
    <xf numFmtId="187" fontId="5" fillId="2" borderId="0" xfId="6" applyNumberFormat="1" applyFill="1" applyProtection="1">
      <alignment vertical="center"/>
      <protection locked="0"/>
    </xf>
    <xf numFmtId="0" fontId="7" fillId="12" borderId="7" xfId="6" applyFont="1" applyFill="1" applyBorder="1" applyProtection="1">
      <alignment vertical="center"/>
    </xf>
    <xf numFmtId="0" fontId="7" fillId="12" borderId="8" xfId="6" applyFont="1" applyFill="1" applyBorder="1" applyProtection="1">
      <alignment vertical="center"/>
      <protection locked="0"/>
    </xf>
    <xf numFmtId="38" fontId="7" fillId="12" borderId="8" xfId="8" applyFont="1" applyFill="1" applyBorder="1" applyProtection="1">
      <alignment vertical="center"/>
      <protection locked="0"/>
    </xf>
    <xf numFmtId="38" fontId="11" fillId="12" borderId="7" xfId="8" applyFont="1" applyFill="1" applyBorder="1" applyProtection="1">
      <alignment vertical="center"/>
      <protection locked="0"/>
    </xf>
    <xf numFmtId="0" fontId="7" fillId="11" borderId="15" xfId="6" applyFont="1" applyFill="1" applyBorder="1" applyProtection="1">
      <alignment vertical="center"/>
    </xf>
    <xf numFmtId="0" fontId="7" fillId="11" borderId="0" xfId="6" applyFont="1" applyFill="1" applyBorder="1" applyProtection="1">
      <alignment vertical="center"/>
      <protection locked="0"/>
    </xf>
    <xf numFmtId="38" fontId="7" fillId="11" borderId="0" xfId="8" applyFont="1" applyFill="1" applyBorder="1" applyProtection="1">
      <alignment vertical="center"/>
      <protection locked="0"/>
    </xf>
    <xf numFmtId="0" fontId="7" fillId="11" borderId="0" xfId="6" applyFont="1" applyFill="1" applyBorder="1" applyAlignment="1" applyProtection="1">
      <alignment horizontal="right" vertical="center"/>
      <protection locked="0"/>
    </xf>
    <xf numFmtId="38" fontId="12" fillId="11" borderId="15" xfId="8" applyFont="1" applyFill="1" applyBorder="1" applyProtection="1">
      <alignment vertical="center"/>
      <protection locked="0"/>
    </xf>
    <xf numFmtId="0" fontId="7" fillId="11" borderId="0" xfId="6" applyFont="1" applyFill="1" applyProtection="1">
      <alignment vertical="center"/>
      <protection locked="0"/>
    </xf>
    <xf numFmtId="38" fontId="7" fillId="11" borderId="0" xfId="8" applyFont="1" applyFill="1" applyProtection="1">
      <alignment vertical="center"/>
      <protection locked="0"/>
    </xf>
    <xf numFmtId="0" fontId="7" fillId="12" borderId="15" xfId="6" applyFont="1" applyFill="1" applyBorder="1" applyProtection="1">
      <alignment vertical="center"/>
    </xf>
    <xf numFmtId="0" fontId="7" fillId="12" borderId="0" xfId="6" applyFont="1" applyFill="1" applyBorder="1" applyProtection="1">
      <alignment vertical="center"/>
      <protection locked="0"/>
    </xf>
    <xf numFmtId="38" fontId="7" fillId="12" borderId="0" xfId="8" applyFont="1" applyFill="1" applyBorder="1" applyProtection="1">
      <alignment vertical="center"/>
      <protection locked="0"/>
    </xf>
    <xf numFmtId="38" fontId="11" fillId="12" borderId="15" xfId="8" applyFont="1" applyFill="1" applyBorder="1" applyProtection="1">
      <alignment vertical="center"/>
      <protection locked="0"/>
    </xf>
    <xf numFmtId="0" fontId="9" fillId="12" borderId="7" xfId="6" applyFont="1" applyFill="1" applyBorder="1" applyProtection="1">
      <alignment vertical="center"/>
    </xf>
    <xf numFmtId="185" fontId="9" fillId="12" borderId="13" xfId="6" applyNumberFormat="1" applyFont="1" applyFill="1" applyBorder="1" applyProtection="1">
      <alignment vertical="center"/>
      <protection locked="0"/>
    </xf>
    <xf numFmtId="0" fontId="9" fillId="12" borderId="8" xfId="6" applyFont="1" applyFill="1" applyBorder="1" applyProtection="1">
      <alignment vertical="center"/>
      <protection locked="0"/>
    </xf>
    <xf numFmtId="38" fontId="9" fillId="12" borderId="8" xfId="8" applyFont="1" applyFill="1" applyBorder="1" applyProtection="1">
      <alignment vertical="center"/>
      <protection locked="0"/>
    </xf>
    <xf numFmtId="0" fontId="9" fillId="12" borderId="8" xfId="6" applyFont="1" applyFill="1" applyBorder="1" applyAlignment="1" applyProtection="1">
      <alignment horizontal="right" vertical="center"/>
      <protection locked="0"/>
    </xf>
    <xf numFmtId="38" fontId="9" fillId="12" borderId="7" xfId="8" applyFont="1" applyFill="1" applyBorder="1" applyProtection="1">
      <alignment vertical="center"/>
      <protection locked="0"/>
    </xf>
    <xf numFmtId="38" fontId="9" fillId="12" borderId="62" xfId="8" applyFont="1" applyFill="1" applyBorder="1" applyProtection="1">
      <alignment vertical="center"/>
      <protection locked="0"/>
    </xf>
    <xf numFmtId="38" fontId="11" fillId="12" borderId="17" xfId="8" applyFont="1" applyFill="1" applyBorder="1" applyProtection="1">
      <alignment vertical="center"/>
      <protection locked="0"/>
    </xf>
    <xf numFmtId="0" fontId="7" fillId="0" borderId="17"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38" fontId="7" fillId="13" borderId="15" xfId="8" applyFont="1" applyFill="1" applyBorder="1">
      <alignment vertical="center"/>
    </xf>
    <xf numFmtId="0" fontId="9" fillId="13" borderId="0" xfId="0" applyFont="1" applyFill="1" applyBorder="1">
      <alignment vertical="center"/>
    </xf>
    <xf numFmtId="38" fontId="9" fillId="13" borderId="0" xfId="8" applyFont="1" applyFill="1" applyBorder="1">
      <alignment vertical="center"/>
    </xf>
    <xf numFmtId="0" fontId="9" fillId="13" borderId="3" xfId="0" applyFont="1" applyFill="1" applyBorder="1">
      <alignment vertical="center"/>
    </xf>
    <xf numFmtId="38" fontId="9" fillId="13" borderId="15" xfId="8" applyFont="1" applyFill="1" applyBorder="1">
      <alignment vertical="center"/>
    </xf>
    <xf numFmtId="0" fontId="7" fillId="0" borderId="29" xfId="6" applyFont="1" applyFill="1" applyBorder="1" applyAlignment="1" applyProtection="1">
      <alignment horizontal="left" vertical="top" wrapText="1"/>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0" fontId="11" fillId="4" borderId="77" xfId="6" applyFont="1" applyFill="1" applyBorder="1" applyAlignment="1" applyProtection="1">
      <alignment horizontal="left" vertical="top" wrapText="1" shrinkToFit="1"/>
    </xf>
    <xf numFmtId="176" fontId="9" fillId="9" borderId="49" xfId="6" applyNumberFormat="1" applyFont="1" applyFill="1" applyBorder="1" applyAlignment="1" applyProtection="1">
      <alignment horizontal="left" vertical="top" wrapText="1"/>
      <protection locked="0"/>
    </xf>
    <xf numFmtId="176" fontId="9" fillId="9" borderId="50" xfId="6" applyNumberFormat="1" applyFont="1" applyFill="1" applyBorder="1" applyAlignment="1" applyProtection="1">
      <alignment horizontal="left" vertical="top" wrapText="1"/>
      <protection locked="0"/>
    </xf>
    <xf numFmtId="176" fontId="9" fillId="9" borderId="48" xfId="6" applyNumberFormat="1" applyFont="1" applyFill="1" applyBorder="1" applyAlignment="1" applyProtection="1">
      <alignment horizontal="left" vertical="top" wrapText="1"/>
      <protection locked="0"/>
    </xf>
    <xf numFmtId="38" fontId="7" fillId="14" borderId="15" xfId="8" applyFont="1" applyFill="1" applyBorder="1">
      <alignment vertical="center"/>
    </xf>
    <xf numFmtId="0" fontId="9" fillId="14" borderId="0" xfId="0" applyFont="1" applyFill="1" applyBorder="1">
      <alignment vertical="center"/>
    </xf>
    <xf numFmtId="38" fontId="9" fillId="14" borderId="0" xfId="8" applyFont="1" applyFill="1" applyBorder="1">
      <alignment vertical="center"/>
    </xf>
    <xf numFmtId="0" fontId="9" fillId="14" borderId="3" xfId="0" applyFont="1" applyFill="1" applyBorder="1">
      <alignment vertical="center"/>
    </xf>
    <xf numFmtId="38" fontId="9" fillId="14" borderId="15" xfId="8" applyFont="1" applyFill="1" applyBorder="1">
      <alignment vertical="center"/>
    </xf>
    <xf numFmtId="38" fontId="9" fillId="14" borderId="17" xfId="8" applyFont="1" applyFill="1" applyBorder="1">
      <alignment vertical="center"/>
    </xf>
    <xf numFmtId="0" fontId="9" fillId="14" borderId="15" xfId="0" applyFont="1" applyFill="1" applyBorder="1">
      <alignment vertical="center"/>
    </xf>
    <xf numFmtId="0" fontId="9" fillId="14" borderId="0" xfId="0" applyFont="1" applyFill="1">
      <alignment vertical="center"/>
    </xf>
    <xf numFmtId="0" fontId="9" fillId="14" borderId="3" xfId="0" applyFont="1" applyFill="1" applyBorder="1" applyAlignment="1">
      <alignment horizontal="right" vertical="center"/>
    </xf>
    <xf numFmtId="0" fontId="9" fillId="14" borderId="10" xfId="0" applyFont="1" applyFill="1" applyBorder="1">
      <alignment vertical="center"/>
    </xf>
    <xf numFmtId="0" fontId="9" fillId="14" borderId="11" xfId="0" applyFont="1" applyFill="1" applyBorder="1">
      <alignment vertical="center"/>
    </xf>
    <xf numFmtId="38" fontId="9" fillId="14" borderId="11" xfId="8" applyFont="1" applyFill="1" applyBorder="1">
      <alignment vertical="center"/>
    </xf>
    <xf numFmtId="0" fontId="9" fillId="14" borderId="9" xfId="0" applyFont="1" applyFill="1" applyBorder="1">
      <alignment vertical="center"/>
    </xf>
    <xf numFmtId="38" fontId="9" fillId="14" borderId="10" xfId="8" applyFont="1" applyFill="1" applyBorder="1">
      <alignment vertical="center"/>
    </xf>
    <xf numFmtId="38" fontId="9" fillId="14" borderId="72" xfId="8" applyFont="1" applyFill="1" applyBorder="1">
      <alignment vertical="center"/>
    </xf>
    <xf numFmtId="38" fontId="7" fillId="14" borderId="14" xfId="8" applyFont="1" applyFill="1" applyBorder="1">
      <alignment vertical="center"/>
    </xf>
    <xf numFmtId="38" fontId="7" fillId="14" borderId="14" xfId="8" applyFont="1" applyFill="1" applyBorder="1" applyAlignment="1">
      <alignment horizontal="right" vertical="center"/>
    </xf>
    <xf numFmtId="183" fontId="7" fillId="14" borderId="14" xfId="8" applyNumberFormat="1" applyFont="1" applyFill="1" applyBorder="1">
      <alignment vertical="center"/>
    </xf>
    <xf numFmtId="38" fontId="7" fillId="14" borderId="5" xfId="8" applyFont="1" applyFill="1" applyBorder="1">
      <alignment vertical="center"/>
    </xf>
    <xf numFmtId="38" fontId="7" fillId="14" borderId="2" xfId="8" applyFont="1" applyFill="1" applyBorder="1">
      <alignment vertical="center"/>
    </xf>
    <xf numFmtId="38" fontId="7" fillId="14" borderId="2" xfId="8" applyNumberFormat="1" applyFont="1" applyFill="1" applyBorder="1">
      <alignment vertical="center"/>
    </xf>
    <xf numFmtId="38" fontId="7" fillId="14" borderId="4" xfId="8" applyFont="1" applyFill="1" applyBorder="1">
      <alignment vertical="center"/>
    </xf>
    <xf numFmtId="38" fontId="7" fillId="14" borderId="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9" borderId="48" xfId="9" applyFont="1" applyFill="1" applyBorder="1" applyAlignment="1" applyProtection="1">
      <alignment horizontal="left" vertical="top"/>
      <protection locked="0"/>
    </xf>
    <xf numFmtId="0" fontId="3" fillId="9" borderId="49" xfId="9" applyFont="1" applyFill="1" applyBorder="1" applyAlignment="1" applyProtection="1">
      <alignment horizontal="left" vertical="top"/>
      <protection locked="0"/>
    </xf>
    <xf numFmtId="0" fontId="11" fillId="4" borderId="78" xfId="6" applyFont="1" applyFill="1" applyBorder="1" applyAlignment="1" applyProtection="1">
      <alignment horizontal="left" vertical="top" wrapText="1" shrinkToFit="1"/>
    </xf>
    <xf numFmtId="178" fontId="9" fillId="9" borderId="79" xfId="6" applyNumberFormat="1" applyFont="1" applyFill="1" applyBorder="1" applyAlignment="1" applyProtection="1">
      <alignment horizontal="left" vertical="top" wrapText="1"/>
      <protection locked="0"/>
    </xf>
    <xf numFmtId="178" fontId="7" fillId="0" borderId="80" xfId="6" applyNumberFormat="1" applyFont="1" applyFill="1" applyBorder="1" applyAlignment="1" applyProtection="1">
      <alignment vertical="center" wrapText="1"/>
    </xf>
    <xf numFmtId="0" fontId="7" fillId="0" borderId="81" xfId="6" applyFont="1" applyFill="1" applyBorder="1" applyAlignment="1" applyProtection="1">
      <alignment horizontal="left" vertical="top" wrapText="1"/>
    </xf>
    <xf numFmtId="0" fontId="7" fillId="0" borderId="82" xfId="6" applyFont="1" applyFill="1" applyBorder="1" applyAlignment="1" applyProtection="1">
      <alignment horizontal="left" vertical="top" wrapText="1"/>
    </xf>
    <xf numFmtId="0" fontId="3" fillId="9" borderId="51" xfId="9" applyFont="1" applyFill="1" applyBorder="1" applyAlignment="1" applyProtection="1">
      <alignment horizontal="left" vertical="top"/>
      <protection locked="0"/>
    </xf>
    <xf numFmtId="0" fontId="3" fillId="9" borderId="47" xfId="9" applyFont="1" applyFill="1" applyBorder="1" applyAlignment="1" applyProtection="1">
      <alignment horizontal="left" vertical="top"/>
      <protection locked="0"/>
    </xf>
    <xf numFmtId="0" fontId="7" fillId="0" borderId="17"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38" fontId="9" fillId="13" borderId="17" xfId="8" applyFont="1" applyFill="1" applyBorder="1">
      <alignment vertical="center"/>
    </xf>
    <xf numFmtId="0" fontId="3" fillId="9" borderId="83" xfId="9" applyFont="1" applyFill="1" applyBorder="1" applyAlignment="1" applyProtection="1">
      <alignment horizontal="left" vertical="top"/>
      <protection locked="0"/>
    </xf>
    <xf numFmtId="0" fontId="7" fillId="0" borderId="84" xfId="6" applyNumberFormat="1" applyFont="1" applyFill="1" applyBorder="1" applyAlignment="1" applyProtection="1">
      <alignment vertical="center" wrapText="1"/>
    </xf>
    <xf numFmtId="0" fontId="7" fillId="0" borderId="31" xfId="6" applyFont="1" applyFill="1" applyBorder="1" applyAlignment="1" applyProtection="1">
      <alignment horizontal="left" vertical="top" wrapText="1"/>
    </xf>
    <xf numFmtId="0" fontId="7" fillId="0" borderId="85" xfId="6" applyNumberFormat="1" applyFont="1" applyFill="1" applyBorder="1" applyAlignment="1" applyProtection="1">
      <alignment vertical="center" wrapText="1"/>
    </xf>
    <xf numFmtId="56" fontId="7" fillId="0" borderId="86" xfId="6" applyNumberFormat="1" applyFont="1" applyFill="1" applyBorder="1" applyAlignment="1" applyProtection="1">
      <alignment vertical="center" wrapText="1"/>
    </xf>
    <xf numFmtId="0" fontId="21" fillId="0" borderId="0" xfId="0" applyFont="1" applyFill="1">
      <alignment vertical="center"/>
    </xf>
    <xf numFmtId="0" fontId="11" fillId="15" borderId="39" xfId="6" applyFont="1" applyFill="1" applyBorder="1" applyAlignment="1" applyProtection="1">
      <alignment horizontal="left" vertical="top" wrapText="1" shrinkToFit="1"/>
    </xf>
    <xf numFmtId="0" fontId="11" fillId="15" borderId="36" xfId="6" applyFont="1" applyFill="1" applyBorder="1" applyAlignment="1" applyProtection="1">
      <alignment horizontal="left" vertical="top" wrapText="1" shrinkToFit="1"/>
    </xf>
    <xf numFmtId="0" fontId="11" fillId="15" borderId="37" xfId="6" applyFont="1" applyFill="1" applyBorder="1" applyAlignment="1" applyProtection="1">
      <alignment horizontal="left" vertical="top" wrapText="1" shrinkToFit="1"/>
    </xf>
    <xf numFmtId="38" fontId="7" fillId="0" borderId="14" xfId="8" applyFont="1" applyFill="1" applyBorder="1">
      <alignment vertical="center"/>
    </xf>
    <xf numFmtId="0" fontId="13" fillId="0" borderId="19" xfId="0" applyFont="1" applyFill="1" applyBorder="1" applyAlignment="1">
      <alignment vertical="center" wrapTex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3"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29"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0" fillId="0" borderId="20" xfId="0" applyBorder="1" applyAlignment="1" applyProtection="1">
      <alignment horizontal="left" vertical="top" wrapText="1"/>
    </xf>
    <xf numFmtId="0" fontId="21" fillId="6" borderId="14" xfId="0" applyFont="1" applyFill="1" applyBorder="1" applyAlignment="1">
      <alignmen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vertical="center"/>
    </xf>
    <xf numFmtId="179" fontId="21" fillId="2" borderId="0" xfId="0" applyNumberFormat="1" applyFont="1" applyFill="1" applyAlignment="1">
      <alignment horizontal="right" vertical="center"/>
    </xf>
    <xf numFmtId="0" fontId="21" fillId="2" borderId="0" xfId="0" applyFont="1" applyFill="1" applyAlignment="1">
      <alignment vertical="center"/>
    </xf>
    <xf numFmtId="0" fontId="21" fillId="0" borderId="0" xfId="0" applyFont="1" applyFill="1" applyAlignment="1">
      <alignment vertical="center"/>
    </xf>
    <xf numFmtId="182" fontId="21" fillId="2" borderId="0" xfId="0" applyNumberFormat="1" applyFont="1" applyFill="1" applyAlignment="1">
      <alignment horizontal="left" vertical="center"/>
    </xf>
    <xf numFmtId="0" fontId="21" fillId="2" borderId="0" xfId="0" applyFont="1" applyFill="1" applyAlignment="1">
      <alignment vertical="center" wrapText="1"/>
    </xf>
    <xf numFmtId="0" fontId="21" fillId="2" borderId="0" xfId="0" applyFont="1" applyFill="1" applyAlignment="1">
      <alignment horizontal="left" vertical="center"/>
    </xf>
    <xf numFmtId="0" fontId="0" fillId="2" borderId="0" xfId="0" applyFill="1" applyAlignment="1">
      <alignment horizontal="left" vertical="center"/>
    </xf>
    <xf numFmtId="0" fontId="21" fillId="2" borderId="0" xfId="0" applyFont="1" applyFill="1" applyAlignment="1">
      <alignment horizontal="left" vertical="center" wrapText="1"/>
    </xf>
    <xf numFmtId="0" fontId="21" fillId="2" borderId="0" xfId="0" applyFont="1" applyFill="1" applyBorder="1" applyAlignment="1">
      <alignment horizontal="right" vertical="center"/>
    </xf>
    <xf numFmtId="0" fontId="21" fillId="2" borderId="14" xfId="0" applyFont="1" applyFill="1" applyBorder="1" applyAlignment="1">
      <alignment vertical="center"/>
    </xf>
    <xf numFmtId="0" fontId="21" fillId="2" borderId="14" xfId="0" applyFont="1" applyFill="1" applyBorder="1" applyAlignment="1">
      <alignment horizontal="center" vertical="center"/>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176" fontId="21" fillId="2" borderId="14" xfId="0" applyNumberFormat="1" applyFont="1" applyFill="1" applyBorder="1" applyAlignment="1">
      <alignment horizontal="right" vertical="center"/>
    </xf>
    <xf numFmtId="31" fontId="21" fillId="2" borderId="0" xfId="0" applyNumberFormat="1" applyFont="1" applyFill="1" applyAlignment="1">
      <alignment horizontal="left" vertical="center"/>
    </xf>
    <xf numFmtId="0" fontId="21" fillId="0" borderId="14" xfId="0" applyFont="1" applyFill="1" applyBorder="1" applyAlignment="1">
      <alignment vertical="center"/>
    </xf>
    <xf numFmtId="0" fontId="9" fillId="2" borderId="0" xfId="6" applyFont="1" applyFill="1" applyAlignment="1">
      <alignment horizontal="left" vertical="center"/>
    </xf>
    <xf numFmtId="38" fontId="16" fillId="7" borderId="0" xfId="8" applyFont="1" applyFill="1" applyAlignment="1">
      <alignment horizontal="center"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4" borderId="12" xfId="8" applyNumberFormat="1" applyFont="1" applyFill="1" applyBorder="1" applyAlignment="1">
      <alignment horizontal="left" vertical="center"/>
    </xf>
    <xf numFmtId="49" fontId="7" fillId="14" borderId="1" xfId="8" applyNumberFormat="1" applyFont="1" applyFill="1" applyBorder="1" applyAlignment="1">
      <alignment horizontal="left" vertical="center"/>
    </xf>
    <xf numFmtId="38" fontId="7" fillId="14" borderId="15" xfId="8" applyFont="1" applyFill="1" applyBorder="1" applyAlignment="1">
      <alignment horizontal="left" vertical="center"/>
    </xf>
    <xf numFmtId="38" fontId="7" fillId="14" borderId="3" xfId="8" applyFont="1" applyFill="1" applyBorder="1" applyAlignment="1">
      <alignment horizontal="left" vertical="center"/>
    </xf>
    <xf numFmtId="38" fontId="7" fillId="14" borderId="10" xfId="8" applyFont="1" applyFill="1" applyBorder="1" applyAlignment="1">
      <alignment horizontal="left" vertical="center"/>
    </xf>
    <xf numFmtId="38" fontId="7" fillId="14" borderId="9" xfId="8" applyFont="1" applyFill="1" applyBorder="1" applyAlignment="1">
      <alignment horizontal="left" vertical="center"/>
    </xf>
    <xf numFmtId="0" fontId="9" fillId="2" borderId="0" xfId="0" applyFont="1" applyFill="1" applyBorder="1" applyAlignment="1">
      <alignment horizontal="left" vertical="center" wrapText="1"/>
    </xf>
    <xf numFmtId="0" fontId="0" fillId="2" borderId="0" xfId="0" applyFill="1" applyAlignment="1">
      <alignment vertical="center" wrapText="1"/>
    </xf>
    <xf numFmtId="0" fontId="5" fillId="2" borderId="0" xfId="6" applyFill="1" applyAlignment="1">
      <alignment horizontal="left" vertical="center" wrapText="1"/>
    </xf>
    <xf numFmtId="0" fontId="9" fillId="2" borderId="0" xfId="6" applyFont="1" applyFill="1" applyBorder="1" applyAlignment="1">
      <alignment horizontal="left" vertical="center" wrapText="1"/>
    </xf>
    <xf numFmtId="0" fontId="16" fillId="7"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1" xfId="0" applyFont="1" applyFill="1" applyBorder="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38" fontId="11" fillId="2" borderId="65" xfId="0" applyNumberFormat="1" applyFont="1" applyFill="1" applyBorder="1" applyAlignment="1">
      <alignment horizontal="center" vertical="center"/>
    </xf>
    <xf numFmtId="38" fontId="11" fillId="2" borderId="66" xfId="0" applyNumberFormat="1" applyFont="1" applyFill="1" applyBorder="1" applyAlignment="1">
      <alignment horizontal="center" vertical="center"/>
    </xf>
    <xf numFmtId="38" fontId="11" fillId="2" borderId="67" xfId="0" applyNumberFormat="1" applyFont="1" applyFill="1" applyBorder="1" applyAlignment="1">
      <alignment horizontal="center" vertical="center"/>
    </xf>
    <xf numFmtId="0" fontId="7" fillId="9" borderId="15" xfId="0" applyFont="1" applyFill="1" applyBorder="1" applyAlignment="1">
      <alignment horizontal="left" vertical="center"/>
    </xf>
    <xf numFmtId="0" fontId="7" fillId="9" borderId="0" xfId="0" applyFont="1" applyFill="1" applyBorder="1" applyAlignment="1">
      <alignment horizontal="left" vertical="center"/>
    </xf>
    <xf numFmtId="38" fontId="11" fillId="2" borderId="65" xfId="6" applyNumberFormat="1"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67" xfId="6" applyNumberFormat="1" applyFont="1" applyFill="1" applyBorder="1" applyAlignment="1" applyProtection="1">
      <alignment horizontal="center" vertical="center"/>
      <protection locked="0"/>
    </xf>
    <xf numFmtId="0" fontId="7" fillId="11" borderId="15" xfId="6" applyFont="1" applyFill="1" applyBorder="1" applyAlignment="1" applyProtection="1">
      <alignment horizontal="left" vertical="center"/>
    </xf>
    <xf numFmtId="0" fontId="7" fillId="11" borderId="0" xfId="6" applyFont="1" applyFill="1" applyBorder="1" applyAlignment="1" applyProtection="1">
      <alignment horizontal="left" vertical="center"/>
    </xf>
    <xf numFmtId="0" fontId="16" fillId="7"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pplyProtection="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73" xfId="8" applyFont="1" applyFill="1" applyBorder="1" applyAlignment="1" applyProtection="1">
      <alignment horizontal="center" vertical="center"/>
      <protection locked="0"/>
    </xf>
    <xf numFmtId="38" fontId="9" fillId="2" borderId="75" xfId="8" applyFont="1" applyFill="1" applyBorder="1" applyAlignment="1" applyProtection="1">
      <alignment horizontal="center" vertical="center"/>
      <protection locked="0"/>
    </xf>
    <xf numFmtId="38" fontId="11" fillId="2" borderId="74"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Border="1" applyAlignment="1" applyProtection="1">
      <alignment horizontal="left" vertical="center" wrapText="1"/>
      <protection locked="0"/>
    </xf>
    <xf numFmtId="0" fontId="5" fillId="2" borderId="0" xfId="6" applyFill="1" applyAlignment="1" applyProtection="1">
      <alignment horizontal="left" vertical="center"/>
      <protection locked="0"/>
    </xf>
  </cellXfs>
  <cellStyles count="11">
    <cellStyle name="パーセント 3" xfId="1"/>
    <cellStyle name="パーセント 6" xfId="2"/>
    <cellStyle name="ハイパーリンク" xfId="9" builtinId="8"/>
    <cellStyle name="桁区切り 2" xfId="8"/>
    <cellStyle name="桁区切り 2 2" xfId="10"/>
    <cellStyle name="桁区切り 3" xfId="3"/>
    <cellStyle name="桁区切り 6" xfId="4"/>
    <cellStyle name="標準" xfId="0" builtinId="0"/>
    <cellStyle name="標準 2" xfId="6"/>
    <cellStyle name="標準 3" xfId="7"/>
    <cellStyle name="標準 6" xfId="5"/>
  </cellStyles>
  <dxfs count="0"/>
  <tableStyles count="0" defaultTableStyle="TableStyleMedium9" defaultPivotStyle="PivotStyleLight16"/>
  <colors>
    <mruColors>
      <color rgb="FF0000FF"/>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114300</xdr:colOff>
      <xdr:row>10</xdr:row>
      <xdr:rowOff>85725</xdr:rowOff>
    </xdr:from>
    <xdr:to>
      <xdr:col>23</xdr:col>
      <xdr:colOff>114300</xdr:colOff>
      <xdr:row>11</xdr:row>
      <xdr:rowOff>133350</xdr:rowOff>
    </xdr:to>
    <xdr:sp macro="" textlink="">
      <xdr:nvSpPr>
        <xdr:cNvPr id="2" name="テキスト ボックス 1"/>
        <xdr:cNvSpPr txBox="1"/>
      </xdr:nvSpPr>
      <xdr:spPr>
        <a:xfrm>
          <a:off x="6191250" y="1914525"/>
          <a:ext cx="2762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xdr:from>
      <xdr:col>1</xdr:col>
      <xdr:colOff>28575</xdr:colOff>
      <xdr:row>6</xdr:row>
      <xdr:rowOff>219074</xdr:rowOff>
    </xdr:from>
    <xdr:to>
      <xdr:col>8</xdr:col>
      <xdr:colOff>209550</xdr:colOff>
      <xdr:row>13</xdr:row>
      <xdr:rowOff>19050</xdr:rowOff>
    </xdr:to>
    <xdr:sp macro="" textlink="">
      <xdr:nvSpPr>
        <xdr:cNvPr id="4" name="角丸四角形吹き出し 3"/>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13</xdr:row>
      <xdr:rowOff>66675</xdr:rowOff>
    </xdr:to>
    <xdr:sp macro="" textlink="">
      <xdr:nvSpPr>
        <xdr:cNvPr id="5" name="角丸四角形吹き出し 4"/>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19</xdr:row>
      <xdr:rowOff>0</xdr:rowOff>
    </xdr:from>
    <xdr:to>
      <xdr:col>41</xdr:col>
      <xdr:colOff>171450</xdr:colOff>
      <xdr:row>22</xdr:row>
      <xdr:rowOff>57150</xdr:rowOff>
    </xdr:to>
    <xdr:sp macro="" textlink="">
      <xdr:nvSpPr>
        <xdr:cNvPr id="7" name="角丸四角形吹き出し 6"/>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13</xdr:row>
      <xdr:rowOff>76201</xdr:rowOff>
    </xdr:from>
    <xdr:to>
      <xdr:col>32</xdr:col>
      <xdr:colOff>171450</xdr:colOff>
      <xdr:row>14</xdr:row>
      <xdr:rowOff>190500</xdr:rowOff>
    </xdr:to>
    <xdr:sp macro="" textlink="">
      <xdr:nvSpPr>
        <xdr:cNvPr id="8" name="角丸四角形吹き出し 7"/>
        <xdr:cNvSpPr/>
      </xdr:nvSpPr>
      <xdr:spPr>
        <a:xfrm>
          <a:off x="7229476" y="29146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29</xdr:col>
      <xdr:colOff>152400</xdr:colOff>
      <xdr:row>23</xdr:row>
      <xdr:rowOff>85725</xdr:rowOff>
    </xdr:from>
    <xdr:to>
      <xdr:col>42</xdr:col>
      <xdr:colOff>171450</xdr:colOff>
      <xdr:row>30</xdr:row>
      <xdr:rowOff>9525</xdr:rowOff>
    </xdr:to>
    <xdr:sp macro="" textlink="">
      <xdr:nvSpPr>
        <xdr:cNvPr id="9" name="角丸四角形吹き出し 8"/>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34</xdr:col>
      <xdr:colOff>180975</xdr:colOff>
      <xdr:row>30</xdr:row>
      <xdr:rowOff>114299</xdr:rowOff>
    </xdr:from>
    <xdr:to>
      <xdr:col>49</xdr:col>
      <xdr:colOff>66675</xdr:colOff>
      <xdr:row>35</xdr:row>
      <xdr:rowOff>28574</xdr:rowOff>
    </xdr:to>
    <xdr:sp macro="" textlink="">
      <xdr:nvSpPr>
        <xdr:cNvPr id="10" name="角丸四角形吹き出し 9"/>
        <xdr:cNvSpPr/>
      </xdr:nvSpPr>
      <xdr:spPr>
        <a:xfrm>
          <a:off x="9572625" y="6696074"/>
          <a:ext cx="4029075" cy="923925"/>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28575</xdr:colOff>
      <xdr:row>34</xdr:row>
      <xdr:rowOff>66675</xdr:rowOff>
    </xdr:from>
    <xdr:to>
      <xdr:col>44</xdr:col>
      <xdr:colOff>114300</xdr:colOff>
      <xdr:row>39</xdr:row>
      <xdr:rowOff>180975</xdr:rowOff>
    </xdr:to>
    <xdr:sp macro="" textlink="">
      <xdr:nvSpPr>
        <xdr:cNvPr id="11" name="角丸四角形吹き出し 10"/>
        <xdr:cNvSpPr/>
      </xdr:nvSpPr>
      <xdr:spPr>
        <a:xfrm>
          <a:off x="7486650" y="7524750"/>
          <a:ext cx="4781550" cy="10668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18</xdr:col>
      <xdr:colOff>238126</xdr:colOff>
      <xdr:row>39</xdr:row>
      <xdr:rowOff>152399</xdr:rowOff>
    </xdr:from>
    <xdr:to>
      <xdr:col>25</xdr:col>
      <xdr:colOff>85725</xdr:colOff>
      <xdr:row>40</xdr:row>
      <xdr:rowOff>133350</xdr:rowOff>
    </xdr:to>
    <xdr:sp macro="" textlink="">
      <xdr:nvSpPr>
        <xdr:cNvPr id="12" name="角丸四角形吹き出し 11"/>
        <xdr:cNvSpPr/>
      </xdr:nvSpPr>
      <xdr:spPr>
        <a:xfrm>
          <a:off x="5210176" y="8562974"/>
          <a:ext cx="1781174" cy="228601"/>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15</xdr:row>
      <xdr:rowOff>47625</xdr:rowOff>
    </xdr:from>
    <xdr:to>
      <xdr:col>41</xdr:col>
      <xdr:colOff>85725</xdr:colOff>
      <xdr:row>19</xdr:row>
      <xdr:rowOff>0</xdr:rowOff>
    </xdr:to>
    <xdr:sp macro="" textlink="">
      <xdr:nvSpPr>
        <xdr:cNvPr id="20" name="角丸四角形吹き出し 19"/>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1</xdr:col>
      <xdr:colOff>276224</xdr:colOff>
      <xdr:row>53</xdr:row>
      <xdr:rowOff>114300</xdr:rowOff>
    </xdr:from>
    <xdr:to>
      <xdr:col>22</xdr:col>
      <xdr:colOff>180974</xdr:colOff>
      <xdr:row>58</xdr:row>
      <xdr:rowOff>9525</xdr:rowOff>
    </xdr:to>
    <xdr:sp macro="" textlink="">
      <xdr:nvSpPr>
        <xdr:cNvPr id="14" name="角丸四角形吹き出し 13"/>
        <xdr:cNvSpPr/>
      </xdr:nvSpPr>
      <xdr:spPr>
        <a:xfrm>
          <a:off x="552449" y="13020675"/>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22</xdr:col>
      <xdr:colOff>19050</xdr:colOff>
      <xdr:row>43</xdr:row>
      <xdr:rowOff>104775</xdr:rowOff>
    </xdr:from>
    <xdr:to>
      <xdr:col>42</xdr:col>
      <xdr:colOff>200025</xdr:colOff>
      <xdr:row>51</xdr:row>
      <xdr:rowOff>114300</xdr:rowOff>
    </xdr:to>
    <xdr:sp macro="" textlink="">
      <xdr:nvSpPr>
        <xdr:cNvPr id="15" name="角丸四角形吹き出し 14"/>
        <xdr:cNvSpPr/>
      </xdr:nvSpPr>
      <xdr:spPr>
        <a:xfrm>
          <a:off x="7477125" y="9486900"/>
          <a:ext cx="5705475" cy="194310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a:t>
          </a:r>
          <a:r>
            <a:rPr lang="ja-JP" altLang="en-US" sz="1100" b="1" i="1">
              <a:solidFill>
                <a:srgbClr val="0000FF"/>
              </a:solidFill>
              <a:effectLst/>
              <a:latin typeface="+mn-lt"/>
              <a:ea typeface="+mn-ea"/>
              <a:cs typeface="+mn-cs"/>
            </a:rPr>
            <a:t>提案</a:t>
          </a:r>
          <a:r>
            <a:rPr lang="ja-JP" altLang="ja-JP" sz="1100" b="1" i="1">
              <a:solidFill>
                <a:srgbClr val="0000FF"/>
              </a:solidFill>
              <a:effectLst/>
              <a:latin typeface="+mn-lt"/>
              <a:ea typeface="+mn-ea"/>
              <a:cs typeface="+mn-cs"/>
            </a:rPr>
            <a:t>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p>
      </xdr:txBody>
    </xdr:sp>
    <xdr:clientData/>
  </xdr:twoCellAnchor>
  <xdr:twoCellAnchor>
    <xdr:from>
      <xdr:col>26</xdr:col>
      <xdr:colOff>9526</xdr:colOff>
      <xdr:row>62</xdr:row>
      <xdr:rowOff>85726</xdr:rowOff>
    </xdr:from>
    <xdr:to>
      <xdr:col>32</xdr:col>
      <xdr:colOff>133350</xdr:colOff>
      <xdr:row>63</xdr:row>
      <xdr:rowOff>152400</xdr:rowOff>
    </xdr:to>
    <xdr:sp macro="" textlink="">
      <xdr:nvSpPr>
        <xdr:cNvPr id="22" name="角丸四角形吹き出し 21"/>
        <xdr:cNvSpPr/>
      </xdr:nvSpPr>
      <xdr:spPr>
        <a:xfrm>
          <a:off x="7191376" y="19259551"/>
          <a:ext cx="1781174" cy="31432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338979</xdr:colOff>
      <xdr:row>0</xdr:row>
      <xdr:rowOff>147918</xdr:rowOff>
    </xdr:from>
    <xdr:to>
      <xdr:col>11</xdr:col>
      <xdr:colOff>9525</xdr:colOff>
      <xdr:row>4</xdr:row>
      <xdr:rowOff>123825</xdr:rowOff>
    </xdr:to>
    <xdr:sp macro="" textlink="">
      <xdr:nvSpPr>
        <xdr:cNvPr id="2" name="角丸四角形吹き出し 1"/>
        <xdr:cNvSpPr/>
      </xdr:nvSpPr>
      <xdr:spPr>
        <a:xfrm>
          <a:off x="8692404" y="147918"/>
          <a:ext cx="1727946" cy="88078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4</xdr:col>
      <xdr:colOff>415179</xdr:colOff>
      <xdr:row>2</xdr:row>
      <xdr:rowOff>157442</xdr:rowOff>
    </xdr:from>
    <xdr:to>
      <xdr:col>7</xdr:col>
      <xdr:colOff>533400</xdr:colOff>
      <xdr:row>5</xdr:row>
      <xdr:rowOff>161925</xdr:rowOff>
    </xdr:to>
    <xdr:sp macro="" textlink="">
      <xdr:nvSpPr>
        <xdr:cNvPr id="3" name="角丸四角形吹き出し 2"/>
        <xdr:cNvSpPr/>
      </xdr:nvSpPr>
      <xdr:spPr>
        <a:xfrm>
          <a:off x="5863479" y="633692"/>
          <a:ext cx="2337546" cy="652183"/>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5</xdr:col>
      <xdr:colOff>110379</xdr:colOff>
      <xdr:row>8</xdr:row>
      <xdr:rowOff>239246</xdr:rowOff>
    </xdr:from>
    <xdr:to>
      <xdr:col>8</xdr:col>
      <xdr:colOff>479053</xdr:colOff>
      <xdr:row>13</xdr:row>
      <xdr:rowOff>131108</xdr:rowOff>
    </xdr:to>
    <xdr:sp macro="" textlink="">
      <xdr:nvSpPr>
        <xdr:cNvPr id="4" name="角丸四角形吹き出し 3"/>
        <xdr:cNvSpPr/>
      </xdr:nvSpPr>
      <xdr:spPr>
        <a:xfrm>
          <a:off x="6406404" y="2125196"/>
          <a:ext cx="2426074" cy="1149162"/>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542925</xdr:colOff>
      <xdr:row>0</xdr:row>
      <xdr:rowOff>104775</xdr:rowOff>
    </xdr:from>
    <xdr:to>
      <xdr:col>8</xdr:col>
      <xdr:colOff>177614</xdr:colOff>
      <xdr:row>4</xdr:row>
      <xdr:rowOff>3362</xdr:rowOff>
    </xdr:to>
    <xdr:sp macro="" textlink="">
      <xdr:nvSpPr>
        <xdr:cNvPr id="2" name="角丸四角形吹き出し 1"/>
        <xdr:cNvSpPr/>
      </xdr:nvSpPr>
      <xdr:spPr>
        <a:xfrm>
          <a:off x="7353300" y="104775"/>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828675</xdr:colOff>
      <xdr:row>2</xdr:row>
      <xdr:rowOff>190500</xdr:rowOff>
    </xdr:from>
    <xdr:to>
      <xdr:col>5</xdr:col>
      <xdr:colOff>457200</xdr:colOff>
      <xdr:row>7</xdr:row>
      <xdr:rowOff>66675</xdr:rowOff>
    </xdr:to>
    <xdr:sp macro="" textlink="">
      <xdr:nvSpPr>
        <xdr:cNvPr id="3" name="角丸四角形吹き出し 2"/>
        <xdr:cNvSpPr/>
      </xdr:nvSpPr>
      <xdr:spPr>
        <a:xfrm>
          <a:off x="5581650" y="666750"/>
          <a:ext cx="1685925" cy="800100"/>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3</xdr:col>
      <xdr:colOff>914399</xdr:colOff>
      <xdr:row>18</xdr:row>
      <xdr:rowOff>238124</xdr:rowOff>
    </xdr:from>
    <xdr:to>
      <xdr:col>9</xdr:col>
      <xdr:colOff>257175</xdr:colOff>
      <xdr:row>24</xdr:row>
      <xdr:rowOff>171449</xdr:rowOff>
    </xdr:to>
    <xdr:sp macro="" textlink="">
      <xdr:nvSpPr>
        <xdr:cNvPr id="4" name="角丸四角形吹き出し 3"/>
        <xdr:cNvSpPr/>
      </xdr:nvSpPr>
      <xdr:spPr>
        <a:xfrm>
          <a:off x="5667374" y="4857749"/>
          <a:ext cx="4143376" cy="1762125"/>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・橋渡し研究機関は計上可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機関、助成対象費用の</a:t>
          </a:r>
          <a:r>
            <a:rPr kumimoji="1" lang="en-US" altLang="ja-JP" sz="1200" b="1" baseline="0">
              <a:solidFill>
                <a:sysClr val="windowText" lastClr="000000"/>
              </a:solidFill>
              <a:effectLst/>
              <a:latin typeface="+mn-lt"/>
              <a:ea typeface="+mn-ea"/>
              <a:cs typeface="+mn-cs"/>
            </a:rPr>
            <a:t>25%</a:t>
          </a:r>
          <a:r>
            <a:rPr kumimoji="1" lang="ja-JP" altLang="en-US" sz="1200" b="1" baseline="0">
              <a:solidFill>
                <a:sysClr val="windowText" lastClr="000000"/>
              </a:solidFill>
              <a:effectLst/>
              <a:latin typeface="+mn-lt"/>
              <a:ea typeface="+mn-ea"/>
              <a:cs typeface="+mn-cs"/>
            </a:rPr>
            <a:t>未満かつ助成金の額の</a:t>
          </a:r>
          <a:r>
            <a:rPr kumimoji="1" lang="en-US" altLang="ja-JP" sz="1200" b="1" baseline="0">
              <a:solidFill>
                <a:sysClr val="windowText" lastClr="000000"/>
              </a:solidFill>
              <a:effectLst/>
              <a:latin typeface="+mn-lt"/>
              <a:ea typeface="+mn-ea"/>
              <a:cs typeface="+mn-cs"/>
            </a:rPr>
            <a:t>2000</a:t>
          </a:r>
          <a:r>
            <a:rPr kumimoji="1" lang="ja-JP" altLang="en-US" sz="1200" b="1" baseline="0">
              <a:solidFill>
                <a:sysClr val="windowText" lastClr="000000"/>
              </a:solidFill>
              <a:effectLst/>
              <a:latin typeface="+mn-lt"/>
              <a:ea typeface="+mn-ea"/>
              <a:cs typeface="+mn-cs"/>
            </a:rPr>
            <a:t>万円未満のどちらか低い方。助成対象費用では、</a:t>
          </a:r>
          <a:r>
            <a:rPr kumimoji="1" lang="en-US" altLang="ja-JP" sz="1200" b="1" baseline="0">
              <a:solidFill>
                <a:sysClr val="windowText" lastClr="000000"/>
              </a:solidFill>
              <a:effectLst/>
              <a:latin typeface="+mn-lt"/>
              <a:ea typeface="+mn-ea"/>
              <a:cs typeface="+mn-cs"/>
            </a:rPr>
            <a:t>3000</a:t>
          </a:r>
          <a:r>
            <a:rPr kumimoji="1" lang="ja-JP" altLang="en-US" sz="1200" b="1" baseline="0">
              <a:solidFill>
                <a:sysClr val="windowText" lastClr="000000"/>
              </a:solidFill>
              <a:effectLst/>
              <a:latin typeface="+mn-lt"/>
              <a:ea typeface="+mn-ea"/>
              <a:cs typeface="+mn-cs"/>
            </a:rPr>
            <a:t>万円未満）</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4</xdr:col>
      <xdr:colOff>57150</xdr:colOff>
      <xdr:row>10</xdr:row>
      <xdr:rowOff>9525</xdr:rowOff>
    </xdr:from>
    <xdr:to>
      <xdr:col>7</xdr:col>
      <xdr:colOff>419100</xdr:colOff>
      <xdr:row>15</xdr:row>
      <xdr:rowOff>9524</xdr:rowOff>
    </xdr:to>
    <xdr:sp macro="" textlink="">
      <xdr:nvSpPr>
        <xdr:cNvPr id="6" name="角丸四角形吹き出し 5"/>
        <xdr:cNvSpPr/>
      </xdr:nvSpPr>
      <xdr:spPr>
        <a:xfrm>
          <a:off x="5838825" y="2190750"/>
          <a:ext cx="27622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533399</xdr:colOff>
      <xdr:row>10</xdr:row>
      <xdr:rowOff>28576</xdr:rowOff>
    </xdr:from>
    <xdr:to>
      <xdr:col>9</xdr:col>
      <xdr:colOff>57150</xdr:colOff>
      <xdr:row>13</xdr:row>
      <xdr:rowOff>266700</xdr:rowOff>
    </xdr:to>
    <xdr:sp macro="" textlink="">
      <xdr:nvSpPr>
        <xdr:cNvPr id="4" name="角丸四角形吹き出し 3"/>
        <xdr:cNvSpPr/>
      </xdr:nvSpPr>
      <xdr:spPr>
        <a:xfrm>
          <a:off x="5286374" y="2838451"/>
          <a:ext cx="3981451"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橋渡し研究機関は計上可</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（最大</a:t>
          </a:r>
          <a:r>
            <a:rPr kumimoji="1" lang="en-US" altLang="ja-JP" sz="1200" b="1" baseline="0">
              <a:solidFill>
                <a:sysClr val="windowText" lastClr="000000"/>
              </a:solidFill>
              <a:effectLst/>
              <a:latin typeface="+mn-lt"/>
              <a:ea typeface="+mn-ea"/>
              <a:cs typeface="+mn-cs"/>
            </a:rPr>
            <a:t>2</a:t>
          </a:r>
          <a:r>
            <a:rPr kumimoji="1" lang="ja-JP" altLang="en-US" sz="1200" b="1" baseline="0">
              <a:solidFill>
                <a:sysClr val="windowText" lastClr="000000"/>
              </a:solidFill>
              <a:effectLst/>
              <a:latin typeface="+mn-lt"/>
              <a:ea typeface="+mn-ea"/>
              <a:cs typeface="+mn-cs"/>
            </a:rPr>
            <a:t>機関、助成金の額の</a:t>
          </a:r>
          <a:r>
            <a:rPr kumimoji="1" lang="en-US" altLang="ja-JP" sz="1200" b="1" baseline="0">
              <a:solidFill>
                <a:sysClr val="windowText" lastClr="000000"/>
              </a:solidFill>
              <a:effectLst/>
              <a:latin typeface="+mn-lt"/>
              <a:ea typeface="+mn-ea"/>
              <a:cs typeface="+mn-cs"/>
            </a:rPr>
            <a:t>25%</a:t>
          </a:r>
          <a:r>
            <a:rPr kumimoji="1" lang="ja-JP" altLang="en-US" sz="1200" b="1" baseline="0">
              <a:solidFill>
                <a:sysClr val="windowText" lastClr="000000"/>
              </a:solidFill>
              <a:effectLst/>
              <a:latin typeface="+mn-lt"/>
              <a:ea typeface="+mn-ea"/>
              <a:cs typeface="+mn-cs"/>
            </a:rPr>
            <a:t>未満かつ助成金の額の</a:t>
          </a:r>
          <a:r>
            <a:rPr kumimoji="1" lang="en-US" altLang="ja-JP" sz="1200" b="1" baseline="0">
              <a:solidFill>
                <a:sysClr val="windowText" lastClr="000000"/>
              </a:solidFill>
              <a:effectLst/>
              <a:latin typeface="+mn-lt"/>
              <a:ea typeface="+mn-ea"/>
              <a:cs typeface="+mn-cs"/>
            </a:rPr>
            <a:t>2000</a:t>
          </a:r>
          <a:r>
            <a:rPr kumimoji="1" lang="ja-JP" altLang="en-US" sz="1200" b="1" baseline="0">
              <a:solidFill>
                <a:sysClr val="windowText" lastClr="000000"/>
              </a:solidFill>
              <a:effectLst/>
              <a:latin typeface="+mn-lt"/>
              <a:ea typeface="+mn-ea"/>
              <a:cs typeface="+mn-cs"/>
            </a:rPr>
            <a:t>万円未満のどちらか低い方（助成対象費用では</a:t>
          </a:r>
          <a:r>
            <a:rPr kumimoji="1" lang="en-US" altLang="ja-JP" sz="1200" b="1" baseline="0">
              <a:solidFill>
                <a:sysClr val="windowText" lastClr="000000"/>
              </a:solidFill>
              <a:effectLst/>
              <a:latin typeface="+mn-lt"/>
              <a:ea typeface="+mn-ea"/>
              <a:cs typeface="+mn-cs"/>
            </a:rPr>
            <a:t>3000</a:t>
          </a:r>
          <a:r>
            <a:rPr kumimoji="1" lang="ja-JP" altLang="en-US" sz="1200" b="1" baseline="0">
              <a:solidFill>
                <a:sysClr val="windowText" lastClr="000000"/>
              </a:solidFill>
              <a:effectLst/>
              <a:latin typeface="+mn-lt"/>
              <a:ea typeface="+mn-ea"/>
              <a:cs typeface="+mn-cs"/>
            </a:rPr>
            <a:t>万円未満）</a:t>
          </a:r>
          <a:endParaRPr kumimoji="1" lang="ja-JP" altLang="en-US" sz="1200" baseline="0">
            <a:solidFill>
              <a:sysClr val="windowText" lastClr="000000"/>
            </a:solidFill>
          </a:endParaRPr>
        </a:p>
      </xdr:txBody>
    </xdr:sp>
    <xdr:clientData/>
  </xdr:twoCellAnchor>
  <xdr:twoCellAnchor>
    <xdr:from>
      <xdr:col>3</xdr:col>
      <xdr:colOff>1001184</xdr:colOff>
      <xdr:row>14</xdr:row>
      <xdr:rowOff>79376</xdr:rowOff>
    </xdr:from>
    <xdr:to>
      <xdr:col>7</xdr:col>
      <xdr:colOff>328084</xdr:colOff>
      <xdr:row>19</xdr:row>
      <xdr:rowOff>172508</xdr:rowOff>
    </xdr:to>
    <xdr:sp macro="" textlink="">
      <xdr:nvSpPr>
        <xdr:cNvPr id="6" name="角丸四角形吹き出し 5"/>
        <xdr:cNvSpPr/>
      </xdr:nvSpPr>
      <xdr:spPr>
        <a:xfrm>
          <a:off x="5754159" y="4032251"/>
          <a:ext cx="2413000"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5</xdr:col>
      <xdr:colOff>266701</xdr:colOff>
      <xdr:row>0</xdr:row>
      <xdr:rowOff>188384</xdr:rowOff>
    </xdr:from>
    <xdr:to>
      <xdr:col>7</xdr:col>
      <xdr:colOff>580840</xdr:colOff>
      <xdr:row>4</xdr:row>
      <xdr:rowOff>13946</xdr:rowOff>
    </xdr:to>
    <xdr:sp macro="" textlink="">
      <xdr:nvSpPr>
        <xdr:cNvPr id="8" name="角丸四角形吹き出し 7"/>
        <xdr:cNvSpPr/>
      </xdr:nvSpPr>
      <xdr:spPr>
        <a:xfrm>
          <a:off x="6734176" y="188384"/>
          <a:ext cx="1685739" cy="78758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495300</xdr:colOff>
      <xdr:row>5</xdr:row>
      <xdr:rowOff>114300</xdr:rowOff>
    </xdr:from>
    <xdr:to>
      <xdr:col>6</xdr:col>
      <xdr:colOff>475129</xdr:colOff>
      <xdr:row>8</xdr:row>
      <xdr:rowOff>263899</xdr:rowOff>
    </xdr:to>
    <xdr:sp macro="" textlink="">
      <xdr:nvSpPr>
        <xdr:cNvPr id="9" name="角丸四角形吹き出し 8"/>
        <xdr:cNvSpPr/>
      </xdr:nvSpPr>
      <xdr:spPr>
        <a:xfrm>
          <a:off x="5248275" y="1323975"/>
          <a:ext cx="2380129" cy="1178299"/>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橋渡し研究機関が２者の場合は、このシートをコピーして作成ください（１機関１枚）。なお、その際、計算式等ご注意ください。</a:t>
          </a:r>
        </a:p>
      </xdr:txBody>
    </xdr:sp>
    <xdr:clientData/>
  </xdr:twoCellAnchor>
  <xdr:twoCellAnchor>
    <xdr:from>
      <xdr:col>1</xdr:col>
      <xdr:colOff>981075</xdr:colOff>
      <xdr:row>2</xdr:row>
      <xdr:rowOff>38098</xdr:rowOff>
    </xdr:from>
    <xdr:to>
      <xdr:col>3</xdr:col>
      <xdr:colOff>790575</xdr:colOff>
      <xdr:row>5</xdr:row>
      <xdr:rowOff>104774</xdr:rowOff>
    </xdr:to>
    <xdr:sp macro="" textlink="">
      <xdr:nvSpPr>
        <xdr:cNvPr id="7" name="角丸四角形吹き出し 6"/>
        <xdr:cNvSpPr/>
      </xdr:nvSpPr>
      <xdr:spPr>
        <a:xfrm>
          <a:off x="3676650" y="514348"/>
          <a:ext cx="1866900" cy="800101"/>
        </a:xfrm>
        <a:prstGeom prst="wedgeRoundRectCallout">
          <a:avLst>
            <a:gd name="adj1" fmla="val -147865"/>
            <a:gd name="adj2" fmla="val 445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事業名称と橋渡し研究機関名は情報項目シートから自動転記</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190500</xdr:colOff>
      <xdr:row>9</xdr:row>
      <xdr:rowOff>76200</xdr:rowOff>
    </xdr:from>
    <xdr:to>
      <xdr:col>12</xdr:col>
      <xdr:colOff>452156</xdr:colOff>
      <xdr:row>15</xdr:row>
      <xdr:rowOff>123266</xdr:rowOff>
    </xdr:to>
    <xdr:sp macro="" textlink="">
      <xdr:nvSpPr>
        <xdr:cNvPr id="4" name="角丸四角形吹き出し 3"/>
        <xdr:cNvSpPr/>
      </xdr:nvSpPr>
      <xdr:spPr>
        <a:xfrm>
          <a:off x="9420225" y="1828800"/>
          <a:ext cx="1871381" cy="1075766"/>
        </a:xfrm>
        <a:prstGeom prst="wedgeRoundRectCallout">
          <a:avLst>
            <a:gd name="adj1" fmla="val -142698"/>
            <a:gd name="adj2" fmla="val -11535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xdr:col>
      <xdr:colOff>600075</xdr:colOff>
      <xdr:row>19</xdr:row>
      <xdr:rowOff>38100</xdr:rowOff>
    </xdr:from>
    <xdr:to>
      <xdr:col>3</xdr:col>
      <xdr:colOff>352425</xdr:colOff>
      <xdr:row>24</xdr:row>
      <xdr:rowOff>171449</xdr:rowOff>
    </xdr:to>
    <xdr:sp macro="" textlink="">
      <xdr:nvSpPr>
        <xdr:cNvPr id="6" name="角丸四角形吹き出し 5"/>
        <xdr:cNvSpPr/>
      </xdr:nvSpPr>
      <xdr:spPr>
        <a:xfrm>
          <a:off x="2419350" y="3505200"/>
          <a:ext cx="1638300" cy="990599"/>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619125</xdr:colOff>
      <xdr:row>15</xdr:row>
      <xdr:rowOff>28575</xdr:rowOff>
    </xdr:from>
    <xdr:to>
      <xdr:col>18</xdr:col>
      <xdr:colOff>342900</xdr:colOff>
      <xdr:row>23</xdr:row>
      <xdr:rowOff>76200</xdr:rowOff>
    </xdr:to>
    <xdr:sp macro="" textlink="">
      <xdr:nvSpPr>
        <xdr:cNvPr id="7" name="角丸四角形吹き出し 6"/>
        <xdr:cNvSpPr/>
      </xdr:nvSpPr>
      <xdr:spPr>
        <a:xfrm>
          <a:off x="12163425" y="2809875"/>
          <a:ext cx="3152775" cy="141922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600075</xdr:colOff>
      <xdr:row>26</xdr:row>
      <xdr:rowOff>9525</xdr:rowOff>
    </xdr:from>
    <xdr:to>
      <xdr:col>15</xdr:col>
      <xdr:colOff>209550</xdr:colOff>
      <xdr:row>32</xdr:row>
      <xdr:rowOff>562</xdr:rowOff>
    </xdr:to>
    <xdr:sp macro="" textlink="">
      <xdr:nvSpPr>
        <xdr:cNvPr id="8" name="角丸四角形吹き出し 7"/>
        <xdr:cNvSpPr/>
      </xdr:nvSpPr>
      <xdr:spPr>
        <a:xfrm>
          <a:off x="11439525" y="4676775"/>
          <a:ext cx="1685925" cy="1019737"/>
        </a:xfrm>
        <a:prstGeom prst="wedgeRoundRectCallout">
          <a:avLst>
            <a:gd name="adj1" fmla="val -540356"/>
            <a:gd name="adj2" fmla="val 1101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266700</xdr:colOff>
      <xdr:row>51</xdr:row>
      <xdr:rowOff>114300</xdr:rowOff>
    </xdr:from>
    <xdr:to>
      <xdr:col>12</xdr:col>
      <xdr:colOff>124946</xdr:colOff>
      <xdr:row>56</xdr:row>
      <xdr:rowOff>61072</xdr:rowOff>
    </xdr:to>
    <xdr:sp macro="" textlink="">
      <xdr:nvSpPr>
        <xdr:cNvPr id="10" name="角丸四角形吹き出し 9"/>
        <xdr:cNvSpPr/>
      </xdr:nvSpPr>
      <xdr:spPr>
        <a:xfrm>
          <a:off x="9496425" y="9086850"/>
          <a:ext cx="1467971" cy="1042147"/>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12</xdr:col>
      <xdr:colOff>638175</xdr:colOff>
      <xdr:row>0</xdr:row>
      <xdr:rowOff>47625</xdr:rowOff>
    </xdr:from>
    <xdr:to>
      <xdr:col>15</xdr:col>
      <xdr:colOff>419100</xdr:colOff>
      <xdr:row>3</xdr:row>
      <xdr:rowOff>123825</xdr:rowOff>
    </xdr:to>
    <xdr:sp macro="" textlink="">
      <xdr:nvSpPr>
        <xdr:cNvPr id="11" name="角丸四角形吹き出し 10"/>
        <xdr:cNvSpPr/>
      </xdr:nvSpPr>
      <xdr:spPr>
        <a:xfrm>
          <a:off x="11477625" y="47625"/>
          <a:ext cx="1857375" cy="790575"/>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10</xdr:col>
      <xdr:colOff>1590675</xdr:colOff>
      <xdr:row>41</xdr:row>
      <xdr:rowOff>28576</xdr:rowOff>
    </xdr:from>
    <xdr:to>
      <xdr:col>18</xdr:col>
      <xdr:colOff>390525</xdr:colOff>
      <xdr:row>49</xdr:row>
      <xdr:rowOff>97535</xdr:rowOff>
    </xdr:to>
    <xdr:sp macro="" textlink="">
      <xdr:nvSpPr>
        <xdr:cNvPr id="12" name="角丸四角形吹き出し 11"/>
        <xdr:cNvSpPr/>
      </xdr:nvSpPr>
      <xdr:spPr>
        <a:xfrm>
          <a:off x="9210675" y="7267576"/>
          <a:ext cx="6153150" cy="1450084"/>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橋渡し研究機関との共同研究については、計上可。</a:t>
          </a:r>
          <a:endParaRPr kumimoji="1" lang="en-US" altLang="ja-JP" sz="1200" b="1">
            <a:solidFill>
              <a:sysClr val="windowText" lastClr="000000"/>
            </a:solidFill>
          </a:endParaRPr>
        </a:p>
        <a:p>
          <a:pPr algn="l"/>
          <a:r>
            <a:rPr kumimoji="1" lang="ja-JP" altLang="en-US" sz="1200" b="1">
              <a:solidFill>
                <a:sysClr val="windowText" lastClr="000000"/>
              </a:solidFill>
            </a:rPr>
            <a:t>　　　　　　　　　　　　ただし、原則、最大２機関までとし、助成金の額の</a:t>
          </a:r>
          <a:r>
            <a:rPr kumimoji="1" lang="en-US" altLang="ja-JP" sz="1200" b="1">
              <a:solidFill>
                <a:sysClr val="windowText" lastClr="000000"/>
              </a:solidFill>
            </a:rPr>
            <a:t>25%</a:t>
          </a:r>
          <a:r>
            <a:rPr kumimoji="1" lang="ja-JP" altLang="en-US" sz="1200" b="1">
              <a:solidFill>
                <a:sysClr val="windowText" lastClr="000000"/>
              </a:solidFill>
            </a:rPr>
            <a:t>未満かつ助成金　</a:t>
          </a:r>
          <a:endParaRPr kumimoji="1" lang="en-US" altLang="ja-JP" sz="1200" b="1">
            <a:solidFill>
              <a:sysClr val="windowText" lastClr="000000"/>
            </a:solidFill>
          </a:endParaRPr>
        </a:p>
        <a:p>
          <a:pPr algn="l"/>
          <a:r>
            <a:rPr kumimoji="1" lang="ja-JP" altLang="en-US" sz="1200" b="1">
              <a:solidFill>
                <a:sysClr val="windowText" lastClr="000000"/>
              </a:solidFill>
            </a:rPr>
            <a:t>　　　　　　　　　　　　の額が</a:t>
          </a:r>
          <a:r>
            <a:rPr kumimoji="1" lang="en-US" altLang="ja-JP" sz="1200" b="1">
              <a:solidFill>
                <a:sysClr val="windowText" lastClr="000000"/>
              </a:solidFill>
            </a:rPr>
            <a:t>2,000</a:t>
          </a:r>
          <a:r>
            <a:rPr kumimoji="1" lang="ja-JP" altLang="en-US" sz="1200" b="1">
              <a:solidFill>
                <a:sysClr val="windowText" lastClr="000000"/>
              </a:solidFill>
            </a:rPr>
            <a:t>万円未満　とする。</a:t>
          </a:r>
          <a:r>
            <a:rPr kumimoji="1" lang="en-US" altLang="ja-JP" sz="1200" b="1">
              <a:solidFill>
                <a:sysClr val="windowText" lastClr="000000"/>
              </a:solidFill>
            </a:rPr>
            <a:t>(</a:t>
          </a:r>
          <a:r>
            <a:rPr kumimoji="1" lang="ja-JP" altLang="en-US" sz="1200" b="1">
              <a:solidFill>
                <a:sysClr val="windowText" lastClr="000000"/>
              </a:solidFill>
            </a:rPr>
            <a:t>助成対象費用では、</a:t>
          </a:r>
          <a:r>
            <a:rPr kumimoji="1" lang="en-US" altLang="ja-JP" sz="1200" b="1">
              <a:solidFill>
                <a:sysClr val="windowText" lastClr="000000"/>
              </a:solidFill>
            </a:rPr>
            <a:t>3000</a:t>
          </a:r>
          <a:r>
            <a:rPr kumimoji="1" lang="ja-JP" altLang="en-US" sz="1200" b="1">
              <a:solidFill>
                <a:sysClr val="windowText" lastClr="000000"/>
              </a:solidFill>
            </a:rPr>
            <a:t>万円未満）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．再委託費・共同研究費の助成対象費用／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0.25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333375</xdr:colOff>
      <xdr:row>46</xdr:row>
      <xdr:rowOff>9526</xdr:rowOff>
    </xdr:from>
    <xdr:to>
      <xdr:col>9</xdr:col>
      <xdr:colOff>714375</xdr:colOff>
      <xdr:row>49</xdr:row>
      <xdr:rowOff>76201</xdr:rowOff>
    </xdr:to>
    <xdr:sp macro="" textlink="">
      <xdr:nvSpPr>
        <xdr:cNvPr id="13" name="角丸四角形吹き出し 12"/>
        <xdr:cNvSpPr/>
      </xdr:nvSpPr>
      <xdr:spPr>
        <a:xfrm>
          <a:off x="4038600" y="8105776"/>
          <a:ext cx="2686050" cy="590550"/>
        </a:xfrm>
        <a:prstGeom prst="wedgeRoundRectCallout">
          <a:avLst>
            <a:gd name="adj1" fmla="val -89687"/>
            <a:gd name="adj2" fmla="val -7733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橋渡し研究機関との共同研究は、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橋渡し研究機関が２者の場合は、このシートをコピーして作成ください（１機関１枚）。なお、その際、計算式等ご注意ください。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16</xdr:col>
      <xdr:colOff>499222</xdr:colOff>
      <xdr:row>21</xdr:row>
      <xdr:rowOff>87407</xdr:rowOff>
    </xdr:from>
    <xdr:to>
      <xdr:col>21</xdr:col>
      <xdr:colOff>228600</xdr:colOff>
      <xdr:row>29</xdr:row>
      <xdr:rowOff>161926</xdr:rowOff>
    </xdr:to>
    <xdr:sp macro="" textlink="">
      <xdr:nvSpPr>
        <xdr:cNvPr id="6" name="角丸四角形吹き出し 5"/>
        <xdr:cNvSpPr/>
      </xdr:nvSpPr>
      <xdr:spPr>
        <a:xfrm>
          <a:off x="14177122" y="3992657"/>
          <a:ext cx="3158378" cy="1446119"/>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7</xdr:col>
      <xdr:colOff>309284</xdr:colOff>
      <xdr:row>34</xdr:row>
      <xdr:rowOff>104775</xdr:rowOff>
    </xdr:from>
    <xdr:to>
      <xdr:col>9</xdr:col>
      <xdr:colOff>1182968</xdr:colOff>
      <xdr:row>40</xdr:row>
      <xdr:rowOff>115982</xdr:rowOff>
    </xdr:to>
    <xdr:sp macro="" textlink="">
      <xdr:nvSpPr>
        <xdr:cNvPr id="8" name="角丸四角形吹き出し 7"/>
        <xdr:cNvSpPr/>
      </xdr:nvSpPr>
      <xdr:spPr>
        <a:xfrm>
          <a:off x="5776634" y="6238875"/>
          <a:ext cx="1492809" cy="103990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3922</xdr:colOff>
      <xdr:row>33</xdr:row>
      <xdr:rowOff>170890</xdr:rowOff>
    </xdr:from>
    <xdr:to>
      <xdr:col>14</xdr:col>
      <xdr:colOff>434725</xdr:colOff>
      <xdr:row>38</xdr:row>
      <xdr:rowOff>160929</xdr:rowOff>
    </xdr:to>
    <xdr:sp macro="" textlink="">
      <xdr:nvSpPr>
        <xdr:cNvPr id="9" name="角丸四角形吹き出し 8"/>
        <xdr:cNvSpPr/>
      </xdr:nvSpPr>
      <xdr:spPr>
        <a:xfrm>
          <a:off x="10919572" y="6133540"/>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橋渡し研究機関名称は、情報項目シートから自動転記</a:t>
          </a:r>
        </a:p>
      </xdr:txBody>
    </xdr:sp>
    <xdr:clientData/>
  </xdr:twoCellAnchor>
  <xdr:twoCellAnchor>
    <xdr:from>
      <xdr:col>12</xdr:col>
      <xdr:colOff>245410</xdr:colOff>
      <xdr:row>15</xdr:row>
      <xdr:rowOff>42023</xdr:rowOff>
    </xdr:from>
    <xdr:to>
      <xdr:col>15</xdr:col>
      <xdr:colOff>41461</xdr:colOff>
      <xdr:row>19</xdr:row>
      <xdr:rowOff>142875</xdr:rowOff>
    </xdr:to>
    <xdr:sp macro="" textlink="">
      <xdr:nvSpPr>
        <xdr:cNvPr id="11" name="角丸四角形吹き出し 10"/>
        <xdr:cNvSpPr/>
      </xdr:nvSpPr>
      <xdr:spPr>
        <a:xfrm>
          <a:off x="11161060" y="2918573"/>
          <a:ext cx="1872501" cy="786652"/>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200</a:t>
          </a:r>
          <a:r>
            <a:rPr kumimoji="1" lang="ja-JP" altLang="en-US" sz="1200" b="1">
              <a:solidFill>
                <a:sysClr val="windowText" lastClr="000000"/>
              </a:solidFill>
            </a:rPr>
            <a:t>万円以上の機械装置等を</a:t>
          </a:r>
          <a:r>
            <a:rPr kumimoji="1" lang="ja-JP" altLang="en-US" sz="1200" b="1">
              <a:solidFill>
                <a:srgbClr val="FF0000"/>
              </a:solidFill>
            </a:rPr>
            <a:t>製作・購入することはできません。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zoomScaleNormal="100" workbookViewId="0">
      <selection activeCell="B3" sqref="B3"/>
    </sheetView>
  </sheetViews>
  <sheetFormatPr defaultRowHeight="13.5"/>
  <cols>
    <col min="1" max="1" width="28.875" style="50" customWidth="1"/>
    <col min="2" max="2" width="128" style="54" customWidth="1"/>
    <col min="3" max="16384" width="9" style="50"/>
  </cols>
  <sheetData>
    <row r="1" spans="1:2" ht="83.25" customHeight="1">
      <c r="A1" s="51" t="s">
        <v>85</v>
      </c>
      <c r="B1" s="340" t="s">
        <v>317</v>
      </c>
    </row>
    <row r="2" spans="1:2" ht="78.75" customHeight="1">
      <c r="A2" s="48" t="s">
        <v>294</v>
      </c>
      <c r="B2" s="49" t="s">
        <v>345</v>
      </c>
    </row>
    <row r="3" spans="1:2" ht="55.5" customHeight="1">
      <c r="A3" s="316" t="s">
        <v>291</v>
      </c>
      <c r="B3" s="317" t="s">
        <v>297</v>
      </c>
    </row>
    <row r="4" spans="1:2" ht="61.5" customHeight="1">
      <c r="A4" s="51" t="s">
        <v>194</v>
      </c>
      <c r="B4" s="52" t="s">
        <v>295</v>
      </c>
    </row>
    <row r="5" spans="1:2" ht="89.25" customHeight="1">
      <c r="A5" s="51" t="s">
        <v>296</v>
      </c>
      <c r="B5" s="52" t="s">
        <v>300</v>
      </c>
    </row>
    <row r="6" spans="1:2" ht="47.25" customHeight="1">
      <c r="A6" s="52" t="s">
        <v>292</v>
      </c>
      <c r="B6" s="52" t="s">
        <v>298</v>
      </c>
    </row>
    <row r="7" spans="1:2" ht="75" customHeight="1">
      <c r="A7" s="53" t="s">
        <v>293</v>
      </c>
      <c r="B7" s="53" t="s">
        <v>299</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3"/>
  <sheetViews>
    <sheetView zoomScaleNormal="100" workbookViewId="0">
      <pane xSplit="2" ySplit="2" topLeftCell="C45" activePane="bottomRight" state="frozen"/>
      <selection pane="topRight" activeCell="B1" sqref="B1"/>
      <selection pane="bottomLeft" activeCell="A3" sqref="A3"/>
      <selection pane="bottomRight" activeCell="C63" sqref="C63"/>
    </sheetView>
  </sheetViews>
  <sheetFormatPr defaultRowHeight="13.5"/>
  <cols>
    <col min="1" max="1" width="5" style="29" customWidth="1"/>
    <col min="2" max="2" width="33.875" style="29" customWidth="1"/>
    <col min="3" max="3" width="49.125" style="130" customWidth="1"/>
    <col min="4" max="4" width="27.375" style="131" customWidth="1"/>
    <col min="5" max="5" width="32.125" style="132" customWidth="1"/>
    <col min="6" max="6" width="19.875" style="29" customWidth="1"/>
    <col min="7" max="7" width="4.5" style="29" bestFit="1" customWidth="1"/>
    <col min="8" max="16384" width="9" style="29"/>
  </cols>
  <sheetData>
    <row r="1" spans="2:9" ht="29.25" customHeight="1" thickBot="1">
      <c r="B1" s="341" t="s">
        <v>81</v>
      </c>
      <c r="C1" s="342"/>
      <c r="D1" s="343"/>
      <c r="E1" s="343"/>
      <c r="F1" s="343"/>
    </row>
    <row r="2" spans="2:9" s="30" customFormat="1" ht="27.75" thickBot="1">
      <c r="B2" s="12" t="s">
        <v>0</v>
      </c>
      <c r="C2" s="37" t="s">
        <v>68</v>
      </c>
      <c r="D2" s="2" t="s">
        <v>1</v>
      </c>
      <c r="E2" s="1" t="s">
        <v>2</v>
      </c>
      <c r="F2" s="1" t="s">
        <v>201</v>
      </c>
    </row>
    <row r="3" spans="2:9" s="31" customFormat="1" ht="14.25" thickTop="1">
      <c r="B3" s="13" t="s">
        <v>274</v>
      </c>
      <c r="C3" s="120" t="s">
        <v>3</v>
      </c>
      <c r="D3" s="3" t="s">
        <v>3</v>
      </c>
      <c r="E3" s="22" t="s">
        <v>4</v>
      </c>
      <c r="F3" s="121" t="s">
        <v>49</v>
      </c>
    </row>
    <row r="4" spans="2:9" s="31" customFormat="1" ht="27">
      <c r="B4" s="13" t="s">
        <v>273</v>
      </c>
      <c r="C4" s="105"/>
      <c r="D4" s="57">
        <v>43936</v>
      </c>
      <c r="E4" s="22" t="s">
        <v>276</v>
      </c>
      <c r="F4" s="121" t="s">
        <v>277</v>
      </c>
    </row>
    <row r="5" spans="2:9" s="31" customFormat="1">
      <c r="B5" s="13" t="s">
        <v>275</v>
      </c>
      <c r="C5" s="106"/>
      <c r="D5" s="3" t="s">
        <v>5</v>
      </c>
      <c r="E5" s="22" t="s">
        <v>82</v>
      </c>
      <c r="F5" s="121" t="s">
        <v>87</v>
      </c>
    </row>
    <row r="6" spans="2:9" s="31" customFormat="1">
      <c r="B6" s="13" t="s">
        <v>6</v>
      </c>
      <c r="C6" s="106"/>
      <c r="D6" s="3"/>
      <c r="E6" s="23" t="s">
        <v>200</v>
      </c>
      <c r="F6" s="121" t="s">
        <v>88</v>
      </c>
      <c r="G6" s="31">
        <f>LEN(C6)</f>
        <v>0</v>
      </c>
    </row>
    <row r="7" spans="2:9" s="31" customFormat="1" ht="67.5">
      <c r="B7" s="16" t="s">
        <v>67</v>
      </c>
      <c r="C7" s="106"/>
      <c r="D7" s="38"/>
      <c r="E7" s="26" t="s">
        <v>202</v>
      </c>
      <c r="F7" s="122" t="s">
        <v>89</v>
      </c>
      <c r="G7" s="31">
        <f>LEN(C7)</f>
        <v>0</v>
      </c>
      <c r="I7" s="123"/>
    </row>
    <row r="8" spans="2:9" s="31" customFormat="1">
      <c r="B8" s="13" t="s">
        <v>116</v>
      </c>
      <c r="C8" s="173" t="s">
        <v>195</v>
      </c>
      <c r="D8" s="55"/>
      <c r="E8" s="56" t="s">
        <v>117</v>
      </c>
      <c r="F8" s="122" t="s">
        <v>119</v>
      </c>
    </row>
    <row r="9" spans="2:9" s="31" customFormat="1" ht="14.25" thickBot="1">
      <c r="B9" s="13" t="s">
        <v>118</v>
      </c>
      <c r="C9" s="174"/>
      <c r="D9" s="175">
        <v>44253</v>
      </c>
      <c r="E9" s="57" t="s">
        <v>326</v>
      </c>
      <c r="F9" s="122" t="s">
        <v>119</v>
      </c>
    </row>
    <row r="10" spans="2:9" s="31" customFormat="1" ht="14.25" thickTop="1">
      <c r="B10" s="15" t="s">
        <v>208</v>
      </c>
      <c r="C10" s="133">
        <f>C11</f>
        <v>0</v>
      </c>
      <c r="D10" s="6">
        <v>375000000</v>
      </c>
      <c r="E10" s="39" t="s">
        <v>79</v>
      </c>
      <c r="F10" s="124" t="s">
        <v>205</v>
      </c>
    </row>
    <row r="11" spans="2:9" s="31" customFormat="1" ht="47.25" customHeight="1">
      <c r="B11" s="13" t="s">
        <v>209</v>
      </c>
      <c r="C11" s="103">
        <f>'項目別明細表_助成先（別紙２）'!J50</f>
        <v>0</v>
      </c>
      <c r="D11" s="7">
        <v>375000000</v>
      </c>
      <c r="E11" s="45" t="s">
        <v>278</v>
      </c>
      <c r="F11" s="121" t="s">
        <v>206</v>
      </c>
    </row>
    <row r="12" spans="2:9" s="31" customFormat="1" ht="45.75" customHeight="1">
      <c r="B12" s="34" t="s">
        <v>80</v>
      </c>
      <c r="C12" s="35">
        <f>C13</f>
        <v>0</v>
      </c>
      <c r="D12" s="165">
        <f>IF(C12&gt;375000000,"3.75億を超えていますので別紙２を確認してください",375000000)</f>
        <v>375000000</v>
      </c>
      <c r="E12" s="46" t="s">
        <v>279</v>
      </c>
      <c r="F12" s="125" t="s">
        <v>204</v>
      </c>
    </row>
    <row r="13" spans="2:9" s="31" customFormat="1" ht="44.25" customHeight="1">
      <c r="B13" s="13" t="s">
        <v>86</v>
      </c>
      <c r="C13" s="103">
        <f>'項目別明細表_助成先（別紙２）'!K50</f>
        <v>0</v>
      </c>
      <c r="D13" s="165">
        <f>IF(C13&gt;375000000,"3.75億を超えていますので別紙２を確認してください",375000000)</f>
        <v>375000000</v>
      </c>
      <c r="E13" s="46" t="s">
        <v>280</v>
      </c>
      <c r="F13" s="121" t="s">
        <v>204</v>
      </c>
    </row>
    <row r="14" spans="2:9" s="31" customFormat="1">
      <c r="B14" s="336" t="s">
        <v>310</v>
      </c>
      <c r="C14" s="33">
        <f>C15</f>
        <v>0</v>
      </c>
      <c r="D14" s="8">
        <v>250000000</v>
      </c>
      <c r="E14" s="40" t="s">
        <v>282</v>
      </c>
      <c r="F14" s="127" t="s">
        <v>203</v>
      </c>
    </row>
    <row r="15" spans="2:9" s="31" customFormat="1" ht="41.25" thickBot="1">
      <c r="B15" s="337" t="s">
        <v>311</v>
      </c>
      <c r="C15" s="104">
        <f>'項目別明細表_助成先（別紙２）'!L50</f>
        <v>0</v>
      </c>
      <c r="D15" s="101">
        <v>250000000</v>
      </c>
      <c r="E15" s="102" t="s">
        <v>90</v>
      </c>
      <c r="F15" s="128" t="s">
        <v>91</v>
      </c>
    </row>
    <row r="16" spans="2:9" s="31" customFormat="1" ht="27.75" thickTop="1">
      <c r="B16" s="289" t="s">
        <v>270</v>
      </c>
      <c r="C16" s="290"/>
      <c r="D16" s="8">
        <v>60000000</v>
      </c>
      <c r="E16" s="39" t="s">
        <v>266</v>
      </c>
      <c r="F16" s="286" t="s">
        <v>267</v>
      </c>
    </row>
    <row r="17" spans="2:9" s="31" customFormat="1" ht="25.5" customHeight="1">
      <c r="B17" s="162" t="s">
        <v>271</v>
      </c>
      <c r="C17" s="291"/>
      <c r="D17" s="8">
        <v>60000000</v>
      </c>
      <c r="E17" s="46"/>
      <c r="F17" s="125" t="s">
        <v>268</v>
      </c>
    </row>
    <row r="18" spans="2:9" s="31" customFormat="1" ht="27.75" thickBot="1">
      <c r="B18" s="163" t="s">
        <v>272</v>
      </c>
      <c r="C18" s="292"/>
      <c r="D18" s="7">
        <v>60000000</v>
      </c>
      <c r="E18" s="102" t="s">
        <v>269</v>
      </c>
      <c r="F18" s="128" t="s">
        <v>268</v>
      </c>
    </row>
    <row r="19" spans="2:9" s="31" customFormat="1" ht="27.75" thickTop="1">
      <c r="B19" s="338" t="s">
        <v>312</v>
      </c>
      <c r="C19" s="108"/>
      <c r="D19" s="5" t="s">
        <v>50</v>
      </c>
      <c r="E19" s="24" t="s">
        <v>251</v>
      </c>
      <c r="F19" s="124" t="s">
        <v>250</v>
      </c>
      <c r="G19" s="31">
        <f>LEN(C19)</f>
        <v>0</v>
      </c>
    </row>
    <row r="20" spans="2:9" s="31" customFormat="1" ht="27">
      <c r="B20" s="13" t="s">
        <v>7</v>
      </c>
      <c r="C20" s="106"/>
      <c r="D20" s="3" t="s">
        <v>288</v>
      </c>
      <c r="E20" s="22" t="s">
        <v>8</v>
      </c>
      <c r="F20" s="121" t="s">
        <v>92</v>
      </c>
    </row>
    <row r="21" spans="2:9" s="31" customFormat="1" ht="27">
      <c r="B21" s="13" t="s">
        <v>64</v>
      </c>
      <c r="C21" s="106"/>
      <c r="D21" s="3" t="s">
        <v>9</v>
      </c>
      <c r="E21" s="22" t="s">
        <v>10</v>
      </c>
      <c r="F21" s="121" t="s">
        <v>187</v>
      </c>
    </row>
    <row r="22" spans="2:9" s="31" customFormat="1">
      <c r="B22" s="13" t="s">
        <v>11</v>
      </c>
      <c r="C22" s="106"/>
      <c r="D22" s="3" t="s">
        <v>281</v>
      </c>
      <c r="E22" s="22"/>
      <c r="F22" s="121" t="s">
        <v>87</v>
      </c>
    </row>
    <row r="23" spans="2:9" s="31" customFormat="1" ht="27">
      <c r="B23" s="13" t="s">
        <v>12</v>
      </c>
      <c r="C23" s="106"/>
      <c r="D23" s="3" t="s">
        <v>198</v>
      </c>
      <c r="E23" s="22" t="s">
        <v>191</v>
      </c>
      <c r="F23" s="121" t="s">
        <v>328</v>
      </c>
      <c r="I23" s="123"/>
    </row>
    <row r="24" spans="2:9" s="31" customFormat="1" ht="27">
      <c r="B24" s="13" t="s">
        <v>56</v>
      </c>
      <c r="C24" s="109"/>
      <c r="D24" s="58">
        <v>42005</v>
      </c>
      <c r="E24" s="22"/>
      <c r="F24" s="121" t="s">
        <v>329</v>
      </c>
    </row>
    <row r="25" spans="2:9" s="31" customFormat="1" ht="27">
      <c r="B25" s="13" t="s">
        <v>23</v>
      </c>
      <c r="C25" s="110"/>
      <c r="D25" s="7">
        <v>10000000000</v>
      </c>
      <c r="E25" s="22" t="s">
        <v>24</v>
      </c>
      <c r="F25" s="121" t="s">
        <v>330</v>
      </c>
    </row>
    <row r="26" spans="2:9" s="31" customFormat="1" ht="27">
      <c r="B26" s="36" t="s">
        <v>57</v>
      </c>
      <c r="C26" s="111"/>
      <c r="D26" s="59">
        <v>43921</v>
      </c>
      <c r="E26" s="60" t="s">
        <v>71</v>
      </c>
      <c r="F26" s="126" t="s">
        <v>331</v>
      </c>
    </row>
    <row r="27" spans="2:9" s="31" customFormat="1">
      <c r="B27" s="162" t="s">
        <v>333</v>
      </c>
      <c r="C27" s="159"/>
      <c r="D27" s="331">
        <v>10</v>
      </c>
      <c r="E27" s="332" t="s">
        <v>120</v>
      </c>
      <c r="F27" s="349" t="s">
        <v>337</v>
      </c>
    </row>
    <row r="28" spans="2:9" s="31" customFormat="1">
      <c r="B28" s="164" t="s">
        <v>334</v>
      </c>
      <c r="C28" s="160"/>
      <c r="D28" s="333">
        <v>3</v>
      </c>
      <c r="E28" s="22" t="s">
        <v>335</v>
      </c>
      <c r="F28" s="350"/>
    </row>
    <row r="29" spans="2:9" s="31" customFormat="1" ht="27.75" thickBot="1">
      <c r="B29" s="163" t="s">
        <v>122</v>
      </c>
      <c r="C29" s="161"/>
      <c r="D29" s="334"/>
      <c r="E29" s="27" t="s">
        <v>121</v>
      </c>
      <c r="F29" s="128" t="s">
        <v>336</v>
      </c>
    </row>
    <row r="30" spans="2:9" s="31" customFormat="1" ht="14.25" thickTop="1">
      <c r="B30" s="15" t="s">
        <v>52</v>
      </c>
      <c r="C30" s="107"/>
      <c r="D30" s="5" t="s">
        <v>13</v>
      </c>
      <c r="E30" s="24"/>
      <c r="F30" s="344" t="s">
        <v>332</v>
      </c>
    </row>
    <row r="31" spans="2:9" s="31" customFormat="1">
      <c r="B31" s="13" t="s">
        <v>14</v>
      </c>
      <c r="C31" s="106"/>
      <c r="D31" s="3" t="s">
        <v>53</v>
      </c>
      <c r="E31" s="22"/>
      <c r="F31" s="345"/>
    </row>
    <row r="32" spans="2:9" s="31" customFormat="1">
      <c r="B32" s="13" t="s">
        <v>15</v>
      </c>
      <c r="C32" s="106"/>
      <c r="D32" s="3" t="s">
        <v>16</v>
      </c>
      <c r="E32" s="22"/>
      <c r="F32" s="345"/>
    </row>
    <row r="33" spans="2:6" s="31" customFormat="1" ht="27">
      <c r="B33" s="13" t="s">
        <v>17</v>
      </c>
      <c r="C33" s="106"/>
      <c r="D33" s="3" t="s">
        <v>51</v>
      </c>
      <c r="E33" s="22" t="s">
        <v>8</v>
      </c>
      <c r="F33" s="345"/>
    </row>
    <row r="34" spans="2:6" s="31" customFormat="1" ht="27">
      <c r="B34" s="13" t="s">
        <v>54</v>
      </c>
      <c r="C34" s="106"/>
      <c r="D34" s="3" t="s">
        <v>65</v>
      </c>
      <c r="E34" s="41" t="s">
        <v>83</v>
      </c>
      <c r="F34" s="345"/>
    </row>
    <row r="35" spans="2:6" s="31" customFormat="1">
      <c r="B35" s="13" t="s">
        <v>18</v>
      </c>
      <c r="C35" s="106"/>
      <c r="D35" s="3" t="s">
        <v>55</v>
      </c>
      <c r="E35" s="22" t="s">
        <v>19</v>
      </c>
      <c r="F35" s="345"/>
    </row>
    <row r="36" spans="2:6" s="31" customFormat="1" ht="27">
      <c r="B36" s="13" t="s">
        <v>20</v>
      </c>
      <c r="C36" s="106"/>
      <c r="D36" s="3" t="s">
        <v>199</v>
      </c>
      <c r="E36" s="22" t="s">
        <v>189</v>
      </c>
      <c r="F36" s="345"/>
    </row>
    <row r="37" spans="2:6" s="31" customFormat="1" ht="14.25" thickBot="1">
      <c r="B37" s="14" t="s">
        <v>21</v>
      </c>
      <c r="C37" s="112"/>
      <c r="D37" t="s">
        <v>307</v>
      </c>
      <c r="E37" s="27" t="s">
        <v>22</v>
      </c>
      <c r="F37" s="346"/>
    </row>
    <row r="38" spans="2:6" s="31" customFormat="1" ht="27.75" thickTop="1">
      <c r="B38" s="15" t="s">
        <v>25</v>
      </c>
      <c r="C38" s="113"/>
      <c r="D38" s="5" t="s">
        <v>58</v>
      </c>
      <c r="E38" s="24" t="s">
        <v>8</v>
      </c>
      <c r="F38" s="347" t="s">
        <v>188</v>
      </c>
    </row>
    <row r="39" spans="2:6" s="31" customFormat="1" ht="27">
      <c r="B39" s="13" t="s">
        <v>26</v>
      </c>
      <c r="C39" s="114"/>
      <c r="D39" s="3" t="s">
        <v>66</v>
      </c>
      <c r="E39" s="22" t="s">
        <v>10</v>
      </c>
      <c r="F39" s="348"/>
    </row>
    <row r="40" spans="2:6" s="31" customFormat="1">
      <c r="B40" s="13" t="s">
        <v>27</v>
      </c>
      <c r="C40" s="114"/>
      <c r="D40" s="3" t="s">
        <v>28</v>
      </c>
      <c r="E40" s="22"/>
      <c r="F40" s="348"/>
    </row>
    <row r="41" spans="2:6" s="31" customFormat="1" ht="27.75" thickBot="1">
      <c r="B41" s="14" t="s">
        <v>29</v>
      </c>
      <c r="C41" s="115"/>
      <c r="D41" s="4" t="s">
        <v>30</v>
      </c>
      <c r="E41" s="27" t="s">
        <v>31</v>
      </c>
      <c r="F41" s="128" t="s">
        <v>59</v>
      </c>
    </row>
    <row r="42" spans="2:6" s="31" customFormat="1" ht="36.75" customHeight="1" thickTop="1">
      <c r="B42" s="15" t="s">
        <v>248</v>
      </c>
      <c r="C42" s="319"/>
      <c r="D42" s="5" t="s">
        <v>305</v>
      </c>
      <c r="E42" s="24" t="s">
        <v>289</v>
      </c>
      <c r="F42" s="278" t="s">
        <v>338</v>
      </c>
    </row>
    <row r="43" spans="2:6" s="31" customFormat="1" ht="38.25" customHeight="1">
      <c r="B43" s="280" t="s">
        <v>283</v>
      </c>
      <c r="C43" s="326"/>
      <c r="D43" s="55" t="s">
        <v>285</v>
      </c>
      <c r="E43" s="47"/>
      <c r="F43" s="277" t="s">
        <v>339</v>
      </c>
    </row>
    <row r="44" spans="2:6" s="31" customFormat="1" ht="38.25" customHeight="1">
      <c r="B44" s="13" t="s">
        <v>249</v>
      </c>
      <c r="C44" s="326"/>
      <c r="D44" s="3" t="s">
        <v>308</v>
      </c>
      <c r="E44" s="22" t="s">
        <v>290</v>
      </c>
      <c r="F44" s="279" t="s">
        <v>340</v>
      </c>
    </row>
    <row r="45" spans="2:6" s="31" customFormat="1" ht="36.75" customHeight="1" thickBot="1">
      <c r="B45" s="14" t="s">
        <v>284</v>
      </c>
      <c r="C45" s="325"/>
      <c r="D45" s="4" t="s">
        <v>309</v>
      </c>
      <c r="E45" s="27"/>
      <c r="F45" s="128" t="s">
        <v>340</v>
      </c>
    </row>
    <row r="46" spans="2:6" s="31" customFormat="1" ht="47.25" customHeight="1" thickTop="1">
      <c r="B46" s="15" t="s">
        <v>320</v>
      </c>
      <c r="C46" s="319"/>
      <c r="D46" s="5" t="s">
        <v>321</v>
      </c>
      <c r="E46" s="24" t="s">
        <v>324</v>
      </c>
      <c r="F46" s="328" t="s">
        <v>341</v>
      </c>
    </row>
    <row r="47" spans="2:6" s="31" customFormat="1" ht="58.5" customHeight="1" thickBot="1">
      <c r="B47" s="280" t="s">
        <v>323</v>
      </c>
      <c r="C47" s="330"/>
      <c r="D47" s="55" t="s">
        <v>322</v>
      </c>
      <c r="E47" s="47" t="s">
        <v>325</v>
      </c>
      <c r="F47" s="327" t="s">
        <v>342</v>
      </c>
    </row>
    <row r="48" spans="2:6" s="31" customFormat="1" ht="55.5" customHeight="1" thickTop="1">
      <c r="B48" s="15" t="s">
        <v>318</v>
      </c>
      <c r="C48" s="319"/>
      <c r="D48" s="5" t="s">
        <v>301</v>
      </c>
      <c r="E48" s="24" t="s">
        <v>303</v>
      </c>
      <c r="F48" s="286" t="s">
        <v>344</v>
      </c>
    </row>
    <row r="49" spans="2:7" s="31" customFormat="1" ht="60" customHeight="1" thickBot="1">
      <c r="B49" s="14" t="s">
        <v>319</v>
      </c>
      <c r="C49" s="318"/>
      <c r="D49" s="4" t="s">
        <v>302</v>
      </c>
      <c r="E49" s="27" t="s">
        <v>304</v>
      </c>
      <c r="F49" s="128" t="s">
        <v>343</v>
      </c>
    </row>
    <row r="50" spans="2:7" s="31" customFormat="1" ht="27.75" thickTop="1">
      <c r="B50" s="18" t="s">
        <v>73</v>
      </c>
      <c r="C50" s="116"/>
      <c r="D50" s="42">
        <v>1205</v>
      </c>
      <c r="E50" s="24" t="s">
        <v>69</v>
      </c>
      <c r="F50" s="124" t="s">
        <v>123</v>
      </c>
    </row>
    <row r="51" spans="2:7" s="31" customFormat="1" ht="27">
      <c r="B51" s="19" t="s">
        <v>74</v>
      </c>
      <c r="C51" s="117"/>
      <c r="D51" s="43">
        <v>2255</v>
      </c>
      <c r="E51" s="22" t="s">
        <v>69</v>
      </c>
      <c r="F51" s="121" t="s">
        <v>123</v>
      </c>
    </row>
    <row r="52" spans="2:7" s="31" customFormat="1" ht="27">
      <c r="B52" s="19" t="s">
        <v>75</v>
      </c>
      <c r="C52" s="117"/>
      <c r="D52" s="43">
        <v>1330</v>
      </c>
      <c r="E52" s="22" t="s">
        <v>69</v>
      </c>
      <c r="F52" s="121" t="s">
        <v>123</v>
      </c>
    </row>
    <row r="53" spans="2:7" s="31" customFormat="1" ht="27">
      <c r="B53" s="19" t="s">
        <v>76</v>
      </c>
      <c r="C53" s="117"/>
      <c r="D53" s="43">
        <v>1480</v>
      </c>
      <c r="E53" s="22" t="s">
        <v>69</v>
      </c>
      <c r="F53" s="121" t="s">
        <v>123</v>
      </c>
    </row>
    <row r="54" spans="2:7" s="31" customFormat="1" ht="27">
      <c r="B54" s="19" t="s">
        <v>77</v>
      </c>
      <c r="C54" s="117"/>
      <c r="D54" s="43">
        <v>2600</v>
      </c>
      <c r="E54" s="22" t="s">
        <v>69</v>
      </c>
      <c r="F54" s="121" t="s">
        <v>123</v>
      </c>
    </row>
    <row r="55" spans="2:7" s="31" customFormat="1" ht="27.75" thickBot="1">
      <c r="B55" s="20" t="s">
        <v>78</v>
      </c>
      <c r="C55" s="117"/>
      <c r="D55" s="44">
        <v>2550</v>
      </c>
      <c r="E55" s="25" t="s">
        <v>69</v>
      </c>
      <c r="F55" s="122" t="s">
        <v>123</v>
      </c>
    </row>
    <row r="56" spans="2:7" s="31" customFormat="1" ht="27.75" thickTop="1">
      <c r="B56" s="15" t="s">
        <v>39</v>
      </c>
      <c r="C56" s="113"/>
      <c r="D56" s="9" t="s">
        <v>40</v>
      </c>
      <c r="E56" s="24"/>
      <c r="F56" s="124" t="s">
        <v>124</v>
      </c>
    </row>
    <row r="57" spans="2:7" s="31" customFormat="1" ht="27.75" thickBot="1">
      <c r="B57" s="14" t="s">
        <v>41</v>
      </c>
      <c r="C57" s="118"/>
      <c r="D57" s="10" t="s">
        <v>42</v>
      </c>
      <c r="E57" s="27"/>
      <c r="F57" s="128" t="s">
        <v>125</v>
      </c>
    </row>
    <row r="58" spans="2:7" s="31" customFormat="1" ht="27.75" thickTop="1">
      <c r="B58" s="32" t="s">
        <v>72</v>
      </c>
      <c r="C58" s="107"/>
      <c r="D58" s="5">
        <v>1</v>
      </c>
      <c r="E58" s="24" t="s">
        <v>32</v>
      </c>
      <c r="F58" s="124" t="s">
        <v>126</v>
      </c>
    </row>
    <row r="59" spans="2:7" s="31" customFormat="1" ht="54">
      <c r="B59" s="17" t="s">
        <v>70</v>
      </c>
      <c r="C59" s="106"/>
      <c r="D59" s="3" t="s">
        <v>33</v>
      </c>
      <c r="E59" s="22" t="s">
        <v>34</v>
      </c>
      <c r="F59" s="121" t="s">
        <v>126</v>
      </c>
    </row>
    <row r="60" spans="2:7" s="31" customFormat="1" ht="54">
      <c r="B60" s="13" t="s">
        <v>35</v>
      </c>
      <c r="C60" s="106"/>
      <c r="D60" s="3" t="s">
        <v>36</v>
      </c>
      <c r="E60" s="22" t="s">
        <v>34</v>
      </c>
      <c r="F60" s="121" t="s">
        <v>127</v>
      </c>
    </row>
    <row r="61" spans="2:7" s="31" customFormat="1" ht="54.75" thickBot="1">
      <c r="B61" s="14" t="s">
        <v>37</v>
      </c>
      <c r="C61" s="115"/>
      <c r="D61" s="4" t="s">
        <v>38</v>
      </c>
      <c r="E61" s="27" t="s">
        <v>313</v>
      </c>
      <c r="F61" s="128" t="s">
        <v>207</v>
      </c>
    </row>
    <row r="62" spans="2:7" s="31" customFormat="1" ht="55.5" thickTop="1" thickBot="1">
      <c r="B62" s="21" t="s">
        <v>84</v>
      </c>
      <c r="C62" s="119"/>
      <c r="D62" s="11" t="s">
        <v>43</v>
      </c>
      <c r="E62" s="28" t="s">
        <v>44</v>
      </c>
      <c r="F62" s="129" t="s">
        <v>286</v>
      </c>
    </row>
    <row r="63" spans="2:7" s="31" customFormat="1" ht="28.5" thickTop="1" thickBot="1">
      <c r="B63" s="320" t="s">
        <v>45</v>
      </c>
      <c r="C63" s="321"/>
      <c r="D63" s="322">
        <v>1234567890</v>
      </c>
      <c r="E63" s="323" t="s">
        <v>46</v>
      </c>
      <c r="F63" s="324" t="s">
        <v>47</v>
      </c>
      <c r="G63" s="31">
        <f>LEN(C63)</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0:F37"/>
    <mergeCell ref="F38:F40"/>
    <mergeCell ref="F27:F28"/>
  </mergeCells>
  <phoneticPr fontId="4"/>
  <dataValidations count="2">
    <dataValidation type="textLength" allowBlank="1" showInputMessage="1" showErrorMessage="1" error="150文字以内としてください。" sqref="C7:C9">
      <formula1>0</formula1>
      <formula2>150</formula2>
    </dataValidation>
    <dataValidation type="textLength" allowBlank="1" showInputMessage="1" showErrorMessage="1" error="30文字以内としてください" sqref="C6">
      <formula1>0</formula1>
      <formula2>30</formula2>
    </dataValidation>
  </dataValidations>
  <pageMargins left="0.7" right="0.7" top="0.75" bottom="0.75" header="0.3" footer="0.3"/>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workbookViewId="0">
      <selection activeCell="I71" sqref="I71:X71"/>
    </sheetView>
  </sheetViews>
  <sheetFormatPr defaultColWidth="3.625" defaultRowHeight="18" customHeight="1"/>
  <cols>
    <col min="1" max="16384" width="3.625" style="167"/>
  </cols>
  <sheetData>
    <row r="1" spans="1:24" ht="18" customHeight="1">
      <c r="A1" s="166" t="s">
        <v>193</v>
      </c>
      <c r="B1" s="166"/>
      <c r="C1" s="166"/>
      <c r="D1" s="166"/>
      <c r="E1" s="166"/>
      <c r="F1" s="166"/>
      <c r="G1" s="166"/>
      <c r="H1" s="166"/>
      <c r="I1" s="166"/>
      <c r="J1" s="166"/>
      <c r="K1" s="166"/>
      <c r="L1" s="166"/>
      <c r="M1" s="166"/>
      <c r="N1" s="166"/>
      <c r="O1" s="166"/>
      <c r="P1" s="166"/>
      <c r="Q1" s="166"/>
      <c r="R1" s="166"/>
      <c r="S1" s="166"/>
      <c r="T1" s="166"/>
      <c r="U1" s="166"/>
      <c r="V1" s="166"/>
      <c r="W1" s="166"/>
      <c r="X1" s="166"/>
    </row>
    <row r="2" spans="1:24" ht="19.5" customHeight="1">
      <c r="A2" s="357">
        <f>情報項目シート!C4</f>
        <v>0</v>
      </c>
      <c r="B2" s="357"/>
      <c r="C2" s="357"/>
      <c r="D2" s="357"/>
      <c r="E2" s="357"/>
      <c r="F2" s="357"/>
      <c r="G2" s="357"/>
      <c r="H2" s="357"/>
      <c r="I2" s="357"/>
      <c r="J2" s="357"/>
      <c r="K2" s="357"/>
      <c r="L2" s="357"/>
      <c r="M2" s="357"/>
      <c r="N2" s="357"/>
      <c r="O2" s="357"/>
      <c r="P2" s="357"/>
      <c r="Q2" s="357"/>
      <c r="R2" s="357"/>
      <c r="S2" s="357"/>
      <c r="T2" s="357"/>
      <c r="U2" s="357"/>
      <c r="V2" s="357"/>
      <c r="W2" s="357"/>
      <c r="X2" s="357"/>
    </row>
    <row r="3" spans="1:24" ht="18" customHeight="1">
      <c r="A3" s="166"/>
      <c r="B3" s="166"/>
      <c r="C3" s="166"/>
      <c r="D3" s="166"/>
      <c r="E3" s="166"/>
      <c r="F3" s="166"/>
      <c r="G3" s="166"/>
      <c r="H3" s="166"/>
      <c r="I3" s="166"/>
      <c r="J3" s="166"/>
      <c r="K3" s="166"/>
      <c r="L3" s="166"/>
      <c r="M3" s="166"/>
      <c r="N3" s="166"/>
      <c r="O3" s="166"/>
      <c r="P3" s="166"/>
      <c r="Q3" s="166"/>
      <c r="R3" s="166"/>
      <c r="S3" s="166"/>
      <c r="T3" s="166"/>
      <c r="U3" s="166"/>
      <c r="V3" s="166"/>
      <c r="W3" s="166"/>
      <c r="X3" s="166"/>
    </row>
    <row r="4" spans="1:24" ht="19.5" customHeight="1">
      <c r="A4" s="358" t="s">
        <v>93</v>
      </c>
      <c r="B4" s="358"/>
      <c r="C4" s="358"/>
      <c r="D4" s="358"/>
      <c r="E4" s="358"/>
      <c r="F4" s="358"/>
      <c r="G4" s="358"/>
      <c r="H4" s="358"/>
      <c r="I4" s="358"/>
      <c r="J4" s="358"/>
      <c r="K4" s="358"/>
      <c r="L4" s="358"/>
      <c r="M4" s="358"/>
      <c r="N4" s="358"/>
      <c r="O4" s="358"/>
      <c r="P4" s="358"/>
      <c r="Q4" s="358"/>
      <c r="R4" s="358"/>
      <c r="S4" s="358"/>
      <c r="T4" s="358"/>
      <c r="U4" s="358"/>
      <c r="V4" s="358"/>
      <c r="W4" s="358"/>
      <c r="X4" s="358"/>
    </row>
    <row r="5" spans="1:24" ht="19.5" customHeight="1">
      <c r="A5" s="166" t="s">
        <v>192</v>
      </c>
      <c r="B5" s="168"/>
      <c r="C5" s="168"/>
      <c r="D5" s="168"/>
      <c r="E5" s="168"/>
      <c r="F5" s="168"/>
      <c r="G5" s="168"/>
      <c r="H5" s="166"/>
      <c r="I5" s="166"/>
      <c r="J5" s="166"/>
      <c r="K5" s="166"/>
      <c r="L5" s="166"/>
      <c r="M5" s="166"/>
      <c r="N5" s="166"/>
      <c r="O5" s="166"/>
      <c r="P5" s="166"/>
      <c r="Q5" s="166"/>
      <c r="R5" s="166"/>
      <c r="S5" s="166"/>
      <c r="T5" s="166"/>
      <c r="U5" s="166"/>
      <c r="V5" s="166"/>
      <c r="W5" s="166"/>
      <c r="X5" s="166"/>
    </row>
    <row r="6" spans="1:24" ht="18" customHeight="1">
      <c r="A6" s="166"/>
      <c r="B6" s="166"/>
      <c r="C6" s="166"/>
      <c r="D6" s="166"/>
      <c r="E6" s="166"/>
      <c r="F6" s="166"/>
      <c r="G6" s="166"/>
      <c r="H6" s="166"/>
      <c r="I6" s="166"/>
      <c r="J6" s="166"/>
      <c r="K6" s="166"/>
      <c r="L6" s="166"/>
      <c r="M6" s="166"/>
      <c r="N6" s="166"/>
      <c r="O6" s="166"/>
      <c r="P6" s="166"/>
      <c r="Q6" s="166"/>
      <c r="R6" s="166"/>
      <c r="S6" s="166"/>
      <c r="T6" s="166"/>
      <c r="U6" s="166"/>
      <c r="V6" s="166"/>
      <c r="W6" s="166"/>
      <c r="X6" s="166"/>
    </row>
    <row r="7" spans="1:24" ht="18" customHeight="1">
      <c r="A7" s="166"/>
      <c r="B7" s="166"/>
      <c r="C7" s="166"/>
      <c r="D7" s="166"/>
      <c r="E7" s="166"/>
      <c r="F7" s="166"/>
      <c r="G7" s="166"/>
      <c r="H7" s="166"/>
      <c r="I7" s="166"/>
      <c r="J7" s="359" t="s">
        <v>314</v>
      </c>
      <c r="K7" s="359"/>
      <c r="L7" s="359"/>
      <c r="M7" s="360" t="str">
        <f>"〒"&amp;情報項目シート!C20</f>
        <v>〒</v>
      </c>
      <c r="N7" s="360"/>
      <c r="O7" s="360"/>
      <c r="P7" s="360"/>
      <c r="Q7" s="360"/>
      <c r="R7" s="360"/>
      <c r="S7" s="360"/>
      <c r="T7" s="360"/>
      <c r="U7" s="360"/>
      <c r="V7" s="360"/>
      <c r="W7" s="360"/>
      <c r="X7" s="360"/>
    </row>
    <row r="8" spans="1:24" ht="19.5" customHeight="1">
      <c r="A8" s="166"/>
      <c r="B8" s="166"/>
      <c r="C8" s="166"/>
      <c r="D8" s="166"/>
      <c r="E8" s="166"/>
      <c r="F8" s="166"/>
      <c r="G8" s="166"/>
      <c r="H8" s="166"/>
      <c r="I8" s="166"/>
      <c r="J8" s="166"/>
      <c r="K8" s="166"/>
      <c r="L8" s="166"/>
      <c r="M8" s="364">
        <f>情報項目シート!C21</f>
        <v>0</v>
      </c>
      <c r="N8" s="364"/>
      <c r="O8" s="364"/>
      <c r="P8" s="364"/>
      <c r="Q8" s="364"/>
      <c r="R8" s="364"/>
      <c r="S8" s="364"/>
      <c r="T8" s="364"/>
      <c r="U8" s="364"/>
      <c r="V8" s="364"/>
      <c r="W8" s="364"/>
      <c r="X8" s="364"/>
    </row>
    <row r="9" spans="1:24" ht="18" customHeight="1">
      <c r="A9" s="166"/>
      <c r="B9" s="166"/>
      <c r="C9" s="166"/>
      <c r="D9" s="166"/>
      <c r="E9" s="166"/>
      <c r="F9" s="166"/>
      <c r="G9" s="166"/>
      <c r="H9" s="166"/>
      <c r="I9" s="166"/>
      <c r="J9" s="166"/>
      <c r="K9" s="166"/>
      <c r="L9" s="166"/>
      <c r="M9" s="364"/>
      <c r="N9" s="364"/>
      <c r="O9" s="364"/>
      <c r="P9" s="364"/>
      <c r="Q9" s="364"/>
      <c r="R9" s="364"/>
      <c r="S9" s="364"/>
      <c r="T9" s="364"/>
      <c r="U9" s="364"/>
      <c r="V9" s="364"/>
      <c r="W9" s="364"/>
      <c r="X9" s="364"/>
    </row>
    <row r="10" spans="1:24" ht="20.25" customHeight="1">
      <c r="A10" s="166"/>
      <c r="B10" s="166"/>
      <c r="C10" s="166"/>
      <c r="D10" s="166"/>
      <c r="E10" s="166"/>
      <c r="F10" s="166"/>
      <c r="G10" s="166"/>
      <c r="H10" s="166"/>
      <c r="I10" s="166"/>
      <c r="J10" s="166"/>
      <c r="K10" s="166"/>
      <c r="L10" s="166"/>
      <c r="M10" s="362">
        <f>情報項目シート!C5</f>
        <v>0</v>
      </c>
      <c r="N10" s="363"/>
      <c r="O10" s="363"/>
      <c r="P10" s="363"/>
      <c r="Q10" s="363"/>
      <c r="R10" s="363"/>
      <c r="S10" s="363"/>
      <c r="T10" s="363"/>
      <c r="U10" s="363"/>
      <c r="V10" s="363"/>
      <c r="W10" s="363"/>
      <c r="X10" s="363"/>
    </row>
    <row r="11" spans="1:24" ht="20.25" customHeight="1">
      <c r="A11" s="166"/>
      <c r="B11" s="166"/>
      <c r="C11" s="166"/>
      <c r="D11" s="166"/>
      <c r="E11" s="166"/>
      <c r="F11" s="166"/>
      <c r="G11" s="166"/>
      <c r="H11" s="166"/>
      <c r="I11" s="166"/>
      <c r="J11" s="166"/>
      <c r="K11" s="166"/>
      <c r="L11" s="166"/>
      <c r="M11" s="361" t="str">
        <f>情報項目シート!C22&amp;"  " &amp;情報項目シート!C23</f>
        <v xml:space="preserve">  </v>
      </c>
      <c r="N11" s="361"/>
      <c r="O11" s="361"/>
      <c r="P11" s="361"/>
      <c r="Q11" s="361"/>
      <c r="R11" s="361"/>
      <c r="S11" s="361"/>
      <c r="T11" s="361"/>
      <c r="U11" s="361"/>
      <c r="V11" s="361"/>
      <c r="W11" s="166"/>
      <c r="X11" s="166"/>
    </row>
    <row r="12" spans="1:24" ht="18" customHeight="1">
      <c r="A12" s="166"/>
      <c r="B12" s="166"/>
      <c r="C12" s="166"/>
      <c r="D12" s="166"/>
      <c r="E12" s="166"/>
      <c r="F12" s="166"/>
      <c r="G12" s="166"/>
      <c r="H12" s="166"/>
      <c r="I12" s="166"/>
      <c r="J12" s="166"/>
      <c r="K12" s="166"/>
      <c r="L12" s="166"/>
      <c r="M12" s="361"/>
      <c r="N12" s="361"/>
      <c r="O12" s="361"/>
      <c r="P12" s="361"/>
      <c r="Q12" s="361"/>
      <c r="R12" s="361"/>
      <c r="S12" s="361"/>
      <c r="T12" s="361"/>
      <c r="U12" s="361"/>
      <c r="V12" s="361"/>
      <c r="W12" s="166"/>
      <c r="X12" s="166"/>
    </row>
    <row r="13" spans="1:24" ht="9" customHeight="1">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row>
    <row r="14" spans="1:24" ht="18" customHeight="1">
      <c r="A14" s="166"/>
      <c r="B14" s="166"/>
      <c r="C14" s="166"/>
      <c r="D14" s="166"/>
      <c r="E14" s="166"/>
      <c r="F14" s="166"/>
      <c r="G14" s="166"/>
      <c r="H14" s="166"/>
      <c r="I14" s="166"/>
      <c r="J14" s="166"/>
      <c r="K14" s="351" t="s">
        <v>94</v>
      </c>
      <c r="L14" s="351"/>
      <c r="M14" s="351"/>
      <c r="N14" s="351"/>
      <c r="O14" s="351"/>
      <c r="P14" s="351"/>
      <c r="Q14" s="351"/>
      <c r="R14" s="351"/>
      <c r="S14" s="354">
        <f>情報項目シート!C63</f>
        <v>0</v>
      </c>
      <c r="T14" s="355"/>
      <c r="U14" s="355"/>
      <c r="V14" s="355"/>
      <c r="W14" s="355"/>
      <c r="X14" s="356"/>
    </row>
    <row r="15" spans="1:24" ht="18" customHeight="1">
      <c r="A15" s="166"/>
      <c r="B15" s="166"/>
      <c r="C15" s="166"/>
      <c r="D15" s="166"/>
      <c r="E15" s="166"/>
      <c r="F15" s="166"/>
      <c r="G15" s="166"/>
      <c r="H15" s="166"/>
      <c r="I15" s="166"/>
      <c r="J15" s="166"/>
      <c r="K15" s="169"/>
      <c r="L15" s="169"/>
      <c r="M15" s="169"/>
      <c r="N15" s="169"/>
      <c r="O15" s="169"/>
      <c r="P15" s="169"/>
      <c r="Q15" s="169"/>
      <c r="R15" s="169"/>
      <c r="S15" s="170"/>
      <c r="T15" s="170"/>
      <c r="U15" s="170"/>
      <c r="V15" s="170"/>
      <c r="W15" s="170"/>
      <c r="X15" s="169"/>
    </row>
    <row r="16" spans="1:24" ht="18" customHeight="1">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row>
    <row r="17" spans="1:24" ht="18" customHeight="1">
      <c r="A17" s="352" t="s">
        <v>247</v>
      </c>
      <c r="B17" s="352"/>
      <c r="C17" s="352"/>
      <c r="D17" s="352"/>
      <c r="E17" s="352"/>
      <c r="F17" s="352"/>
      <c r="G17" s="352"/>
      <c r="H17" s="352"/>
      <c r="I17" s="352"/>
      <c r="J17" s="352"/>
      <c r="K17" s="352"/>
      <c r="L17" s="352"/>
      <c r="M17" s="352"/>
      <c r="N17" s="352"/>
      <c r="O17" s="352"/>
      <c r="P17" s="352"/>
      <c r="Q17" s="352"/>
      <c r="R17" s="352"/>
      <c r="S17" s="352"/>
      <c r="T17" s="352"/>
      <c r="U17" s="352"/>
      <c r="V17" s="352"/>
      <c r="W17" s="352"/>
      <c r="X17" s="352"/>
    </row>
    <row r="18" spans="1:24" ht="20.25" customHeight="1">
      <c r="A18" s="353" t="str">
        <f>"("&amp;情報項目シート!C6&amp;")"</f>
        <v>()</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row>
    <row r="19" spans="1:24" ht="7.5"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row>
    <row r="20" spans="1:24" ht="18" customHeight="1">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row>
    <row r="21" spans="1:24" ht="19.5" customHeight="1">
      <c r="A21" s="172" t="s">
        <v>95</v>
      </c>
      <c r="B21" s="166" t="s">
        <v>60</v>
      </c>
      <c r="C21" s="166"/>
      <c r="D21" s="166"/>
      <c r="E21" s="166"/>
      <c r="F21" s="166"/>
      <c r="G21" s="166"/>
      <c r="H21" s="166"/>
      <c r="I21" s="166"/>
      <c r="J21" s="166"/>
      <c r="K21" s="166"/>
      <c r="L21" s="166"/>
      <c r="M21" s="166"/>
      <c r="N21" s="166"/>
      <c r="O21" s="166"/>
      <c r="P21" s="166"/>
      <c r="Q21" s="166"/>
      <c r="R21" s="166"/>
      <c r="S21" s="166"/>
      <c r="T21" s="166"/>
      <c r="U21" s="166"/>
      <c r="V21" s="166"/>
      <c r="W21" s="166"/>
      <c r="X21" s="166"/>
    </row>
    <row r="22" spans="1:24" ht="18" customHeight="1">
      <c r="A22" s="166"/>
      <c r="B22" s="358">
        <f>情報項目シート!C6</f>
        <v>0</v>
      </c>
      <c r="C22" s="358"/>
      <c r="D22" s="358"/>
      <c r="E22" s="358"/>
      <c r="F22" s="358"/>
      <c r="G22" s="358"/>
      <c r="H22" s="358"/>
      <c r="I22" s="358"/>
      <c r="J22" s="358"/>
      <c r="K22" s="358"/>
      <c r="L22" s="358"/>
      <c r="M22" s="358"/>
      <c r="N22" s="358"/>
      <c r="O22" s="358"/>
      <c r="P22" s="358"/>
      <c r="Q22" s="358"/>
      <c r="R22" s="358"/>
      <c r="S22" s="358"/>
      <c r="T22" s="358"/>
      <c r="U22" s="358"/>
      <c r="V22" s="358"/>
      <c r="W22" s="358"/>
      <c r="X22" s="358"/>
    </row>
    <row r="23" spans="1:24" ht="7.5" customHeight="1">
      <c r="A23" s="166"/>
      <c r="B23" s="166"/>
      <c r="C23" s="166"/>
      <c r="D23" s="166"/>
      <c r="E23" s="166"/>
      <c r="F23" s="166"/>
      <c r="G23" s="166"/>
      <c r="H23" s="166"/>
      <c r="I23" s="166"/>
      <c r="J23" s="166"/>
      <c r="K23" s="166"/>
      <c r="L23" s="166"/>
      <c r="M23" s="166"/>
      <c r="N23" s="166"/>
      <c r="O23" s="166"/>
      <c r="P23" s="166"/>
      <c r="Q23" s="166"/>
      <c r="R23" s="166"/>
      <c r="S23" s="166"/>
      <c r="T23" s="166"/>
      <c r="U23" s="166"/>
      <c r="V23" s="166"/>
      <c r="W23" s="166"/>
      <c r="X23" s="166"/>
    </row>
    <row r="24" spans="1:24" ht="18" customHeight="1">
      <c r="A24" s="172" t="s">
        <v>96</v>
      </c>
      <c r="B24" s="166" t="s">
        <v>97</v>
      </c>
      <c r="C24" s="166"/>
      <c r="D24" s="166"/>
      <c r="E24" s="166"/>
      <c r="F24" s="166"/>
      <c r="G24" s="166"/>
      <c r="H24" s="166"/>
      <c r="I24" s="166"/>
      <c r="J24" s="166"/>
      <c r="K24" s="166"/>
      <c r="L24" s="166"/>
      <c r="M24" s="166"/>
      <c r="N24" s="166"/>
      <c r="O24" s="166"/>
      <c r="P24" s="166"/>
      <c r="Q24" s="166"/>
      <c r="R24" s="166"/>
      <c r="S24" s="166"/>
      <c r="T24" s="166"/>
      <c r="U24" s="166"/>
      <c r="V24" s="166"/>
      <c r="W24" s="166"/>
      <c r="X24" s="166"/>
    </row>
    <row r="25" spans="1:24" ht="18" customHeight="1">
      <c r="A25" s="166"/>
      <c r="B25" s="361">
        <f>情報項目シート!C7</f>
        <v>0</v>
      </c>
      <c r="C25" s="361"/>
      <c r="D25" s="361"/>
      <c r="E25" s="361"/>
      <c r="F25" s="361"/>
      <c r="G25" s="361"/>
      <c r="H25" s="361"/>
      <c r="I25" s="361"/>
      <c r="J25" s="361"/>
      <c r="K25" s="361"/>
      <c r="L25" s="361"/>
      <c r="M25" s="361"/>
      <c r="N25" s="361"/>
      <c r="O25" s="361"/>
      <c r="P25" s="361"/>
      <c r="Q25" s="361"/>
      <c r="R25" s="361"/>
      <c r="S25" s="361"/>
      <c r="T25" s="361"/>
      <c r="U25" s="361"/>
      <c r="V25" s="361"/>
      <c r="W25" s="361"/>
      <c r="X25" s="361"/>
    </row>
    <row r="26" spans="1:24" ht="18" customHeight="1">
      <c r="A26" s="166"/>
      <c r="B26" s="361"/>
      <c r="C26" s="361"/>
      <c r="D26" s="361"/>
      <c r="E26" s="361"/>
      <c r="F26" s="361"/>
      <c r="G26" s="361"/>
      <c r="H26" s="361"/>
      <c r="I26" s="361"/>
      <c r="J26" s="361"/>
      <c r="K26" s="361"/>
      <c r="L26" s="361"/>
      <c r="M26" s="361"/>
      <c r="N26" s="361"/>
      <c r="O26" s="361"/>
      <c r="P26" s="361"/>
      <c r="Q26" s="361"/>
      <c r="R26" s="361"/>
      <c r="S26" s="361"/>
      <c r="T26" s="361"/>
      <c r="U26" s="361"/>
      <c r="V26" s="361"/>
      <c r="W26" s="361"/>
      <c r="X26" s="361"/>
    </row>
    <row r="27" spans="1:24" ht="18" customHeight="1">
      <c r="A27" s="166"/>
      <c r="B27" s="361"/>
      <c r="C27" s="361"/>
      <c r="D27" s="361"/>
      <c r="E27" s="361"/>
      <c r="F27" s="361"/>
      <c r="G27" s="361"/>
      <c r="H27" s="361"/>
      <c r="I27" s="361"/>
      <c r="J27" s="361"/>
      <c r="K27" s="361"/>
      <c r="L27" s="361"/>
      <c r="M27" s="361"/>
      <c r="N27" s="361"/>
      <c r="O27" s="361"/>
      <c r="P27" s="361"/>
      <c r="Q27" s="361"/>
      <c r="R27" s="361"/>
      <c r="S27" s="361"/>
      <c r="T27" s="361"/>
      <c r="U27" s="361"/>
      <c r="V27" s="361"/>
      <c r="W27" s="361"/>
      <c r="X27" s="361"/>
    </row>
    <row r="28" spans="1:24" ht="18" customHeight="1">
      <c r="A28" s="166"/>
      <c r="B28" s="361"/>
      <c r="C28" s="361"/>
      <c r="D28" s="361"/>
      <c r="E28" s="361"/>
      <c r="F28" s="361"/>
      <c r="G28" s="361"/>
      <c r="H28" s="361"/>
      <c r="I28" s="361"/>
      <c r="J28" s="361"/>
      <c r="K28" s="361"/>
      <c r="L28" s="361"/>
      <c r="M28" s="361"/>
      <c r="N28" s="361"/>
      <c r="O28" s="361"/>
      <c r="P28" s="361"/>
      <c r="Q28" s="361"/>
      <c r="R28" s="361"/>
      <c r="S28" s="361"/>
      <c r="T28" s="361"/>
      <c r="U28" s="361"/>
      <c r="V28" s="361"/>
      <c r="W28" s="361"/>
      <c r="X28" s="361"/>
    </row>
    <row r="29" spans="1:24" ht="10.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row>
    <row r="30" spans="1:24" ht="19.5" customHeight="1">
      <c r="A30" s="172" t="s">
        <v>98</v>
      </c>
      <c r="B30" s="166" t="s">
        <v>99</v>
      </c>
      <c r="C30" s="166"/>
      <c r="D30" s="166"/>
      <c r="E30" s="166"/>
      <c r="F30" s="166"/>
      <c r="G30" s="166"/>
      <c r="H30" s="166"/>
      <c r="I30" s="166"/>
      <c r="J30" s="368">
        <f>情報項目シート!C12</f>
        <v>0</v>
      </c>
      <c r="K30" s="369"/>
      <c r="L30" s="369"/>
      <c r="M30" s="369"/>
      <c r="N30" s="166" t="s">
        <v>48</v>
      </c>
      <c r="O30" s="166"/>
      <c r="P30" s="166"/>
      <c r="Q30" s="166"/>
      <c r="R30" s="166"/>
      <c r="S30" s="166"/>
      <c r="T30" s="166"/>
      <c r="U30" s="166"/>
      <c r="V30" s="166"/>
      <c r="W30" s="166"/>
      <c r="X30" s="166"/>
    </row>
    <row r="31" spans="1:24" ht="19.5" customHeight="1">
      <c r="A31" s="166"/>
      <c r="B31" s="166"/>
      <c r="C31" s="358" t="s">
        <v>211</v>
      </c>
      <c r="D31" s="358"/>
      <c r="E31" s="358"/>
      <c r="F31" s="166"/>
      <c r="G31" s="166"/>
      <c r="H31" s="166"/>
      <c r="I31" s="166"/>
      <c r="J31" s="368">
        <f>情報項目シート!C13</f>
        <v>0</v>
      </c>
      <c r="K31" s="369"/>
      <c r="L31" s="369"/>
      <c r="M31" s="369"/>
      <c r="N31" s="166" t="s">
        <v>48</v>
      </c>
      <c r="O31" s="166"/>
      <c r="P31" s="166"/>
      <c r="Q31" s="166"/>
      <c r="R31" s="166"/>
      <c r="S31" s="166"/>
      <c r="T31" s="166"/>
      <c r="U31" s="166"/>
      <c r="V31" s="166"/>
      <c r="W31" s="166"/>
      <c r="X31" s="166"/>
    </row>
    <row r="32" spans="1:24" ht="10.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row>
    <row r="33" spans="1:24" ht="19.5" customHeight="1">
      <c r="A33" s="172" t="s">
        <v>100</v>
      </c>
      <c r="B33" s="335" t="s">
        <v>315</v>
      </c>
      <c r="C33" s="166"/>
      <c r="D33" s="166"/>
      <c r="E33" s="166"/>
      <c r="F33" s="166"/>
      <c r="G33" s="166"/>
      <c r="H33" s="166"/>
      <c r="I33" s="166"/>
      <c r="J33" s="368">
        <f>情報項目シート!C14</f>
        <v>0</v>
      </c>
      <c r="K33" s="369"/>
      <c r="L33" s="369"/>
      <c r="M33" s="369"/>
      <c r="N33" s="166" t="s">
        <v>48</v>
      </c>
      <c r="O33" s="166"/>
      <c r="P33" s="166"/>
      <c r="Q33" s="166"/>
      <c r="R33" s="166"/>
      <c r="S33" s="166"/>
      <c r="T33" s="166"/>
      <c r="U33" s="166"/>
      <c r="V33" s="166"/>
      <c r="W33" s="166"/>
      <c r="X33" s="166"/>
    </row>
    <row r="34" spans="1:24" ht="19.5" customHeight="1">
      <c r="A34" s="166"/>
      <c r="B34" s="166"/>
      <c r="C34" s="358" t="s">
        <v>211</v>
      </c>
      <c r="D34" s="358"/>
      <c r="E34" s="358"/>
      <c r="F34" s="166"/>
      <c r="G34" s="166"/>
      <c r="H34" s="166"/>
      <c r="I34" s="166"/>
      <c r="J34" s="368">
        <f>情報項目シート!C15</f>
        <v>0</v>
      </c>
      <c r="K34" s="369"/>
      <c r="L34" s="369"/>
      <c r="M34" s="369"/>
      <c r="N34" s="166" t="s">
        <v>48</v>
      </c>
      <c r="O34" s="166"/>
      <c r="P34" s="166"/>
      <c r="Q34" s="166"/>
      <c r="R34" s="166"/>
      <c r="S34" s="166"/>
      <c r="T34" s="166"/>
      <c r="U34" s="166"/>
      <c r="V34" s="166"/>
      <c r="W34" s="166"/>
      <c r="X34" s="166"/>
    </row>
    <row r="35" spans="1:24" ht="10.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18" customHeight="1">
      <c r="A36" s="172" t="s">
        <v>101</v>
      </c>
      <c r="B36" s="358" t="s">
        <v>190</v>
      </c>
      <c r="C36" s="358"/>
      <c r="D36" s="358"/>
      <c r="E36" s="358"/>
      <c r="F36" s="358"/>
      <c r="G36" s="166"/>
      <c r="H36" s="166"/>
      <c r="I36" s="166"/>
      <c r="J36" s="166"/>
      <c r="K36" s="166"/>
      <c r="L36" s="166"/>
      <c r="M36" s="166"/>
      <c r="N36" s="166"/>
      <c r="O36" s="166"/>
      <c r="P36" s="166"/>
      <c r="Q36" s="166"/>
      <c r="R36" s="166"/>
      <c r="S36" s="166"/>
      <c r="T36" s="166"/>
      <c r="U36" s="166"/>
      <c r="V36" s="166"/>
      <c r="W36" s="166"/>
      <c r="X36" s="166"/>
    </row>
    <row r="37" spans="1:24" ht="10.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18" customHeight="1">
      <c r="A38" s="172" t="s">
        <v>102</v>
      </c>
      <c r="B38" s="166" t="s">
        <v>103</v>
      </c>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18" customHeight="1">
      <c r="A39" s="166"/>
      <c r="B39" s="166"/>
      <c r="C39" s="166" t="s">
        <v>104</v>
      </c>
      <c r="D39" s="166"/>
      <c r="E39" s="166"/>
      <c r="F39" s="166"/>
      <c r="G39" s="166"/>
      <c r="H39" s="166"/>
      <c r="I39" s="166"/>
      <c r="J39" s="166"/>
      <c r="K39" s="166"/>
      <c r="L39" s="358" t="s">
        <v>115</v>
      </c>
      <c r="M39" s="358"/>
      <c r="N39" s="358"/>
      <c r="O39" s="358"/>
      <c r="P39" s="358"/>
      <c r="Q39" s="358"/>
      <c r="R39" s="358"/>
      <c r="S39" s="358"/>
      <c r="T39" s="358"/>
      <c r="U39" s="166"/>
      <c r="V39" s="166"/>
      <c r="W39" s="166"/>
      <c r="X39" s="166"/>
    </row>
    <row r="40" spans="1:24" ht="19.5" customHeight="1">
      <c r="A40" s="166"/>
      <c r="B40" s="166"/>
      <c r="C40" s="166" t="s">
        <v>105</v>
      </c>
      <c r="D40" s="166"/>
      <c r="E40" s="166"/>
      <c r="F40" s="166"/>
      <c r="G40" s="166"/>
      <c r="H40" s="166"/>
      <c r="I40" s="166"/>
      <c r="J40" s="166"/>
      <c r="K40" s="166"/>
      <c r="L40" s="371">
        <f>情報項目シート!C9</f>
        <v>0</v>
      </c>
      <c r="M40" s="362"/>
      <c r="N40" s="362"/>
      <c r="O40" s="362"/>
      <c r="P40" s="362"/>
      <c r="Q40" s="362"/>
      <c r="R40" s="362"/>
      <c r="S40" s="362"/>
      <c r="T40" s="166"/>
      <c r="U40" s="166"/>
      <c r="V40" s="166"/>
      <c r="W40" s="166"/>
      <c r="X40" s="166"/>
    </row>
    <row r="41" spans="1:24" ht="19.5" customHeight="1">
      <c r="A41" s="166"/>
      <c r="B41" s="166"/>
      <c r="C41" s="166"/>
      <c r="D41" s="166"/>
      <c r="E41" s="166"/>
      <c r="F41" s="166"/>
      <c r="G41" s="166"/>
      <c r="H41" s="166"/>
      <c r="I41" s="166"/>
      <c r="J41" s="166"/>
      <c r="K41" s="166"/>
      <c r="L41" s="287"/>
      <c r="M41" s="288"/>
      <c r="N41" s="288"/>
      <c r="O41" s="288"/>
      <c r="P41" s="288"/>
      <c r="Q41" s="288"/>
      <c r="R41" s="288"/>
      <c r="S41" s="288"/>
      <c r="T41" s="166"/>
      <c r="U41" s="166"/>
      <c r="V41" s="166"/>
      <c r="W41" s="166"/>
      <c r="X41" s="166"/>
    </row>
    <row r="42" spans="1:24" ht="18" customHeight="1">
      <c r="A42" s="172" t="s">
        <v>252</v>
      </c>
      <c r="B42" s="166" t="s">
        <v>253</v>
      </c>
      <c r="C42" s="166"/>
      <c r="D42" s="166"/>
      <c r="E42" s="166"/>
      <c r="F42" s="166"/>
      <c r="G42" s="166"/>
      <c r="H42" s="166"/>
      <c r="I42" s="166"/>
      <c r="J42" s="166"/>
      <c r="K42" s="166"/>
      <c r="L42" s="166"/>
      <c r="M42" s="166"/>
      <c r="N42" s="166"/>
      <c r="O42" s="166"/>
      <c r="P42" s="166"/>
      <c r="Q42" s="166"/>
      <c r="R42" s="166"/>
      <c r="S42" s="166"/>
      <c r="T42" s="166"/>
      <c r="U42" s="166"/>
      <c r="V42" s="166"/>
      <c r="W42" s="166"/>
      <c r="X42" s="166"/>
    </row>
    <row r="43" spans="1:24" ht="19.5" customHeight="1">
      <c r="A43" s="166"/>
      <c r="B43" s="358" t="s">
        <v>254</v>
      </c>
      <c r="C43" s="358"/>
      <c r="D43" s="358"/>
      <c r="E43" s="358"/>
      <c r="F43" s="358"/>
      <c r="G43" s="358"/>
      <c r="H43" s="358"/>
      <c r="I43" s="166"/>
      <c r="J43" s="166"/>
      <c r="K43" s="166"/>
      <c r="L43" s="166"/>
      <c r="M43" s="166"/>
      <c r="N43" s="166"/>
      <c r="O43" s="166"/>
      <c r="P43" s="166"/>
      <c r="Q43" s="166"/>
      <c r="R43" s="166" t="s">
        <v>287</v>
      </c>
      <c r="S43" s="166"/>
      <c r="T43" s="166"/>
      <c r="U43" s="365"/>
      <c r="V43" s="365"/>
      <c r="W43" s="365"/>
      <c r="X43" s="365"/>
    </row>
    <row r="44" spans="1:24" ht="20.25" customHeight="1">
      <c r="A44" s="166"/>
      <c r="B44" s="366"/>
      <c r="C44" s="366"/>
      <c r="D44" s="367" t="s">
        <v>255</v>
      </c>
      <c r="E44" s="367"/>
      <c r="F44" s="367"/>
      <c r="G44" s="367"/>
      <c r="H44" s="367"/>
      <c r="I44" s="367"/>
      <c r="J44" s="367" t="s">
        <v>211</v>
      </c>
      <c r="K44" s="367"/>
      <c r="L44" s="367"/>
      <c r="M44" s="367"/>
      <c r="N44" s="367"/>
      <c r="O44" s="367" t="s">
        <v>256</v>
      </c>
      <c r="P44" s="367"/>
      <c r="Q44" s="367"/>
      <c r="R44" s="367"/>
      <c r="S44" s="367"/>
    </row>
    <row r="45" spans="1:24" ht="18" customHeight="1">
      <c r="A45" s="166"/>
      <c r="B45" s="366" t="s">
        <v>257</v>
      </c>
      <c r="C45" s="366"/>
      <c r="D45" s="366" t="s">
        <v>106</v>
      </c>
      <c r="E45" s="366"/>
      <c r="F45" s="366"/>
      <c r="G45" s="366"/>
      <c r="H45" s="366"/>
      <c r="I45" s="366"/>
      <c r="J45" s="370">
        <f>情報項目シート!C11</f>
        <v>0</v>
      </c>
      <c r="K45" s="370"/>
      <c r="L45" s="370"/>
      <c r="M45" s="370"/>
      <c r="N45" s="370"/>
      <c r="O45" s="370">
        <f t="shared" ref="O45:O51" si="0">J45</f>
        <v>0</v>
      </c>
      <c r="P45" s="370"/>
      <c r="Q45" s="370"/>
      <c r="R45" s="370"/>
      <c r="S45" s="370"/>
    </row>
    <row r="46" spans="1:24" ht="19.5" customHeight="1">
      <c r="A46" s="166"/>
      <c r="B46" s="366" t="s">
        <v>258</v>
      </c>
      <c r="C46" s="366"/>
      <c r="D46" s="366" t="s">
        <v>259</v>
      </c>
      <c r="E46" s="366"/>
      <c r="F46" s="366"/>
      <c r="G46" s="366"/>
      <c r="H46" s="366"/>
      <c r="I46" s="366"/>
      <c r="J46" s="370">
        <f>情報項目シート!C16</f>
        <v>0</v>
      </c>
      <c r="K46" s="370"/>
      <c r="L46" s="370"/>
      <c r="M46" s="370"/>
      <c r="N46" s="370"/>
      <c r="O46" s="370">
        <f t="shared" si="0"/>
        <v>0</v>
      </c>
      <c r="P46" s="370"/>
      <c r="Q46" s="370"/>
      <c r="R46" s="370"/>
      <c r="S46" s="370"/>
    </row>
    <row r="47" spans="1:24" ht="19.5" customHeight="1">
      <c r="A47" s="166"/>
      <c r="B47" s="366"/>
      <c r="C47" s="366"/>
      <c r="D47" s="366" t="s">
        <v>260</v>
      </c>
      <c r="E47" s="366"/>
      <c r="F47" s="366"/>
      <c r="G47" s="366"/>
      <c r="H47" s="366"/>
      <c r="I47" s="366"/>
      <c r="J47" s="370">
        <f>情報項目シート!C17</f>
        <v>0</v>
      </c>
      <c r="K47" s="370"/>
      <c r="L47" s="370"/>
      <c r="M47" s="370"/>
      <c r="N47" s="370"/>
      <c r="O47" s="370">
        <f t="shared" si="0"/>
        <v>0</v>
      </c>
      <c r="P47" s="370"/>
      <c r="Q47" s="370"/>
      <c r="R47" s="370"/>
      <c r="S47" s="370"/>
    </row>
    <row r="48" spans="1:24" ht="19.5" customHeight="1">
      <c r="A48" s="166"/>
      <c r="B48" s="366"/>
      <c r="C48" s="366"/>
      <c r="D48" s="366" t="s">
        <v>261</v>
      </c>
      <c r="E48" s="366"/>
      <c r="F48" s="366"/>
      <c r="G48" s="366"/>
      <c r="H48" s="366"/>
      <c r="I48" s="366"/>
      <c r="J48" s="370">
        <f>情報項目シート!C18</f>
        <v>0</v>
      </c>
      <c r="K48" s="370"/>
      <c r="L48" s="370"/>
      <c r="M48" s="370"/>
      <c r="N48" s="370"/>
      <c r="O48" s="370">
        <f t="shared" si="0"/>
        <v>0</v>
      </c>
      <c r="P48" s="370"/>
      <c r="Q48" s="370"/>
      <c r="R48" s="370"/>
      <c r="S48" s="370"/>
    </row>
    <row r="49" spans="1:24" ht="19.5" customHeight="1">
      <c r="A49" s="166"/>
      <c r="B49" s="366"/>
      <c r="C49" s="366"/>
      <c r="D49" s="367" t="s">
        <v>262</v>
      </c>
      <c r="E49" s="367"/>
      <c r="F49" s="367"/>
      <c r="G49" s="367"/>
      <c r="H49" s="367"/>
      <c r="I49" s="367"/>
      <c r="J49" s="370">
        <f>SUM(J46:N48)</f>
        <v>0</v>
      </c>
      <c r="K49" s="370"/>
      <c r="L49" s="370"/>
      <c r="M49" s="370"/>
      <c r="N49" s="370"/>
      <c r="O49" s="370">
        <f t="shared" si="0"/>
        <v>0</v>
      </c>
      <c r="P49" s="370"/>
      <c r="Q49" s="370"/>
      <c r="R49" s="370"/>
      <c r="S49" s="370"/>
    </row>
    <row r="50" spans="1:24" ht="18" customHeight="1">
      <c r="A50" s="166"/>
      <c r="B50" s="366"/>
      <c r="C50" s="366"/>
      <c r="D50" s="372" t="s">
        <v>316</v>
      </c>
      <c r="E50" s="372"/>
      <c r="F50" s="372"/>
      <c r="G50" s="372"/>
      <c r="H50" s="372"/>
      <c r="I50" s="372"/>
      <c r="J50" s="370">
        <f>情報項目シート!C15</f>
        <v>0</v>
      </c>
      <c r="K50" s="370"/>
      <c r="L50" s="370"/>
      <c r="M50" s="370"/>
      <c r="N50" s="370"/>
      <c r="O50" s="370">
        <f t="shared" si="0"/>
        <v>0</v>
      </c>
      <c r="P50" s="370"/>
      <c r="Q50" s="370"/>
      <c r="R50" s="370"/>
      <c r="S50" s="370"/>
    </row>
    <row r="51" spans="1:24" ht="18" customHeight="1">
      <c r="A51" s="166"/>
      <c r="B51" s="366"/>
      <c r="C51" s="366"/>
      <c r="D51" s="367" t="s">
        <v>263</v>
      </c>
      <c r="E51" s="367"/>
      <c r="F51" s="367"/>
      <c r="G51" s="367"/>
      <c r="H51" s="367"/>
      <c r="I51" s="367"/>
      <c r="J51" s="370">
        <f>SUM(J49:N50)</f>
        <v>0</v>
      </c>
      <c r="K51" s="370"/>
      <c r="L51" s="370"/>
      <c r="M51" s="370"/>
      <c r="N51" s="370"/>
      <c r="O51" s="370">
        <f t="shared" si="0"/>
        <v>0</v>
      </c>
      <c r="P51" s="370"/>
      <c r="Q51" s="370"/>
      <c r="R51" s="370"/>
      <c r="S51" s="370"/>
    </row>
    <row r="52" spans="1:24" ht="18"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row>
    <row r="53" spans="1:24" ht="18" customHeight="1">
      <c r="A53" s="166"/>
      <c r="B53" s="358" t="s">
        <v>264</v>
      </c>
      <c r="C53" s="358"/>
      <c r="D53" s="358"/>
      <c r="E53" s="358"/>
      <c r="F53" s="358"/>
      <c r="G53" s="358"/>
      <c r="H53" s="358"/>
      <c r="I53" s="358"/>
      <c r="J53" s="358"/>
      <c r="K53" s="358"/>
      <c r="L53" s="358"/>
      <c r="M53" s="358"/>
      <c r="N53" s="358"/>
      <c r="O53" s="358"/>
      <c r="P53" s="358"/>
      <c r="Q53" s="358"/>
      <c r="R53" s="358"/>
      <c r="S53" s="358"/>
      <c r="T53" s="358"/>
      <c r="U53" s="358"/>
      <c r="V53" s="358"/>
      <c r="W53" s="358"/>
      <c r="X53" s="358"/>
    </row>
    <row r="54" spans="1:24" ht="18"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row>
    <row r="55" spans="1:24" ht="18"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row>
    <row r="56" spans="1:24" ht="18"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row>
    <row r="57" spans="1:24" ht="18"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row>
    <row r="58" spans="1:24" ht="18"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row>
    <row r="59" spans="1:24" ht="18"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row>
    <row r="60" spans="1:24" ht="18"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row>
    <row r="61" spans="1:24" ht="18"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row>
    <row r="62" spans="1:24" ht="18" customHeight="1">
      <c r="A62" s="172" t="s">
        <v>327</v>
      </c>
      <c r="B62" s="166" t="s">
        <v>107</v>
      </c>
      <c r="C62" s="166"/>
      <c r="D62" s="166"/>
      <c r="E62" s="166"/>
      <c r="F62" s="166"/>
      <c r="G62" s="166"/>
      <c r="H62" s="166"/>
      <c r="I62" s="166"/>
      <c r="J62" s="166"/>
      <c r="K62" s="166"/>
      <c r="L62" s="166"/>
      <c r="M62" s="166"/>
      <c r="N62" s="166"/>
      <c r="O62" s="166"/>
      <c r="P62" s="166"/>
      <c r="Q62" s="166"/>
      <c r="R62" s="166"/>
      <c r="S62" s="166"/>
      <c r="T62" s="166"/>
      <c r="U62" s="166"/>
      <c r="V62" s="166"/>
      <c r="W62" s="166"/>
      <c r="X62" s="166"/>
    </row>
    <row r="63" spans="1:24" ht="18" customHeight="1">
      <c r="A63" s="166"/>
      <c r="B63" s="166"/>
      <c r="C63" s="166" t="s">
        <v>108</v>
      </c>
      <c r="D63" s="166"/>
      <c r="E63" s="166"/>
      <c r="F63" s="166"/>
      <c r="G63" s="166"/>
      <c r="H63" s="166"/>
      <c r="I63" s="358">
        <f>情報項目シート!C30</f>
        <v>0</v>
      </c>
      <c r="J63" s="358"/>
      <c r="K63" s="358"/>
      <c r="L63" s="358"/>
      <c r="M63" s="358"/>
      <c r="N63" s="358"/>
      <c r="O63" s="358"/>
      <c r="P63" s="358"/>
      <c r="Q63" s="358"/>
      <c r="R63" s="358"/>
      <c r="S63" s="358"/>
      <c r="T63" s="358"/>
      <c r="U63" s="358"/>
      <c r="V63" s="358"/>
      <c r="W63" s="358"/>
      <c r="X63" s="358"/>
    </row>
    <row r="64" spans="1:24" ht="18" customHeight="1">
      <c r="A64" s="166"/>
      <c r="B64" s="166"/>
      <c r="C64" s="166" t="s">
        <v>113</v>
      </c>
      <c r="D64" s="166"/>
      <c r="E64" s="166"/>
      <c r="F64" s="166"/>
      <c r="G64" s="166"/>
      <c r="H64" s="166"/>
      <c r="I64" s="358">
        <f>情報項目シート!C31</f>
        <v>0</v>
      </c>
      <c r="J64" s="358"/>
      <c r="K64" s="358"/>
      <c r="L64" s="358"/>
      <c r="M64" s="358"/>
      <c r="N64" s="358"/>
      <c r="O64" s="358"/>
      <c r="P64" s="358"/>
      <c r="Q64" s="358"/>
      <c r="R64" s="358"/>
      <c r="S64" s="358"/>
      <c r="T64" s="358"/>
      <c r="U64" s="358"/>
      <c r="V64" s="358"/>
      <c r="W64" s="358"/>
      <c r="X64" s="358"/>
    </row>
    <row r="65" spans="1:24" ht="18" customHeight="1">
      <c r="A65" s="166"/>
      <c r="B65" s="166"/>
      <c r="C65" s="166" t="s">
        <v>114</v>
      </c>
      <c r="D65" s="166"/>
      <c r="E65" s="166"/>
      <c r="F65" s="166"/>
      <c r="G65" s="166"/>
      <c r="H65" s="166"/>
      <c r="I65" s="358">
        <f>情報項目シート!C32</f>
        <v>0</v>
      </c>
      <c r="J65" s="358"/>
      <c r="K65" s="358"/>
      <c r="L65" s="358"/>
      <c r="M65" s="358"/>
      <c r="N65" s="358"/>
      <c r="O65" s="358"/>
      <c r="P65" s="358"/>
      <c r="Q65" s="358"/>
      <c r="R65" s="358"/>
      <c r="S65" s="358"/>
      <c r="T65" s="358"/>
      <c r="U65" s="358"/>
      <c r="V65" s="358"/>
      <c r="W65" s="358"/>
      <c r="X65" s="358"/>
    </row>
    <row r="66" spans="1:24" ht="18" customHeight="1">
      <c r="A66" s="166"/>
      <c r="B66" s="166"/>
      <c r="C66" s="166" t="s">
        <v>109</v>
      </c>
      <c r="D66" s="166"/>
      <c r="E66" s="166"/>
      <c r="F66" s="166"/>
      <c r="G66" s="166"/>
      <c r="H66" s="166"/>
      <c r="I66" s="358" t="str">
        <f>"〒"&amp;情報項目シート!C33</f>
        <v>〒</v>
      </c>
      <c r="J66" s="358"/>
      <c r="K66" s="358"/>
      <c r="L66" s="358"/>
      <c r="M66" s="358"/>
      <c r="N66" s="358"/>
      <c r="O66" s="358"/>
      <c r="P66" s="358"/>
      <c r="Q66" s="358"/>
      <c r="R66" s="358"/>
      <c r="S66" s="358"/>
      <c r="T66" s="358"/>
      <c r="U66" s="358"/>
      <c r="V66" s="358"/>
      <c r="W66" s="358"/>
      <c r="X66" s="358"/>
    </row>
    <row r="67" spans="1:24" ht="18" customHeight="1">
      <c r="A67" s="166"/>
      <c r="B67" s="166"/>
      <c r="C67" s="166" t="s">
        <v>110</v>
      </c>
      <c r="D67" s="166"/>
      <c r="E67" s="166"/>
      <c r="F67" s="166"/>
      <c r="G67" s="166"/>
      <c r="H67" s="166"/>
      <c r="I67" s="361">
        <f>情報項目シート!C34</f>
        <v>0</v>
      </c>
      <c r="J67" s="361"/>
      <c r="K67" s="361"/>
      <c r="L67" s="361"/>
      <c r="M67" s="361"/>
      <c r="N67" s="361"/>
      <c r="O67" s="361"/>
      <c r="P67" s="361"/>
      <c r="Q67" s="361"/>
      <c r="R67" s="361"/>
      <c r="S67" s="361"/>
      <c r="T67" s="361"/>
      <c r="U67" s="361"/>
      <c r="V67" s="361"/>
      <c r="W67" s="361"/>
      <c r="X67" s="361"/>
    </row>
    <row r="68" spans="1:24" ht="18" customHeight="1">
      <c r="A68" s="166"/>
      <c r="B68" s="166"/>
      <c r="C68" s="166"/>
      <c r="D68" s="166"/>
      <c r="E68" s="166"/>
      <c r="F68" s="166"/>
      <c r="G68" s="166"/>
      <c r="H68" s="166"/>
      <c r="I68" s="361"/>
      <c r="J68" s="361"/>
      <c r="K68" s="361"/>
      <c r="L68" s="361"/>
      <c r="M68" s="361"/>
      <c r="N68" s="361"/>
      <c r="O68" s="361"/>
      <c r="P68" s="361"/>
      <c r="Q68" s="361"/>
      <c r="R68" s="361"/>
      <c r="S68" s="361"/>
      <c r="T68" s="361"/>
      <c r="U68" s="361"/>
      <c r="V68" s="361"/>
      <c r="W68" s="361"/>
      <c r="X68" s="361"/>
    </row>
    <row r="69" spans="1:24" ht="18" customHeight="1">
      <c r="A69" s="166"/>
      <c r="B69" s="166"/>
      <c r="C69" s="166" t="s">
        <v>111</v>
      </c>
      <c r="D69" s="166"/>
      <c r="E69" s="166"/>
      <c r="F69" s="166"/>
      <c r="G69" s="166"/>
      <c r="H69" s="166"/>
      <c r="I69" s="358">
        <f>情報項目シート!C35</f>
        <v>0</v>
      </c>
      <c r="J69" s="358"/>
      <c r="K69" s="358"/>
      <c r="L69" s="358"/>
      <c r="M69" s="358"/>
      <c r="N69" s="358"/>
      <c r="O69" s="358"/>
      <c r="P69" s="358"/>
      <c r="Q69" s="358"/>
      <c r="R69" s="358"/>
      <c r="S69" s="358"/>
      <c r="T69" s="358"/>
      <c r="U69" s="358"/>
      <c r="V69" s="358"/>
      <c r="W69" s="358"/>
      <c r="X69" s="358"/>
    </row>
    <row r="70" spans="1:24" ht="18" customHeight="1">
      <c r="A70" s="166"/>
      <c r="B70" s="166"/>
      <c r="C70" s="166" t="s">
        <v>112</v>
      </c>
      <c r="D70" s="166"/>
      <c r="E70" s="166"/>
      <c r="F70" s="166"/>
      <c r="G70" s="166"/>
      <c r="H70" s="166"/>
      <c r="I70" s="358">
        <f>情報項目シート!C36</f>
        <v>0</v>
      </c>
      <c r="J70" s="358"/>
      <c r="K70" s="358"/>
      <c r="L70" s="358"/>
      <c r="M70" s="358"/>
      <c r="N70" s="358"/>
      <c r="O70" s="358"/>
      <c r="P70" s="358"/>
      <c r="Q70" s="358"/>
      <c r="R70" s="358"/>
      <c r="S70" s="358"/>
      <c r="T70" s="358"/>
      <c r="U70" s="358"/>
      <c r="V70" s="358"/>
      <c r="W70" s="358"/>
      <c r="X70" s="358"/>
    </row>
    <row r="71" spans="1:24" ht="18" customHeight="1">
      <c r="A71" s="166"/>
      <c r="B71" s="166"/>
      <c r="C71" s="166" t="s">
        <v>265</v>
      </c>
      <c r="D71" s="166"/>
      <c r="E71" s="166"/>
      <c r="F71" s="166"/>
      <c r="G71" s="166"/>
      <c r="H71" s="166"/>
      <c r="I71" s="358">
        <f>情報項目シート!C37</f>
        <v>0</v>
      </c>
      <c r="J71" s="358"/>
      <c r="K71" s="358"/>
      <c r="L71" s="358"/>
      <c r="M71" s="358"/>
      <c r="N71" s="358"/>
      <c r="O71" s="358"/>
      <c r="P71" s="358"/>
      <c r="Q71" s="358"/>
      <c r="R71" s="358"/>
      <c r="S71" s="358"/>
      <c r="T71" s="358"/>
      <c r="U71" s="358"/>
      <c r="V71" s="358"/>
      <c r="W71" s="358"/>
      <c r="X71" s="358"/>
    </row>
  </sheetData>
  <mergeCells count="60">
    <mergeCell ref="I63:X63"/>
    <mergeCell ref="I64:X64"/>
    <mergeCell ref="I71:X71"/>
    <mergeCell ref="I65:X65"/>
    <mergeCell ref="I66:X66"/>
    <mergeCell ref="I67:X68"/>
    <mergeCell ref="I69:X69"/>
    <mergeCell ref="I70:X70"/>
    <mergeCell ref="D51:I51"/>
    <mergeCell ref="J51:N51"/>
    <mergeCell ref="O51:S51"/>
    <mergeCell ref="B53:X53"/>
    <mergeCell ref="O49:S49"/>
    <mergeCell ref="D50:I50"/>
    <mergeCell ref="J50:N50"/>
    <mergeCell ref="O50:S50"/>
    <mergeCell ref="B46:C51"/>
    <mergeCell ref="D46:I46"/>
    <mergeCell ref="J46:N46"/>
    <mergeCell ref="O46:S46"/>
    <mergeCell ref="D47:I47"/>
    <mergeCell ref="J47:N47"/>
    <mergeCell ref="O47:S47"/>
    <mergeCell ref="D48:I48"/>
    <mergeCell ref="J48:N48"/>
    <mergeCell ref="O48:S48"/>
    <mergeCell ref="D49:I49"/>
    <mergeCell ref="J49:N49"/>
    <mergeCell ref="O44:S44"/>
    <mergeCell ref="B45:C45"/>
    <mergeCell ref="D45:I45"/>
    <mergeCell ref="J45:N45"/>
    <mergeCell ref="O45:S45"/>
    <mergeCell ref="B36:F36"/>
    <mergeCell ref="L39:T39"/>
    <mergeCell ref="L40:S40"/>
    <mergeCell ref="B43:H43"/>
    <mergeCell ref="U43:X43"/>
    <mergeCell ref="B44:C44"/>
    <mergeCell ref="D44:I44"/>
    <mergeCell ref="J44:N44"/>
    <mergeCell ref="B22:X22"/>
    <mergeCell ref="B25:X28"/>
    <mergeCell ref="C31:E31"/>
    <mergeCell ref="C34:E34"/>
    <mergeCell ref="J31:M31"/>
    <mergeCell ref="J33:M33"/>
    <mergeCell ref="J34:M34"/>
    <mergeCell ref="J30:M30"/>
    <mergeCell ref="K14:R14"/>
    <mergeCell ref="A17:X17"/>
    <mergeCell ref="A18:X18"/>
    <mergeCell ref="S14:X14"/>
    <mergeCell ref="A2:X2"/>
    <mergeCell ref="A4:X4"/>
    <mergeCell ref="J7:L7"/>
    <mergeCell ref="M7:X7"/>
    <mergeCell ref="M11:V12"/>
    <mergeCell ref="M10:X10"/>
    <mergeCell ref="M8:X9"/>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C10" sqref="C10"/>
    </sheetView>
  </sheetViews>
  <sheetFormatPr defaultRowHeight="13.5"/>
  <cols>
    <col min="1" max="1" width="22.125" style="181" customWidth="1"/>
    <col min="2" max="2" width="24.125" style="181" customWidth="1"/>
    <col min="3" max="3" width="13" style="181" bestFit="1" customWidth="1"/>
    <col min="4" max="4" width="12.25" style="181" bestFit="1" customWidth="1"/>
    <col min="5" max="5" width="11.125" style="181" bestFit="1" customWidth="1"/>
    <col min="6" max="16384" width="9" style="181"/>
  </cols>
  <sheetData>
    <row r="1" spans="1:10" ht="18.75">
      <c r="A1" s="61"/>
      <c r="B1" s="61"/>
      <c r="C1" s="61"/>
      <c r="D1" s="61"/>
      <c r="E1" s="176" t="s">
        <v>128</v>
      </c>
      <c r="F1" s="61"/>
      <c r="G1" s="61"/>
      <c r="H1" s="61"/>
      <c r="I1" s="61"/>
    </row>
    <row r="2" spans="1:10" ht="18.75">
      <c r="A2" s="374" t="s">
        <v>213</v>
      </c>
      <c r="B2" s="374"/>
      <c r="C2" s="374"/>
      <c r="D2" s="374"/>
      <c r="E2" s="374"/>
      <c r="F2" s="61"/>
      <c r="G2" s="61"/>
      <c r="H2" s="61"/>
      <c r="I2" s="61"/>
    </row>
    <row r="3" spans="1:10">
      <c r="A3" s="61"/>
      <c r="B3" s="61"/>
      <c r="C3" s="61"/>
      <c r="D3" s="61"/>
      <c r="E3" s="61"/>
      <c r="F3" s="61"/>
      <c r="G3" s="61"/>
      <c r="H3" s="61"/>
      <c r="I3" s="61"/>
    </row>
    <row r="4" spans="1:10" s="182" customFormat="1" ht="20.25" customHeight="1">
      <c r="A4" s="190" t="s">
        <v>214</v>
      </c>
      <c r="B4" s="190"/>
      <c r="C4" s="63"/>
      <c r="D4" s="63"/>
      <c r="E4" s="63"/>
      <c r="F4" s="63"/>
      <c r="G4" s="63"/>
      <c r="H4" s="63"/>
      <c r="I4" s="63"/>
    </row>
    <row r="5" spans="1:10" s="182" customFormat="1" ht="17.25" customHeight="1">
      <c r="A5" s="190" t="str">
        <f>"助成事業の名称：　"&amp;情報項目シート!C6</f>
        <v>助成事業の名称：　</v>
      </c>
      <c r="B5" s="190"/>
      <c r="C5" s="63"/>
      <c r="D5" s="63"/>
      <c r="E5" s="63"/>
      <c r="F5" s="63"/>
      <c r="G5" s="63"/>
      <c r="H5" s="63"/>
      <c r="I5" s="63"/>
    </row>
    <row r="6" spans="1:10" s="182" customFormat="1" ht="18" customHeight="1">
      <c r="A6" s="190"/>
      <c r="B6" s="190"/>
      <c r="C6" s="63"/>
      <c r="D6" s="204" t="s">
        <v>223</v>
      </c>
      <c r="E6" s="205"/>
      <c r="F6" s="63"/>
      <c r="G6" s="63"/>
      <c r="H6" s="63"/>
      <c r="I6" s="63"/>
    </row>
    <row r="7" spans="1:10" s="182" customFormat="1" ht="20.25" customHeight="1">
      <c r="A7" s="64" t="s">
        <v>215</v>
      </c>
      <c r="B7" s="191" t="s">
        <v>216</v>
      </c>
      <c r="C7" s="64" t="s">
        <v>129</v>
      </c>
      <c r="D7" s="64" t="s">
        <v>211</v>
      </c>
      <c r="E7" s="66"/>
      <c r="F7" s="63"/>
      <c r="G7" s="63"/>
      <c r="H7" s="63"/>
      <c r="I7" s="63"/>
    </row>
    <row r="8" spans="1:10" s="182" customFormat="1" ht="21.75" customHeight="1">
      <c r="A8" s="375" t="str">
        <f>"１．　"&amp;情報項目シート!C5</f>
        <v>１．　</v>
      </c>
      <c r="B8" s="376"/>
      <c r="C8" s="65">
        <f>D8</f>
        <v>0</v>
      </c>
      <c r="D8" s="65">
        <f>'項目別明細表_助成先（別紙２）'!K50</f>
        <v>0</v>
      </c>
      <c r="E8" s="63"/>
      <c r="F8" s="63"/>
      <c r="G8" s="192"/>
      <c r="H8" s="192"/>
      <c r="I8" s="192"/>
      <c r="J8" s="183"/>
    </row>
    <row r="9" spans="1:10" s="182" customFormat="1" ht="19.5" customHeight="1">
      <c r="A9" s="193" t="s">
        <v>217</v>
      </c>
      <c r="B9" s="77">
        <f>情報項目シート!C42</f>
        <v>0</v>
      </c>
      <c r="C9" s="194">
        <f>D9</f>
        <v>0</v>
      </c>
      <c r="D9" s="194">
        <f>'項目別明細表_助成先（別紙２）'!K45</f>
        <v>0</v>
      </c>
      <c r="E9" s="63"/>
      <c r="F9" s="63"/>
      <c r="G9" s="192"/>
      <c r="H9" s="192"/>
      <c r="I9" s="192"/>
      <c r="J9" s="183"/>
    </row>
    <row r="10" spans="1:10" s="182" customFormat="1" ht="19.5" customHeight="1">
      <c r="A10" s="193" t="s">
        <v>217</v>
      </c>
      <c r="B10" s="77">
        <f>情報項目シート!C44</f>
        <v>0</v>
      </c>
      <c r="C10" s="194">
        <f>D10</f>
        <v>0</v>
      </c>
      <c r="D10" s="195">
        <f>'項目別明細表_助成先（別紙２）'!K46</f>
        <v>0</v>
      </c>
      <c r="E10" s="63"/>
      <c r="F10" s="63"/>
      <c r="G10" s="192"/>
      <c r="H10" s="192"/>
      <c r="I10" s="192"/>
      <c r="J10" s="183"/>
    </row>
    <row r="11" spans="1:10" s="182" customFormat="1" ht="21" customHeight="1">
      <c r="A11" s="193"/>
      <c r="B11" s="65"/>
      <c r="C11" s="194">
        <f>D11</f>
        <v>0</v>
      </c>
      <c r="D11" s="194">
        <v>0</v>
      </c>
      <c r="E11" s="63"/>
      <c r="F11" s="63"/>
      <c r="G11" s="192"/>
      <c r="H11" s="192"/>
      <c r="I11" s="192"/>
      <c r="J11" s="183"/>
    </row>
    <row r="12" spans="1:10" s="182" customFormat="1" ht="20.25" customHeight="1">
      <c r="A12" s="377" t="s">
        <v>218</v>
      </c>
      <c r="B12" s="378"/>
      <c r="C12" s="308">
        <f>SUM(D12:D12)</f>
        <v>0</v>
      </c>
      <c r="D12" s="308">
        <v>0</v>
      </c>
      <c r="E12" s="63"/>
      <c r="F12" s="63"/>
      <c r="G12" s="192"/>
      <c r="H12" s="192"/>
      <c r="I12" s="192"/>
      <c r="J12" s="183"/>
    </row>
    <row r="13" spans="1:10" s="182" customFormat="1" ht="18.75" customHeight="1">
      <c r="A13" s="309"/>
      <c r="B13" s="308"/>
      <c r="C13" s="310">
        <f>SUM(D13:D14)</f>
        <v>0</v>
      </c>
      <c r="D13" s="310">
        <v>0</v>
      </c>
      <c r="E13" s="63"/>
      <c r="F13" s="63"/>
      <c r="G13" s="192"/>
      <c r="H13" s="192"/>
      <c r="I13" s="192"/>
      <c r="J13" s="183"/>
    </row>
    <row r="14" spans="1:10" s="182" customFormat="1" ht="19.5" customHeight="1">
      <c r="A14" s="309"/>
      <c r="B14" s="308"/>
      <c r="C14" s="310">
        <f>SUM(D14:D14)</f>
        <v>0</v>
      </c>
      <c r="D14" s="310">
        <v>0</v>
      </c>
      <c r="E14" s="63"/>
      <c r="F14" s="63"/>
      <c r="G14" s="192"/>
      <c r="H14" s="192"/>
      <c r="I14" s="192"/>
      <c r="J14" s="183"/>
    </row>
    <row r="15" spans="1:10" s="182" customFormat="1" ht="21" customHeight="1">
      <c r="A15" s="309"/>
      <c r="B15" s="308"/>
      <c r="C15" s="310">
        <f>SUM(D15:D15)</f>
        <v>0</v>
      </c>
      <c r="D15" s="310">
        <v>0</v>
      </c>
      <c r="E15" s="63"/>
      <c r="F15" s="63"/>
      <c r="G15" s="192"/>
      <c r="H15" s="63"/>
      <c r="I15" s="63"/>
    </row>
    <row r="16" spans="1:10" s="182" customFormat="1" ht="19.5" customHeight="1">
      <c r="A16" s="375" t="s">
        <v>219</v>
      </c>
      <c r="B16" s="376"/>
      <c r="C16" s="65">
        <f>SUM(C8,C12)</f>
        <v>0</v>
      </c>
      <c r="D16" s="65">
        <f>SUM(D8,D12)</f>
        <v>0</v>
      </c>
      <c r="E16" s="63"/>
      <c r="F16" s="63"/>
      <c r="G16" s="192"/>
      <c r="H16" s="192"/>
      <c r="I16" s="192"/>
      <c r="J16" s="183"/>
    </row>
    <row r="17" spans="1:10" s="182" customFormat="1" ht="18.75" customHeight="1">
      <c r="A17" s="375" t="s">
        <v>130</v>
      </c>
      <c r="B17" s="376"/>
      <c r="C17" s="65">
        <f>D17</f>
        <v>0</v>
      </c>
      <c r="D17" s="65">
        <f>ROUNDDOWN(SUM(D8,D12)*$A$18,-3)</f>
        <v>0</v>
      </c>
      <c r="E17" s="63"/>
      <c r="F17" s="63"/>
      <c r="G17" s="192"/>
      <c r="H17" s="192"/>
      <c r="I17" s="192"/>
      <c r="J17" s="183"/>
    </row>
    <row r="18" spans="1:10" s="182" customFormat="1">
      <c r="A18" s="196">
        <v>0.66666666666666663</v>
      </c>
      <c r="B18" s="197"/>
      <c r="C18" s="66"/>
      <c r="D18" s="66"/>
      <c r="E18" s="63"/>
      <c r="F18" s="63"/>
      <c r="G18" s="192"/>
      <c r="H18" s="192"/>
      <c r="I18" s="192"/>
      <c r="J18" s="183"/>
    </row>
    <row r="19" spans="1:10">
      <c r="A19" s="61"/>
      <c r="B19" s="61"/>
      <c r="C19" s="61"/>
      <c r="D19" s="61"/>
      <c r="E19" s="61"/>
      <c r="F19" s="61"/>
      <c r="G19" s="61"/>
      <c r="H19" s="61"/>
      <c r="I19" s="61"/>
    </row>
    <row r="20" spans="1:10">
      <c r="A20" s="61" t="s">
        <v>220</v>
      </c>
      <c r="B20" s="61"/>
      <c r="C20" s="61"/>
      <c r="D20" s="61"/>
      <c r="E20" s="61"/>
      <c r="F20" s="61"/>
      <c r="G20" s="61"/>
      <c r="H20" s="61"/>
      <c r="I20" s="61"/>
    </row>
    <row r="21" spans="1:10" ht="18" customHeight="1">
      <c r="A21" s="377" t="s">
        <v>221</v>
      </c>
      <c r="B21" s="378"/>
      <c r="C21" s="311">
        <f>SUM(D21:D21)</f>
        <v>0</v>
      </c>
      <c r="D21" s="311">
        <f>SUM(D22:D23)</f>
        <v>0</v>
      </c>
      <c r="E21" s="61"/>
      <c r="F21" s="61"/>
      <c r="G21" s="198"/>
      <c r="H21" s="198"/>
      <c r="I21" s="198"/>
      <c r="J21" s="184"/>
    </row>
    <row r="22" spans="1:10" ht="19.5" customHeight="1">
      <c r="A22" s="379"/>
      <c r="B22" s="380"/>
      <c r="C22" s="312">
        <f>SUM(D22:D22)</f>
        <v>0</v>
      </c>
      <c r="D22" s="313">
        <v>0</v>
      </c>
      <c r="E22" s="61"/>
      <c r="F22" s="61"/>
      <c r="G22" s="198"/>
      <c r="H22" s="198"/>
      <c r="I22" s="198"/>
      <c r="J22" s="184"/>
    </row>
    <row r="23" spans="1:10" ht="19.5" customHeight="1">
      <c r="A23" s="381"/>
      <c r="B23" s="382"/>
      <c r="C23" s="314">
        <f>SUM(D23:D23)</f>
        <v>0</v>
      </c>
      <c r="D23" s="315">
        <v>0</v>
      </c>
      <c r="E23" s="61"/>
      <c r="F23" s="61"/>
      <c r="G23" s="198"/>
      <c r="H23" s="198"/>
      <c r="I23" s="198"/>
      <c r="J23" s="184"/>
    </row>
    <row r="24" spans="1:10" s="185" customFormat="1">
      <c r="A24" s="197"/>
      <c r="B24" s="197"/>
      <c r="C24" s="66"/>
      <c r="D24" s="199"/>
      <c r="E24" s="200"/>
      <c r="F24" s="200"/>
      <c r="G24" s="201"/>
      <c r="H24" s="201"/>
      <c r="I24" s="201"/>
      <c r="J24" s="186"/>
    </row>
    <row r="25" spans="1:10" ht="19.5" customHeight="1">
      <c r="A25" s="377" t="s">
        <v>100</v>
      </c>
      <c r="B25" s="378"/>
      <c r="C25" s="311">
        <f>SUM(D25:D25)</f>
        <v>0</v>
      </c>
      <c r="D25" s="311">
        <f>SUM(D26:D27)</f>
        <v>0</v>
      </c>
      <c r="E25" s="61"/>
      <c r="F25" s="61"/>
      <c r="G25" s="61"/>
      <c r="H25" s="61"/>
      <c r="I25" s="61"/>
    </row>
    <row r="26" spans="1:10" ht="20.25" customHeight="1">
      <c r="A26" s="379"/>
      <c r="B26" s="380"/>
      <c r="C26" s="312">
        <f>SUM(D26:D26)</f>
        <v>0</v>
      </c>
      <c r="D26" s="313">
        <v>0</v>
      </c>
      <c r="E26" s="61"/>
      <c r="F26" s="61"/>
      <c r="G26" s="61"/>
      <c r="H26" s="61"/>
      <c r="I26" s="61"/>
    </row>
    <row r="27" spans="1:10" ht="19.5" customHeight="1">
      <c r="A27" s="381"/>
      <c r="B27" s="382"/>
      <c r="C27" s="314">
        <f>SUM(D27:D27)</f>
        <v>0</v>
      </c>
      <c r="D27" s="315">
        <v>0</v>
      </c>
      <c r="E27" s="61"/>
      <c r="F27" s="61"/>
      <c r="G27" s="61"/>
      <c r="H27" s="61"/>
      <c r="I27" s="61"/>
    </row>
    <row r="28" spans="1:10">
      <c r="A28" s="61"/>
      <c r="B28" s="61"/>
      <c r="C28" s="61"/>
      <c r="D28" s="61"/>
      <c r="E28" s="61"/>
      <c r="F28" s="61"/>
      <c r="G28" s="61"/>
      <c r="H28" s="61"/>
      <c r="I28" s="61"/>
    </row>
    <row r="29" spans="1:10" s="187" customFormat="1">
      <c r="A29" s="373" t="s">
        <v>222</v>
      </c>
      <c r="B29" s="373"/>
      <c r="C29" s="373"/>
      <c r="D29" s="202"/>
      <c r="E29" s="202"/>
      <c r="F29" s="202"/>
      <c r="G29" s="202"/>
      <c r="H29" s="202"/>
      <c r="I29" s="202"/>
    </row>
    <row r="30" spans="1:10" s="187" customFormat="1">
      <c r="A30" s="203"/>
      <c r="B30" s="202"/>
      <c r="C30" s="202"/>
      <c r="D30" s="202"/>
      <c r="E30" s="202"/>
      <c r="F30" s="202"/>
      <c r="G30" s="202"/>
      <c r="H30" s="202"/>
      <c r="I30" s="202"/>
    </row>
    <row r="31" spans="1:10" s="187" customFormat="1">
      <c r="A31" s="203"/>
      <c r="B31" s="202"/>
      <c r="C31" s="202"/>
      <c r="D31" s="202"/>
      <c r="E31" s="202"/>
      <c r="F31" s="202"/>
      <c r="G31" s="202"/>
      <c r="H31" s="202"/>
      <c r="I31" s="202"/>
    </row>
    <row r="32" spans="1:10" s="187" customFormat="1">
      <c r="A32" s="188"/>
    </row>
    <row r="33" spans="1:1">
      <c r="A33" s="189"/>
    </row>
  </sheetData>
  <mergeCells count="12">
    <mergeCell ref="A29:C29"/>
    <mergeCell ref="A2:E2"/>
    <mergeCell ref="A8:B8"/>
    <mergeCell ref="A12:B12"/>
    <mergeCell ref="A16:B16"/>
    <mergeCell ref="A17:B17"/>
    <mergeCell ref="A21:B21"/>
    <mergeCell ref="A22:B22"/>
    <mergeCell ref="A23:B23"/>
    <mergeCell ref="A25:B25"/>
    <mergeCell ref="A26:B26"/>
    <mergeCell ref="A27:B27"/>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24" sqref="C24"/>
    </sheetView>
  </sheetViews>
  <sheetFormatPr defaultRowHeight="13.5"/>
  <cols>
    <col min="1" max="1" width="35.375" style="68" bestFit="1" customWidth="1"/>
    <col min="2" max="5" width="13.5" style="68" customWidth="1"/>
    <col min="6" max="16384" width="9" style="68"/>
  </cols>
  <sheetData>
    <row r="1" spans="1:5" ht="18.75">
      <c r="E1" s="62" t="s">
        <v>128</v>
      </c>
    </row>
    <row r="2" spans="1:5" ht="18.75">
      <c r="A2" s="374" t="s">
        <v>131</v>
      </c>
      <c r="B2" s="374"/>
      <c r="C2" s="374"/>
      <c r="D2" s="374"/>
      <c r="E2" s="374"/>
    </row>
    <row r="3" spans="1:5" ht="18.75">
      <c r="A3" s="69"/>
      <c r="B3" s="69"/>
      <c r="C3" s="69"/>
      <c r="D3" s="69"/>
      <c r="E3" s="69"/>
    </row>
    <row r="4" spans="1:5" s="63" customFormat="1">
      <c r="A4" s="63" t="s">
        <v>186</v>
      </c>
    </row>
    <row r="5" spans="1:5" s="70" customFormat="1">
      <c r="A5" s="63" t="str">
        <f>"助成事業の名称：　"&amp;情報項目シート!C6</f>
        <v>助成事業の名称：　</v>
      </c>
    </row>
    <row r="6" spans="1:5" s="70" customFormat="1">
      <c r="A6" s="70">
        <f>情報項目シート!C5</f>
        <v>0</v>
      </c>
    </row>
    <row r="7" spans="1:5" s="70" customFormat="1">
      <c r="C7" s="71" t="s">
        <v>210</v>
      </c>
      <c r="D7" s="71"/>
    </row>
    <row r="8" spans="1:5" s="73" customFormat="1">
      <c r="A8" s="72" t="s">
        <v>0</v>
      </c>
      <c r="B8" s="72" t="s">
        <v>129</v>
      </c>
      <c r="C8" s="64" t="s">
        <v>211</v>
      </c>
    </row>
    <row r="9" spans="1:5" s="63" customFormat="1" ht="24" customHeight="1">
      <c r="A9" s="74" t="s">
        <v>132</v>
      </c>
      <c r="B9" s="74">
        <f t="shared" ref="B9:B15" si="0">C9</f>
        <v>0</v>
      </c>
      <c r="C9" s="74">
        <f>SUM(C10:C12)</f>
        <v>0</v>
      </c>
    </row>
    <row r="10" spans="1:5" s="63" customFormat="1" ht="24" customHeight="1">
      <c r="A10" s="75" t="s">
        <v>133</v>
      </c>
      <c r="B10" s="75">
        <f t="shared" si="0"/>
        <v>0</v>
      </c>
      <c r="C10" s="75">
        <f>'項目別明細表_助成先（別紙２）'!$K$7</f>
        <v>0</v>
      </c>
    </row>
    <row r="11" spans="1:5" s="63" customFormat="1" ht="24" customHeight="1">
      <c r="A11" s="75" t="s">
        <v>134</v>
      </c>
      <c r="B11" s="75">
        <f t="shared" si="0"/>
        <v>0</v>
      </c>
      <c r="C11" s="75">
        <f>'項目別明細表_助成先（別紙２）'!$K$10</f>
        <v>0</v>
      </c>
    </row>
    <row r="12" spans="1:5" s="63" customFormat="1" ht="24" customHeight="1">
      <c r="A12" s="76" t="s">
        <v>135</v>
      </c>
      <c r="B12" s="76">
        <f t="shared" si="0"/>
        <v>0</v>
      </c>
      <c r="C12" s="76">
        <f>'項目別明細表_助成先（別紙２）'!$K$16</f>
        <v>0</v>
      </c>
    </row>
    <row r="13" spans="1:5" s="63" customFormat="1" ht="24" customHeight="1">
      <c r="A13" s="74" t="s">
        <v>62</v>
      </c>
      <c r="B13" s="74">
        <f t="shared" si="0"/>
        <v>0</v>
      </c>
      <c r="C13" s="74">
        <f>SUM(C14:C15)</f>
        <v>0</v>
      </c>
    </row>
    <row r="14" spans="1:5" s="63" customFormat="1" ht="24" customHeight="1">
      <c r="A14" s="75" t="s">
        <v>136</v>
      </c>
      <c r="B14" s="75">
        <f t="shared" si="0"/>
        <v>0</v>
      </c>
      <c r="C14" s="75">
        <f>'項目別明細表_助成先（別紙２）'!$K$20</f>
        <v>0</v>
      </c>
    </row>
    <row r="15" spans="1:5" s="63" customFormat="1" ht="24" customHeight="1">
      <c r="A15" s="76" t="s">
        <v>137</v>
      </c>
      <c r="B15" s="76">
        <f t="shared" si="0"/>
        <v>0</v>
      </c>
      <c r="C15" s="76">
        <f>'項目別明細表_助成先（別紙２）'!$K$26</f>
        <v>0</v>
      </c>
    </row>
    <row r="16" spans="1:5" s="63" customFormat="1" ht="24" customHeight="1">
      <c r="A16" s="75" t="s">
        <v>63</v>
      </c>
      <c r="B16" s="75">
        <f t="shared" ref="B16:B25" si="1">C16</f>
        <v>0</v>
      </c>
      <c r="C16" s="75">
        <f>SUM(C17:C20)</f>
        <v>0</v>
      </c>
    </row>
    <row r="17" spans="1:5" s="63" customFormat="1" ht="24" customHeight="1">
      <c r="A17" s="75" t="s">
        <v>138</v>
      </c>
      <c r="B17" s="75">
        <f t="shared" si="1"/>
        <v>0</v>
      </c>
      <c r="C17" s="75">
        <f>'項目別明細表_助成先（別紙２）'!$K$29</f>
        <v>0</v>
      </c>
    </row>
    <row r="18" spans="1:5" s="63" customFormat="1" ht="24" customHeight="1">
      <c r="A18" s="75" t="s">
        <v>139</v>
      </c>
      <c r="B18" s="75">
        <f t="shared" si="1"/>
        <v>0</v>
      </c>
      <c r="C18" s="75">
        <f>'項目別明細表_助成先（別紙２）'!$K$32</f>
        <v>0</v>
      </c>
    </row>
    <row r="19" spans="1:5" s="63" customFormat="1" ht="24" customHeight="1">
      <c r="A19" s="75" t="s">
        <v>140</v>
      </c>
      <c r="B19" s="75">
        <f t="shared" si="1"/>
        <v>0</v>
      </c>
      <c r="C19" s="75">
        <f>'項目別明細表_助成先（別紙２）'!$K$36</f>
        <v>0</v>
      </c>
    </row>
    <row r="20" spans="1:5" s="63" customFormat="1" ht="24" customHeight="1">
      <c r="A20" s="75" t="s">
        <v>141</v>
      </c>
      <c r="B20" s="75">
        <f t="shared" si="1"/>
        <v>0</v>
      </c>
      <c r="C20" s="75">
        <f>'項目別明細表_助成先（別紙２）'!$K$38</f>
        <v>0</v>
      </c>
    </row>
    <row r="21" spans="1:5" s="63" customFormat="1" ht="24" customHeight="1">
      <c r="A21" s="65" t="s">
        <v>142</v>
      </c>
      <c r="B21" s="74">
        <f t="shared" si="1"/>
        <v>0</v>
      </c>
      <c r="C21" s="74">
        <f>SUM(C22:C23)</f>
        <v>0</v>
      </c>
    </row>
    <row r="22" spans="1:5" s="63" customFormat="1" ht="24" customHeight="1">
      <c r="A22" s="87" t="s">
        <v>143</v>
      </c>
      <c r="B22" s="206">
        <f t="shared" si="1"/>
        <v>0</v>
      </c>
      <c r="C22" s="74">
        <f>'項目別明細表_助成先（別紙２）'!K44</f>
        <v>0</v>
      </c>
    </row>
    <row r="23" spans="1:5" s="63" customFormat="1" ht="24" customHeight="1">
      <c r="A23" s="87" t="s">
        <v>144</v>
      </c>
      <c r="B23" s="207">
        <f t="shared" si="1"/>
        <v>0</v>
      </c>
      <c r="C23" s="76">
        <v>0</v>
      </c>
    </row>
    <row r="24" spans="1:5" s="63" customFormat="1" ht="24" customHeight="1">
      <c r="A24" s="64" t="s">
        <v>145</v>
      </c>
      <c r="B24" s="76">
        <f t="shared" si="1"/>
        <v>0</v>
      </c>
      <c r="C24" s="76">
        <f>SUM(C9,C13,C16,C21)</f>
        <v>0</v>
      </c>
    </row>
    <row r="25" spans="1:5" s="63" customFormat="1" ht="24" customHeight="1">
      <c r="A25" s="77" t="s">
        <v>130</v>
      </c>
      <c r="B25" s="65">
        <f t="shared" si="1"/>
        <v>0</v>
      </c>
      <c r="C25" s="65">
        <f>ROUNDDOWN(SUM(C9,C13,C16,C21)*A26,-3)</f>
        <v>0</v>
      </c>
      <c r="E25" s="100"/>
    </row>
    <row r="26" spans="1:5" s="63" customFormat="1">
      <c r="A26" s="98">
        <v>0.66666666666666663</v>
      </c>
      <c r="B26" s="66"/>
      <c r="C26" s="66"/>
      <c r="D26" s="66"/>
      <c r="E26" s="66"/>
    </row>
    <row r="27" spans="1:5">
      <c r="A27" s="70"/>
    </row>
    <row r="28" spans="1:5" s="78" customFormat="1">
      <c r="A28" s="67" t="s">
        <v>146</v>
      </c>
    </row>
    <row r="29" spans="1:5" s="78" customFormat="1">
      <c r="A29" s="383"/>
      <c r="B29" s="384"/>
      <c r="C29" s="384"/>
      <c r="D29" s="384"/>
      <c r="E29" s="384"/>
    </row>
  </sheetData>
  <mergeCells count="2">
    <mergeCell ref="A2:E2"/>
    <mergeCell ref="A29:E29"/>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B20" sqref="B20"/>
    </sheetView>
  </sheetViews>
  <sheetFormatPr defaultRowHeight="13.5"/>
  <cols>
    <col min="1" max="1" width="35.375" style="208" bestFit="1" customWidth="1"/>
    <col min="2" max="4" width="13.5" style="208" customWidth="1"/>
    <col min="5" max="16384" width="9" style="208"/>
  </cols>
  <sheetData>
    <row r="1" spans="1:5" ht="18.75">
      <c r="D1" s="176" t="s">
        <v>128</v>
      </c>
    </row>
    <row r="2" spans="1:5" ht="18.75">
      <c r="A2" s="374" t="s">
        <v>231</v>
      </c>
      <c r="B2" s="374"/>
      <c r="C2" s="374"/>
      <c r="D2" s="374"/>
      <c r="E2" s="374"/>
    </row>
    <row r="3" spans="1:5" ht="18.75">
      <c r="A3" s="69"/>
      <c r="B3" s="69"/>
      <c r="C3" s="69"/>
      <c r="D3" s="69"/>
    </row>
    <row r="4" spans="1:5" s="63" customFormat="1" ht="19.5" customHeight="1">
      <c r="A4" s="209" t="s">
        <v>224</v>
      </c>
    </row>
    <row r="5" spans="1:5" s="210" customFormat="1" ht="19.5" customHeight="1">
      <c r="A5" s="63" t="str">
        <f>"助成事業の名称：　"&amp;情報項目シート!C6</f>
        <v>助成事業の名称：　</v>
      </c>
    </row>
    <row r="6" spans="1:5" s="210" customFormat="1" ht="19.5" customHeight="1">
      <c r="A6" s="210">
        <f>情報項目シート!C42</f>
        <v>0</v>
      </c>
    </row>
    <row r="7" spans="1:5" s="210" customFormat="1" ht="24.75" customHeight="1">
      <c r="C7" s="211" t="s">
        <v>210</v>
      </c>
      <c r="D7" s="211"/>
    </row>
    <row r="8" spans="1:5" s="73" customFormat="1" ht="36.75" customHeight="1">
      <c r="A8" s="72" t="s">
        <v>0</v>
      </c>
      <c r="B8" s="72" t="s">
        <v>129</v>
      </c>
      <c r="C8" s="64" t="s">
        <v>211</v>
      </c>
    </row>
    <row r="9" spans="1:5" s="63" customFormat="1" ht="22.5" customHeight="1">
      <c r="A9" s="74" t="s">
        <v>132</v>
      </c>
      <c r="B9" s="74">
        <f t="shared" ref="B9:B22" si="0">C9</f>
        <v>0</v>
      </c>
      <c r="C9" s="74">
        <f>SUM(C10:C12)</f>
        <v>0</v>
      </c>
    </row>
    <row r="10" spans="1:5" s="63" customFormat="1" ht="22.5" customHeight="1">
      <c r="A10" s="75" t="s">
        <v>133</v>
      </c>
      <c r="B10" s="75">
        <f t="shared" si="0"/>
        <v>0</v>
      </c>
      <c r="C10" s="75">
        <f>'項目別明細表_共同研究先（別紙２）'!K7</f>
        <v>0</v>
      </c>
    </row>
    <row r="11" spans="1:5" s="63" customFormat="1" ht="22.5" customHeight="1">
      <c r="A11" s="75" t="s">
        <v>134</v>
      </c>
      <c r="B11" s="75">
        <f t="shared" si="0"/>
        <v>0</v>
      </c>
      <c r="C11" s="75">
        <f>'項目別明細表_共同研究先（別紙２）'!K10</f>
        <v>0</v>
      </c>
    </row>
    <row r="12" spans="1:5" s="63" customFormat="1" ht="22.5" customHeight="1">
      <c r="A12" s="76" t="s">
        <v>135</v>
      </c>
      <c r="B12" s="76">
        <f t="shared" si="0"/>
        <v>0</v>
      </c>
      <c r="C12" s="75">
        <f>'項目別明細表_共同研究先（別紙２）'!K17</f>
        <v>0</v>
      </c>
    </row>
    <row r="13" spans="1:5" s="63" customFormat="1" ht="22.5" customHeight="1">
      <c r="A13" s="74" t="s">
        <v>62</v>
      </c>
      <c r="B13" s="75">
        <f t="shared" si="0"/>
        <v>0</v>
      </c>
      <c r="C13" s="74">
        <f>SUM(C14:C15)</f>
        <v>0</v>
      </c>
    </row>
    <row r="14" spans="1:5" s="63" customFormat="1" ht="22.5" customHeight="1">
      <c r="A14" s="75" t="s">
        <v>136</v>
      </c>
      <c r="B14" s="75">
        <f t="shared" si="0"/>
        <v>0</v>
      </c>
      <c r="C14" s="75">
        <f>'項目別明細表_共同研究先（別紙２）'!K21</f>
        <v>0</v>
      </c>
    </row>
    <row r="15" spans="1:5" s="63" customFormat="1" ht="22.5" customHeight="1">
      <c r="A15" s="76" t="s">
        <v>137</v>
      </c>
      <c r="B15" s="76">
        <f t="shared" si="0"/>
        <v>0</v>
      </c>
      <c r="C15" s="76">
        <f>'項目別明細表_共同研究先（別紙２）'!K25</f>
        <v>0</v>
      </c>
    </row>
    <row r="16" spans="1:5" s="63" customFormat="1" ht="22.5" customHeight="1">
      <c r="A16" s="75" t="s">
        <v>63</v>
      </c>
      <c r="B16" s="75">
        <f t="shared" si="0"/>
        <v>0</v>
      </c>
      <c r="C16" s="75">
        <f>SUM(C17:C20)</f>
        <v>0</v>
      </c>
    </row>
    <row r="17" spans="1:11" s="63" customFormat="1" ht="22.5" customHeight="1">
      <c r="A17" s="75" t="s">
        <v>138</v>
      </c>
      <c r="B17" s="75">
        <f t="shared" si="0"/>
        <v>0</v>
      </c>
      <c r="C17" s="75">
        <f>'項目別明細表_共同研究先（別紙２）'!K28</f>
        <v>0</v>
      </c>
    </row>
    <row r="18" spans="1:11" s="63" customFormat="1" ht="22.5" customHeight="1">
      <c r="A18" s="75" t="s">
        <v>139</v>
      </c>
      <c r="B18" s="75">
        <f t="shared" si="0"/>
        <v>0</v>
      </c>
      <c r="C18" s="75">
        <f>'項目別明細表_共同研究先（別紙２）'!K32</f>
        <v>0</v>
      </c>
    </row>
    <row r="19" spans="1:11" s="63" customFormat="1" ht="22.5" customHeight="1">
      <c r="A19" s="75" t="s">
        <v>140</v>
      </c>
      <c r="B19" s="75">
        <f t="shared" si="0"/>
        <v>0</v>
      </c>
      <c r="C19" s="75">
        <f>'項目別明細表_共同研究先（別紙２）'!K37</f>
        <v>0</v>
      </c>
    </row>
    <row r="20" spans="1:11" s="63" customFormat="1" ht="22.5" customHeight="1">
      <c r="A20" s="75" t="s">
        <v>141</v>
      </c>
      <c r="B20" s="76">
        <f t="shared" si="0"/>
        <v>0</v>
      </c>
      <c r="C20" s="76">
        <f>'項目別明細表_共同研究先（別紙２）'!K40</f>
        <v>0</v>
      </c>
    </row>
    <row r="21" spans="1:11" s="63" customFormat="1" ht="22.5" customHeight="1">
      <c r="A21" s="64" t="s">
        <v>225</v>
      </c>
      <c r="B21" s="65">
        <f t="shared" si="0"/>
        <v>0</v>
      </c>
      <c r="C21" s="65">
        <f>SUM(C9,C13,C16)</f>
        <v>0</v>
      </c>
    </row>
    <row r="22" spans="1:11" s="63" customFormat="1" ht="22.5" customHeight="1">
      <c r="A22" s="65" t="s">
        <v>226</v>
      </c>
      <c r="B22" s="339">
        <f t="shared" si="0"/>
        <v>0</v>
      </c>
      <c r="C22" s="76">
        <f>'項目別明細表_共同研究先（別紙２）'!K45</f>
        <v>0</v>
      </c>
    </row>
    <row r="23" spans="1:11" s="63" customFormat="1" ht="22.5" customHeight="1">
      <c r="A23" s="64" t="s">
        <v>145</v>
      </c>
      <c r="B23" s="65">
        <f>C23</f>
        <v>0</v>
      </c>
      <c r="C23" s="65">
        <f>SUM(C21:C22)</f>
        <v>0</v>
      </c>
    </row>
    <row r="24" spans="1:11" s="63" customFormat="1" ht="22.5" customHeight="1">
      <c r="A24" s="77" t="s">
        <v>227</v>
      </c>
      <c r="B24" s="65">
        <f>C24</f>
        <v>0</v>
      </c>
      <c r="C24" s="212">
        <f>C23*0.1</f>
        <v>0</v>
      </c>
    </row>
    <row r="25" spans="1:11" s="63" customFormat="1" ht="22.5" customHeight="1">
      <c r="A25" s="64" t="s">
        <v>228</v>
      </c>
      <c r="B25" s="76">
        <f>C25</f>
        <v>0</v>
      </c>
      <c r="C25" s="65">
        <f>SUM(C23:C24)</f>
        <v>0</v>
      </c>
    </row>
    <row r="26" spans="1:11" s="210" customFormat="1">
      <c r="A26" s="196">
        <v>0.66666666666666663</v>
      </c>
    </row>
    <row r="27" spans="1:11" s="210" customFormat="1"/>
    <row r="28" spans="1:11" ht="19.5" customHeight="1">
      <c r="A28" s="385" t="s">
        <v>229</v>
      </c>
      <c r="B28" s="385"/>
      <c r="C28" s="385"/>
      <c r="D28" s="385"/>
      <c r="E28" s="213"/>
      <c r="F28" s="213"/>
      <c r="G28" s="213"/>
      <c r="H28" s="213"/>
      <c r="I28" s="213"/>
      <c r="J28" s="213"/>
      <c r="K28" s="213"/>
    </row>
    <row r="29" spans="1:11" ht="31.5" customHeight="1">
      <c r="A29" s="386" t="s">
        <v>230</v>
      </c>
      <c r="B29" s="385"/>
      <c r="C29" s="385"/>
      <c r="D29" s="385"/>
      <c r="I29" s="61"/>
      <c r="J29" s="61"/>
    </row>
    <row r="30" spans="1:11" s="210" customFormat="1">
      <c r="A30" s="209"/>
      <c r="B30" s="209"/>
      <c r="C30" s="209"/>
      <c r="D30" s="214"/>
    </row>
    <row r="31" spans="1:11" s="215" customFormat="1">
      <c r="B31" s="209"/>
      <c r="C31" s="209"/>
      <c r="D31" s="209"/>
    </row>
    <row r="32" spans="1:11">
      <c r="A32" s="216"/>
    </row>
    <row r="33" spans="1:4">
      <c r="A33" s="217"/>
      <c r="B33" s="218"/>
      <c r="C33" s="218"/>
      <c r="D33" s="218"/>
    </row>
  </sheetData>
  <mergeCells count="3">
    <mergeCell ref="A2:E2"/>
    <mergeCell ref="A28:D28"/>
    <mergeCell ref="A29:D29"/>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topLeftCell="A23" workbookViewId="0">
      <selection sqref="A1:L58"/>
    </sheetView>
  </sheetViews>
  <sheetFormatPr defaultRowHeight="13.5"/>
  <cols>
    <col min="1" max="1" width="23.875" style="68" bestFit="1" customWidth="1"/>
    <col min="2" max="2" width="21.375" style="68" bestFit="1" customWidth="1"/>
    <col min="3" max="3" width="3.375" style="68" bestFit="1" customWidth="1"/>
    <col min="4" max="4" width="10.875" style="61" bestFit="1" customWidth="1"/>
    <col min="5" max="6" width="3.375" style="68" bestFit="1" customWidth="1"/>
    <col min="7" max="7" width="4.5" style="68" bestFit="1" customWidth="1"/>
    <col min="8" max="8" width="4.75" style="68" bestFit="1" customWidth="1"/>
    <col min="9" max="9" width="3.375" style="68" bestFit="1" customWidth="1"/>
    <col min="10" max="11" width="21.125" style="61" customWidth="1"/>
    <col min="12" max="12" width="21.125" style="68" customWidth="1"/>
    <col min="13" max="13" width="9.25" style="68" bestFit="1" customWidth="1"/>
    <col min="14" max="16384" width="9" style="68"/>
  </cols>
  <sheetData>
    <row r="1" spans="1:12" ht="18.75">
      <c r="L1" s="62" t="s">
        <v>128</v>
      </c>
    </row>
    <row r="2" spans="1:12" ht="18.75">
      <c r="A2" s="387" t="s">
        <v>147</v>
      </c>
      <c r="B2" s="387"/>
      <c r="C2" s="387"/>
      <c r="D2" s="387"/>
      <c r="E2" s="387"/>
      <c r="F2" s="387"/>
      <c r="G2" s="387"/>
      <c r="H2" s="387"/>
      <c r="I2" s="387"/>
      <c r="J2" s="387"/>
      <c r="K2" s="387"/>
      <c r="L2" s="387"/>
    </row>
    <row r="3" spans="1:12" ht="18.75">
      <c r="B3" s="388"/>
      <c r="C3" s="388"/>
      <c r="D3" s="388"/>
      <c r="E3" s="388"/>
      <c r="F3" s="388"/>
      <c r="G3" s="388"/>
      <c r="H3" s="388"/>
      <c r="I3" s="389"/>
      <c r="J3" s="389"/>
      <c r="K3" s="389"/>
      <c r="L3" s="389"/>
    </row>
    <row r="4" spans="1:12" s="70" customFormat="1" ht="14.25" thickBot="1">
      <c r="A4" s="390" t="str">
        <f>情報項目シート!C5&amp;"　　　項目別明細表(2020年度）"</f>
        <v>　　　項目別明細表(2020年度）</v>
      </c>
      <c r="B4" s="390"/>
      <c r="D4" s="63"/>
      <c r="J4" s="79"/>
      <c r="K4" s="79"/>
    </row>
    <row r="5" spans="1:12" s="70" customFormat="1">
      <c r="A5" s="391" t="s">
        <v>148</v>
      </c>
      <c r="B5" s="392"/>
      <c r="C5" s="392"/>
      <c r="D5" s="392"/>
      <c r="E5" s="392"/>
      <c r="F5" s="392"/>
      <c r="G5" s="392"/>
      <c r="H5" s="392"/>
      <c r="I5" s="393"/>
      <c r="J5" s="80" t="s">
        <v>149</v>
      </c>
      <c r="K5" s="81" t="s">
        <v>61</v>
      </c>
      <c r="L5" s="82" t="s">
        <v>150</v>
      </c>
    </row>
    <row r="6" spans="1:12" s="70" customFormat="1">
      <c r="A6" s="139" t="s">
        <v>132</v>
      </c>
      <c r="B6" s="140"/>
      <c r="C6" s="140"/>
      <c r="D6" s="141"/>
      <c r="E6" s="140"/>
      <c r="F6" s="140"/>
      <c r="G6" s="140"/>
      <c r="H6" s="140"/>
      <c r="I6" s="142"/>
      <c r="J6" s="143">
        <f>SUM(J7,J10,J16)</f>
        <v>0</v>
      </c>
      <c r="K6" s="143">
        <f>SUM(K7,K10,K16)</f>
        <v>0</v>
      </c>
      <c r="L6" s="394"/>
    </row>
    <row r="7" spans="1:12" s="70" customFormat="1">
      <c r="A7" s="134" t="s">
        <v>133</v>
      </c>
      <c r="B7" s="135"/>
      <c r="C7" s="135"/>
      <c r="D7" s="136"/>
      <c r="E7" s="135"/>
      <c r="F7" s="135"/>
      <c r="G7" s="135"/>
      <c r="H7" s="135"/>
      <c r="I7" s="137"/>
      <c r="J7" s="138">
        <f>SUM(J8:J9)</f>
        <v>0</v>
      </c>
      <c r="K7" s="138">
        <f>SUM(K8:K9)</f>
        <v>0</v>
      </c>
      <c r="L7" s="395"/>
    </row>
    <row r="8" spans="1:12" s="70" customFormat="1">
      <c r="A8" s="83"/>
      <c r="B8" s="84" t="s">
        <v>151</v>
      </c>
      <c r="C8" s="84" t="s">
        <v>152</v>
      </c>
      <c r="D8" s="66"/>
      <c r="E8" s="84" t="s">
        <v>48</v>
      </c>
      <c r="F8" s="84" t="s">
        <v>153</v>
      </c>
      <c r="G8" s="84"/>
      <c r="H8" s="84" t="s">
        <v>154</v>
      </c>
      <c r="I8" s="85" t="s">
        <v>155</v>
      </c>
      <c r="J8" s="86">
        <f>D8*G8</f>
        <v>0</v>
      </c>
      <c r="K8" s="87">
        <f>J8</f>
        <v>0</v>
      </c>
      <c r="L8" s="395"/>
    </row>
    <row r="9" spans="1:12" s="70" customFormat="1">
      <c r="A9" s="83"/>
      <c r="B9" s="84"/>
      <c r="C9" s="84"/>
      <c r="D9" s="66"/>
      <c r="E9" s="84"/>
      <c r="F9" s="84"/>
      <c r="G9" s="84"/>
      <c r="H9" s="84"/>
      <c r="I9" s="85"/>
      <c r="J9" s="86"/>
      <c r="K9" s="87"/>
      <c r="L9" s="395"/>
    </row>
    <row r="10" spans="1:12" s="70" customFormat="1">
      <c r="A10" s="397" t="s">
        <v>134</v>
      </c>
      <c r="B10" s="398"/>
      <c r="C10" s="149"/>
      <c r="D10" s="150"/>
      <c r="E10" s="149"/>
      <c r="F10" s="149"/>
      <c r="G10" s="149"/>
      <c r="H10" s="149"/>
      <c r="I10" s="151"/>
      <c r="J10" s="138">
        <f>SUM(J11:J15)</f>
        <v>0</v>
      </c>
      <c r="K10" s="138">
        <f>SUM(K11:K15)</f>
        <v>0</v>
      </c>
      <c r="L10" s="395"/>
    </row>
    <row r="11" spans="1:12" s="70" customFormat="1">
      <c r="A11" s="83"/>
      <c r="B11" s="84" t="s">
        <v>156</v>
      </c>
      <c r="C11" s="84" t="s">
        <v>152</v>
      </c>
      <c r="D11" s="66"/>
      <c r="E11" s="84" t="s">
        <v>48</v>
      </c>
      <c r="F11" s="84" t="s">
        <v>153</v>
      </c>
      <c r="G11" s="84"/>
      <c r="H11" s="84" t="s">
        <v>154</v>
      </c>
      <c r="I11" s="85" t="s">
        <v>155</v>
      </c>
      <c r="J11" s="86">
        <f t="shared" ref="J11:J12" si="0">D11*G11</f>
        <v>0</v>
      </c>
      <c r="K11" s="87">
        <f>J11</f>
        <v>0</v>
      </c>
      <c r="L11" s="395"/>
    </row>
    <row r="12" spans="1:12" s="70" customFormat="1">
      <c r="A12" s="83"/>
      <c r="B12" s="84" t="s">
        <v>157</v>
      </c>
      <c r="C12" s="84" t="s">
        <v>158</v>
      </c>
      <c r="D12" s="66"/>
      <c r="E12" s="84" t="s">
        <v>48</v>
      </c>
      <c r="F12" s="84" t="s">
        <v>153</v>
      </c>
      <c r="G12" s="84"/>
      <c r="H12" s="84" t="s">
        <v>154</v>
      </c>
      <c r="I12" s="85" t="s">
        <v>155</v>
      </c>
      <c r="J12" s="86">
        <f t="shared" si="0"/>
        <v>0</v>
      </c>
      <c r="K12" s="87">
        <f>J12</f>
        <v>0</v>
      </c>
      <c r="L12" s="395"/>
    </row>
    <row r="13" spans="1:12" s="70" customFormat="1">
      <c r="A13" s="83"/>
      <c r="B13" s="84" t="s">
        <v>159</v>
      </c>
      <c r="C13" s="84"/>
      <c r="D13" s="66"/>
      <c r="E13" s="84"/>
      <c r="F13" s="84"/>
      <c r="G13" s="84"/>
      <c r="H13" s="84"/>
      <c r="I13" s="85" t="s">
        <v>155</v>
      </c>
      <c r="J13" s="86"/>
      <c r="K13" s="87">
        <f>J13</f>
        <v>0</v>
      </c>
      <c r="L13" s="395"/>
    </row>
    <row r="14" spans="1:12" s="70" customFormat="1">
      <c r="A14" s="83"/>
      <c r="B14" s="84" t="s">
        <v>160</v>
      </c>
      <c r="C14" s="84"/>
      <c r="D14" s="66"/>
      <c r="E14" s="84"/>
      <c r="F14" s="84"/>
      <c r="G14" s="84"/>
      <c r="H14" s="84"/>
      <c r="I14" s="85" t="s">
        <v>155</v>
      </c>
      <c r="J14" s="86"/>
      <c r="K14" s="87">
        <f>J14</f>
        <v>0</v>
      </c>
      <c r="L14" s="395"/>
    </row>
    <row r="15" spans="1:12" s="70" customFormat="1">
      <c r="A15" s="83"/>
      <c r="B15" s="84" t="s">
        <v>161</v>
      </c>
      <c r="C15" s="84"/>
      <c r="D15" s="66"/>
      <c r="E15" s="84"/>
      <c r="F15" s="84"/>
      <c r="G15" s="84"/>
      <c r="H15" s="84"/>
      <c r="I15" s="85" t="s">
        <v>162</v>
      </c>
      <c r="J15" s="86"/>
      <c r="K15" s="87">
        <f>J15</f>
        <v>0</v>
      </c>
      <c r="L15" s="395"/>
    </row>
    <row r="16" spans="1:12" s="70" customFormat="1">
      <c r="A16" s="134" t="s">
        <v>135</v>
      </c>
      <c r="B16" s="135"/>
      <c r="C16" s="135"/>
      <c r="D16" s="136"/>
      <c r="E16" s="135"/>
      <c r="F16" s="135"/>
      <c r="G16" s="135"/>
      <c r="H16" s="135"/>
      <c r="I16" s="137"/>
      <c r="J16" s="138">
        <f>SUM(J17:J18)</f>
        <v>0</v>
      </c>
      <c r="K16" s="138">
        <f>SUM(K17:K18)</f>
        <v>0</v>
      </c>
      <c r="L16" s="395"/>
    </row>
    <row r="17" spans="1:13" s="70" customFormat="1">
      <c r="A17" s="83"/>
      <c r="B17" s="84" t="s">
        <v>163</v>
      </c>
      <c r="C17" s="84"/>
      <c r="D17" s="66"/>
      <c r="E17" s="84"/>
      <c r="F17" s="84"/>
      <c r="G17" s="84"/>
      <c r="H17" s="84"/>
      <c r="I17" s="85" t="s">
        <v>162</v>
      </c>
      <c r="J17" s="86"/>
      <c r="K17" s="87">
        <f>J17</f>
        <v>0</v>
      </c>
      <c r="L17" s="395"/>
    </row>
    <row r="18" spans="1:13" s="70" customFormat="1">
      <c r="A18" s="83"/>
      <c r="B18" s="84" t="s">
        <v>164</v>
      </c>
      <c r="C18" s="84"/>
      <c r="D18" s="66"/>
      <c r="E18" s="84"/>
      <c r="F18" s="84"/>
      <c r="G18" s="84"/>
      <c r="H18" s="84"/>
      <c r="I18" s="85" t="s">
        <v>162</v>
      </c>
      <c r="J18" s="86"/>
      <c r="K18" s="87">
        <f>J18</f>
        <v>0</v>
      </c>
      <c r="L18" s="395"/>
    </row>
    <row r="19" spans="1:13" s="70" customFormat="1">
      <c r="A19" s="144" t="s">
        <v>62</v>
      </c>
      <c r="B19" s="145"/>
      <c r="C19" s="145"/>
      <c r="D19" s="146"/>
      <c r="E19" s="145"/>
      <c r="F19" s="145"/>
      <c r="G19" s="145"/>
      <c r="H19" s="145"/>
      <c r="I19" s="147"/>
      <c r="J19" s="148">
        <f>SUM(J20,J26)</f>
        <v>0</v>
      </c>
      <c r="K19" s="148">
        <f>SUM(K20,K26)</f>
        <v>0</v>
      </c>
      <c r="L19" s="395"/>
    </row>
    <row r="20" spans="1:13" s="70" customFormat="1">
      <c r="A20" s="134" t="s">
        <v>136</v>
      </c>
      <c r="B20" s="135"/>
      <c r="C20" s="149"/>
      <c r="D20" s="150"/>
      <c r="E20" s="149"/>
      <c r="F20" s="149"/>
      <c r="G20" s="149"/>
      <c r="H20" s="149"/>
      <c r="I20" s="151"/>
      <c r="J20" s="138">
        <f>SUM(J21:J25)</f>
        <v>0</v>
      </c>
      <c r="K20" s="138">
        <f>SUM(K21:K25)</f>
        <v>0</v>
      </c>
      <c r="L20" s="395"/>
    </row>
    <row r="21" spans="1:13" s="70" customFormat="1">
      <c r="A21" s="83" t="s">
        <v>196</v>
      </c>
      <c r="B21" s="84"/>
      <c r="C21" s="84" t="s">
        <v>165</v>
      </c>
      <c r="D21" s="66"/>
      <c r="E21" s="84" t="s">
        <v>48</v>
      </c>
      <c r="F21" s="84" t="s">
        <v>153</v>
      </c>
      <c r="G21" s="84"/>
      <c r="H21" s="84" t="s">
        <v>154</v>
      </c>
      <c r="I21" s="85" t="s">
        <v>155</v>
      </c>
      <c r="J21" s="86">
        <f>D21*G21</f>
        <v>0</v>
      </c>
      <c r="K21" s="88">
        <f>J21</f>
        <v>0</v>
      </c>
      <c r="L21" s="395"/>
      <c r="M21" s="89"/>
    </row>
    <row r="22" spans="1:13" s="70" customFormat="1">
      <c r="A22" s="83" t="s">
        <v>197</v>
      </c>
      <c r="B22" s="84"/>
      <c r="C22" s="84"/>
      <c r="D22" s="66"/>
      <c r="E22" s="84" t="s">
        <v>48</v>
      </c>
      <c r="F22" s="84" t="s">
        <v>153</v>
      </c>
      <c r="G22" s="84"/>
      <c r="H22" s="84" t="s">
        <v>154</v>
      </c>
      <c r="I22" s="85" t="s">
        <v>155</v>
      </c>
      <c r="J22" s="86">
        <f>D22*G22</f>
        <v>0</v>
      </c>
      <c r="K22" s="88">
        <f t="shared" ref="K22:K25" si="1">J22</f>
        <v>0</v>
      </c>
      <c r="L22" s="395"/>
      <c r="M22" s="89"/>
    </row>
    <row r="23" spans="1:13" s="70" customFormat="1">
      <c r="A23" s="83"/>
      <c r="B23" s="84"/>
      <c r="C23" s="84"/>
      <c r="D23" s="66"/>
      <c r="E23" s="84" t="s">
        <v>48</v>
      </c>
      <c r="F23" s="84" t="s">
        <v>153</v>
      </c>
      <c r="G23" s="84"/>
      <c r="H23" s="84" t="s">
        <v>154</v>
      </c>
      <c r="I23" s="85" t="s">
        <v>155</v>
      </c>
      <c r="J23" s="86">
        <f t="shared" ref="J23:J25" si="2">D23*G23</f>
        <v>0</v>
      </c>
      <c r="K23" s="88">
        <f t="shared" si="1"/>
        <v>0</v>
      </c>
      <c r="L23" s="395"/>
      <c r="M23" s="89"/>
    </row>
    <row r="24" spans="1:13" s="70" customFormat="1">
      <c r="A24" s="83"/>
      <c r="B24" s="84"/>
      <c r="C24" s="84"/>
      <c r="D24" s="66"/>
      <c r="E24" s="84" t="s">
        <v>48</v>
      </c>
      <c r="F24" s="84" t="s">
        <v>153</v>
      </c>
      <c r="G24" s="84"/>
      <c r="H24" s="84" t="s">
        <v>154</v>
      </c>
      <c r="I24" s="85" t="s">
        <v>155</v>
      </c>
      <c r="J24" s="86">
        <f t="shared" si="2"/>
        <v>0</v>
      </c>
      <c r="K24" s="88">
        <f t="shared" si="1"/>
        <v>0</v>
      </c>
      <c r="L24" s="395"/>
      <c r="M24" s="89"/>
    </row>
    <row r="25" spans="1:13" s="70" customFormat="1">
      <c r="A25" s="83"/>
      <c r="B25" s="84"/>
      <c r="C25" s="84" t="s">
        <v>165</v>
      </c>
      <c r="D25" s="66"/>
      <c r="E25" s="84" t="s">
        <v>48</v>
      </c>
      <c r="F25" s="84" t="s">
        <v>153</v>
      </c>
      <c r="G25" s="84"/>
      <c r="H25" s="84" t="s">
        <v>154</v>
      </c>
      <c r="I25" s="85" t="s">
        <v>155</v>
      </c>
      <c r="J25" s="86">
        <f t="shared" si="2"/>
        <v>0</v>
      </c>
      <c r="K25" s="88">
        <f t="shared" si="1"/>
        <v>0</v>
      </c>
      <c r="L25" s="395"/>
    </row>
    <row r="26" spans="1:13" s="70" customFormat="1">
      <c r="A26" s="134" t="s">
        <v>137</v>
      </c>
      <c r="B26" s="135"/>
      <c r="C26" s="149"/>
      <c r="D26" s="150"/>
      <c r="E26" s="149"/>
      <c r="F26" s="149"/>
      <c r="G26" s="149"/>
      <c r="H26" s="149"/>
      <c r="I26" s="151"/>
      <c r="J26" s="138">
        <f>SUM(J27)</f>
        <v>0</v>
      </c>
      <c r="K26" s="138">
        <f>SUM(K27)</f>
        <v>0</v>
      </c>
      <c r="L26" s="395"/>
    </row>
    <row r="27" spans="1:13" s="70" customFormat="1">
      <c r="A27" s="83"/>
      <c r="B27" s="84"/>
      <c r="C27" s="84" t="s">
        <v>165</v>
      </c>
      <c r="D27" s="66"/>
      <c r="E27" s="84" t="s">
        <v>48</v>
      </c>
      <c r="F27" s="84" t="s">
        <v>153</v>
      </c>
      <c r="G27" s="84"/>
      <c r="H27" s="84" t="s">
        <v>166</v>
      </c>
      <c r="I27" s="85" t="s">
        <v>167</v>
      </c>
      <c r="J27" s="86">
        <f t="shared" ref="J27" si="3">D27*G27</f>
        <v>0</v>
      </c>
      <c r="K27" s="88">
        <f>J27</f>
        <v>0</v>
      </c>
      <c r="L27" s="395"/>
    </row>
    <row r="28" spans="1:13" s="70" customFormat="1">
      <c r="A28" s="144" t="s">
        <v>63</v>
      </c>
      <c r="B28" s="145"/>
      <c r="C28" s="145"/>
      <c r="D28" s="146"/>
      <c r="E28" s="145"/>
      <c r="F28" s="145"/>
      <c r="G28" s="145"/>
      <c r="H28" s="145"/>
      <c r="I28" s="147"/>
      <c r="J28" s="148">
        <f>SUM(J29,J32,J36,J38)</f>
        <v>0</v>
      </c>
      <c r="K28" s="152">
        <f>SUM(K29,K32,K36,K38)</f>
        <v>0</v>
      </c>
      <c r="L28" s="395"/>
    </row>
    <row r="29" spans="1:13" s="70" customFormat="1">
      <c r="A29" s="134" t="s">
        <v>138</v>
      </c>
      <c r="B29" s="149"/>
      <c r="C29" s="149"/>
      <c r="D29" s="150"/>
      <c r="E29" s="149"/>
      <c r="F29" s="149"/>
      <c r="G29" s="149"/>
      <c r="H29" s="149"/>
      <c r="I29" s="151"/>
      <c r="J29" s="138">
        <f>SUM(J30:J31)</f>
        <v>0</v>
      </c>
      <c r="K29" s="138">
        <f>SUM(K30:K31)</f>
        <v>0</v>
      </c>
      <c r="L29" s="395"/>
    </row>
    <row r="30" spans="1:13" s="70" customFormat="1">
      <c r="A30" s="83"/>
      <c r="B30" s="84" t="s">
        <v>168</v>
      </c>
      <c r="C30" s="84"/>
      <c r="D30" s="66"/>
      <c r="E30" s="84"/>
      <c r="F30" s="84"/>
      <c r="G30" s="84"/>
      <c r="H30" s="84"/>
      <c r="I30" s="85" t="s">
        <v>162</v>
      </c>
      <c r="J30" s="87"/>
      <c r="K30" s="87">
        <f>J30</f>
        <v>0</v>
      </c>
      <c r="L30" s="395"/>
    </row>
    <row r="31" spans="1:13" s="70" customFormat="1">
      <c r="A31" s="83"/>
      <c r="B31" s="84" t="s">
        <v>169</v>
      </c>
      <c r="C31" s="84"/>
      <c r="D31" s="66"/>
      <c r="E31" s="84"/>
      <c r="F31" s="84"/>
      <c r="G31" s="84"/>
      <c r="H31" s="84"/>
      <c r="I31" s="85" t="s">
        <v>162</v>
      </c>
      <c r="J31" s="87"/>
      <c r="K31" s="87">
        <f>J31</f>
        <v>0</v>
      </c>
      <c r="L31" s="395"/>
    </row>
    <row r="32" spans="1:13" s="70" customFormat="1">
      <c r="A32" s="134" t="s">
        <v>139</v>
      </c>
      <c r="B32" s="135"/>
      <c r="C32" s="135"/>
      <c r="D32" s="136"/>
      <c r="E32" s="135"/>
      <c r="F32" s="135"/>
      <c r="G32" s="135"/>
      <c r="H32" s="135"/>
      <c r="I32" s="151"/>
      <c r="J32" s="138">
        <f>SUM(J33:J35)</f>
        <v>0</v>
      </c>
      <c r="K32" s="138">
        <f>SUM(K33:K35)</f>
        <v>0</v>
      </c>
      <c r="L32" s="395"/>
    </row>
    <row r="33" spans="1:13" s="70" customFormat="1">
      <c r="A33" s="83" t="s">
        <v>170</v>
      </c>
      <c r="B33" s="84" t="s">
        <v>171</v>
      </c>
      <c r="C33" s="84"/>
      <c r="D33" s="66"/>
      <c r="E33" s="84"/>
      <c r="F33" s="84"/>
      <c r="G33" s="84"/>
      <c r="H33" s="84"/>
      <c r="I33" s="85" t="s">
        <v>155</v>
      </c>
      <c r="J33" s="87"/>
      <c r="K33" s="87">
        <f>J33</f>
        <v>0</v>
      </c>
      <c r="L33" s="395"/>
    </row>
    <row r="34" spans="1:13" s="70" customFormat="1">
      <c r="A34" s="83"/>
      <c r="B34" s="84" t="s">
        <v>172</v>
      </c>
      <c r="C34" s="84"/>
      <c r="D34" s="66"/>
      <c r="E34" s="84"/>
      <c r="F34" s="84"/>
      <c r="G34" s="84"/>
      <c r="H34" s="84"/>
      <c r="I34" s="85" t="s">
        <v>155</v>
      </c>
      <c r="J34" s="87"/>
      <c r="K34" s="87">
        <f t="shared" ref="K34:K35" si="4">J34</f>
        <v>0</v>
      </c>
      <c r="L34" s="395"/>
    </row>
    <row r="35" spans="1:13" s="70" customFormat="1">
      <c r="A35" s="83" t="s">
        <v>173</v>
      </c>
      <c r="B35" s="84" t="s">
        <v>172</v>
      </c>
      <c r="C35" s="84"/>
      <c r="D35" s="66"/>
      <c r="E35" s="84"/>
      <c r="F35" s="84"/>
      <c r="G35" s="84"/>
      <c r="H35" s="84"/>
      <c r="I35" s="85" t="s">
        <v>155</v>
      </c>
      <c r="J35" s="87"/>
      <c r="K35" s="87">
        <f t="shared" si="4"/>
        <v>0</v>
      </c>
      <c r="L35" s="395"/>
    </row>
    <row r="36" spans="1:13" s="70" customFormat="1">
      <c r="A36" s="134" t="s">
        <v>140</v>
      </c>
      <c r="B36" s="149"/>
      <c r="C36" s="149"/>
      <c r="D36" s="150"/>
      <c r="E36" s="149"/>
      <c r="F36" s="149"/>
      <c r="G36" s="149"/>
      <c r="H36" s="149"/>
      <c r="I36" s="151"/>
      <c r="J36" s="138">
        <f>SUM(J37)</f>
        <v>0</v>
      </c>
      <c r="K36" s="138">
        <f>SUM(K37)</f>
        <v>0</v>
      </c>
      <c r="L36" s="395"/>
    </row>
    <row r="37" spans="1:13" s="70" customFormat="1">
      <c r="A37" s="83"/>
      <c r="B37" s="84" t="s">
        <v>174</v>
      </c>
      <c r="C37" s="84"/>
      <c r="D37" s="66"/>
      <c r="E37" s="84"/>
      <c r="F37" s="84"/>
      <c r="G37" s="84"/>
      <c r="H37" s="84"/>
      <c r="I37" s="85" t="s">
        <v>175</v>
      </c>
      <c r="J37" s="87"/>
      <c r="K37" s="87">
        <f>J37</f>
        <v>0</v>
      </c>
      <c r="L37" s="395"/>
    </row>
    <row r="38" spans="1:13" s="70" customFormat="1">
      <c r="A38" s="134" t="s">
        <v>141</v>
      </c>
      <c r="B38" s="135"/>
      <c r="C38" s="135"/>
      <c r="D38" s="136"/>
      <c r="E38" s="135"/>
      <c r="F38" s="135"/>
      <c r="G38" s="135"/>
      <c r="H38" s="135"/>
      <c r="I38" s="151"/>
      <c r="J38" s="138">
        <f>SUM(J39:J42)</f>
        <v>0</v>
      </c>
      <c r="K38" s="138">
        <f>SUM(K39:K42)</f>
        <v>0</v>
      </c>
      <c r="L38" s="395"/>
    </row>
    <row r="39" spans="1:13" s="70" customFormat="1">
      <c r="A39" s="83" t="s">
        <v>176</v>
      </c>
      <c r="B39" s="84"/>
      <c r="C39" s="84" t="s">
        <v>152</v>
      </c>
      <c r="D39" s="66"/>
      <c r="E39" s="84" t="s">
        <v>48</v>
      </c>
      <c r="F39" s="84" t="s">
        <v>153</v>
      </c>
      <c r="G39" s="84"/>
      <c r="H39" s="84" t="s">
        <v>177</v>
      </c>
      <c r="I39" s="85" t="s">
        <v>155</v>
      </c>
      <c r="J39" s="86">
        <f t="shared" ref="J39" si="5">D39*G39</f>
        <v>0</v>
      </c>
      <c r="K39" s="87">
        <f>J39</f>
        <v>0</v>
      </c>
      <c r="L39" s="395"/>
    </row>
    <row r="40" spans="1:13" s="70" customFormat="1">
      <c r="A40" s="83" t="s">
        <v>178</v>
      </c>
      <c r="B40" s="84" t="s">
        <v>179</v>
      </c>
      <c r="C40" s="84"/>
      <c r="D40" s="66"/>
      <c r="E40" s="84"/>
      <c r="F40" s="84"/>
      <c r="G40" s="84"/>
      <c r="H40" s="84"/>
      <c r="I40" s="85" t="s">
        <v>175</v>
      </c>
      <c r="J40" s="87"/>
      <c r="K40" s="87">
        <f t="shared" ref="K40:K42" si="6">J40</f>
        <v>0</v>
      </c>
      <c r="L40" s="395"/>
    </row>
    <row r="41" spans="1:13" s="70" customFormat="1">
      <c r="A41" s="83"/>
      <c r="B41" s="84" t="s">
        <v>180</v>
      </c>
      <c r="C41" s="84"/>
      <c r="D41" s="66"/>
      <c r="E41" s="84"/>
      <c r="F41" s="84"/>
      <c r="G41" s="84"/>
      <c r="H41" s="84"/>
      <c r="I41" s="85" t="s">
        <v>175</v>
      </c>
      <c r="J41" s="87"/>
      <c r="K41" s="87">
        <f t="shared" si="6"/>
        <v>0</v>
      </c>
      <c r="L41" s="395"/>
    </row>
    <row r="42" spans="1:13" s="70" customFormat="1">
      <c r="A42" s="83" t="s">
        <v>181</v>
      </c>
      <c r="B42" s="84" t="s">
        <v>182</v>
      </c>
      <c r="C42" s="84"/>
      <c r="D42" s="66"/>
      <c r="E42" s="84"/>
      <c r="F42" s="84"/>
      <c r="G42" s="84"/>
      <c r="H42" s="84"/>
      <c r="I42" s="85" t="s">
        <v>175</v>
      </c>
      <c r="J42" s="87"/>
      <c r="K42" s="87">
        <f t="shared" si="6"/>
        <v>0</v>
      </c>
      <c r="L42" s="395"/>
    </row>
    <row r="43" spans="1:13" s="95" customFormat="1">
      <c r="A43" s="90" t="s">
        <v>183</v>
      </c>
      <c r="B43" s="91"/>
      <c r="C43" s="91"/>
      <c r="D43" s="92"/>
      <c r="E43" s="91"/>
      <c r="F43" s="91"/>
      <c r="G43" s="91"/>
      <c r="H43" s="91"/>
      <c r="I43" s="93"/>
      <c r="J43" s="94">
        <f>SUM(J44+J47)</f>
        <v>0</v>
      </c>
      <c r="K43" s="94">
        <f>SUM(K44+K47)</f>
        <v>0</v>
      </c>
      <c r="L43" s="395"/>
    </row>
    <row r="44" spans="1:13" s="95" customFormat="1">
      <c r="A44" s="281" t="s">
        <v>143</v>
      </c>
      <c r="B44" s="282"/>
      <c r="C44" s="282"/>
      <c r="D44" s="283"/>
      <c r="E44" s="282"/>
      <c r="F44" s="282"/>
      <c r="G44" s="282"/>
      <c r="H44" s="282"/>
      <c r="I44" s="284"/>
      <c r="J44" s="285">
        <f>SUM(J45:J46)</f>
        <v>0</v>
      </c>
      <c r="K44" s="329">
        <f>SUM(K45:K46)</f>
        <v>0</v>
      </c>
      <c r="L44" s="395"/>
      <c r="M44" s="96"/>
    </row>
    <row r="45" spans="1:13" s="95" customFormat="1">
      <c r="A45" s="87"/>
      <c r="B45" s="178" t="s">
        <v>306</v>
      </c>
      <c r="C45" s="177"/>
      <c r="D45" s="178"/>
      <c r="E45" s="177"/>
      <c r="F45" s="177"/>
      <c r="G45" s="177"/>
      <c r="H45" s="177"/>
      <c r="I45" s="85" t="s">
        <v>155</v>
      </c>
      <c r="J45" s="86">
        <f>'項目別明細表_共同研究先（別紙２）'!J46</f>
        <v>0</v>
      </c>
      <c r="K45" s="180">
        <f>'項目別明細表_共同研究先（別紙２）'!K46</f>
        <v>0</v>
      </c>
      <c r="L45" s="395"/>
      <c r="M45" s="96"/>
    </row>
    <row r="46" spans="1:13" s="95" customFormat="1">
      <c r="A46" s="179"/>
      <c r="B46" s="178"/>
      <c r="C46" s="178"/>
      <c r="D46" s="178"/>
      <c r="E46" s="177"/>
      <c r="F46" s="177"/>
      <c r="G46" s="177"/>
      <c r="H46" s="177"/>
      <c r="I46" s="85" t="s">
        <v>155</v>
      </c>
      <c r="J46" s="86"/>
      <c r="K46" s="180"/>
      <c r="L46" s="395"/>
      <c r="M46" s="97"/>
    </row>
    <row r="47" spans="1:13" s="95" customFormat="1">
      <c r="A47" s="293" t="s">
        <v>144</v>
      </c>
      <c r="B47" s="294"/>
      <c r="C47" s="294"/>
      <c r="D47" s="295"/>
      <c r="E47" s="294"/>
      <c r="F47" s="294"/>
      <c r="G47" s="294"/>
      <c r="H47" s="294"/>
      <c r="I47" s="296"/>
      <c r="J47" s="297">
        <f>SUM(J48:J49)</f>
        <v>0</v>
      </c>
      <c r="K47" s="298">
        <f>SUM(K48:K49)</f>
        <v>0</v>
      </c>
      <c r="L47" s="395"/>
    </row>
    <row r="48" spans="1:13" s="95" customFormat="1">
      <c r="A48" s="299"/>
      <c r="B48" s="300"/>
      <c r="C48" s="295"/>
      <c r="D48" s="295"/>
      <c r="E48" s="294"/>
      <c r="F48" s="294"/>
      <c r="G48" s="294"/>
      <c r="H48" s="294"/>
      <c r="I48" s="301" t="s">
        <v>175</v>
      </c>
      <c r="J48" s="297"/>
      <c r="K48" s="298"/>
      <c r="L48" s="395"/>
      <c r="M48" s="97"/>
    </row>
    <row r="49" spans="1:12" s="95" customFormat="1" ht="14.25" thickBot="1">
      <c r="A49" s="302"/>
      <c r="B49" s="303"/>
      <c r="C49" s="303"/>
      <c r="D49" s="304"/>
      <c r="E49" s="303"/>
      <c r="F49" s="303"/>
      <c r="G49" s="303"/>
      <c r="H49" s="303"/>
      <c r="I49" s="305"/>
      <c r="J49" s="306"/>
      <c r="K49" s="307"/>
      <c r="L49" s="396"/>
    </row>
    <row r="50" spans="1:12" s="95" customFormat="1" ht="14.25" thickBot="1">
      <c r="A50" s="153" t="s">
        <v>184</v>
      </c>
      <c r="B50" s="154"/>
      <c r="C50" s="155"/>
      <c r="D50" s="155"/>
      <c r="E50" s="155"/>
      <c r="F50" s="155"/>
      <c r="G50" s="155"/>
      <c r="H50" s="155"/>
      <c r="I50" s="156"/>
      <c r="J50" s="157">
        <f>SUM(J6,J19,J28,J43)</f>
        <v>0</v>
      </c>
      <c r="K50" s="157">
        <f>SUM(K6,K19,K28,K43)</f>
        <v>0</v>
      </c>
      <c r="L50" s="158">
        <f>ROUNDDOWN(SUM(K6,K19,K28,K43)*A51,-3)</f>
        <v>0</v>
      </c>
    </row>
    <row r="51" spans="1:12">
      <c r="A51" s="98">
        <v>0.66666666666666663</v>
      </c>
    </row>
    <row r="53" spans="1:12">
      <c r="A53" s="99" t="s">
        <v>185</v>
      </c>
    </row>
    <row r="54" spans="1:12" ht="32.25" customHeight="1">
      <c r="A54" s="384" t="s">
        <v>212</v>
      </c>
      <c r="B54" s="384"/>
      <c r="C54" s="384"/>
      <c r="D54" s="384"/>
      <c r="E54" s="384"/>
      <c r="F54" s="384"/>
      <c r="G54" s="384"/>
      <c r="H54" s="384"/>
      <c r="I54" s="384"/>
      <c r="J54" s="384"/>
      <c r="K54" s="384"/>
      <c r="L54" s="384"/>
    </row>
    <row r="55" spans="1:12">
      <c r="A55" s="384"/>
      <c r="B55" s="384"/>
      <c r="C55" s="384"/>
      <c r="D55" s="384"/>
      <c r="E55" s="384"/>
      <c r="F55" s="384"/>
      <c r="G55" s="384"/>
      <c r="H55" s="384"/>
      <c r="I55" s="384"/>
      <c r="J55" s="384"/>
      <c r="K55" s="384"/>
      <c r="L55" s="384"/>
    </row>
    <row r="56" spans="1:12">
      <c r="A56" s="384"/>
      <c r="B56" s="384"/>
      <c r="C56" s="384"/>
      <c r="D56" s="384"/>
      <c r="E56" s="384"/>
      <c r="F56" s="384"/>
      <c r="G56" s="384"/>
      <c r="H56" s="384"/>
      <c r="I56" s="384"/>
      <c r="J56" s="384"/>
      <c r="K56" s="384"/>
      <c r="L56" s="384"/>
    </row>
    <row r="57" spans="1:12">
      <c r="A57" s="384"/>
      <c r="B57" s="384"/>
      <c r="C57" s="384"/>
      <c r="D57" s="384"/>
      <c r="E57" s="384"/>
      <c r="F57" s="384"/>
      <c r="G57" s="384"/>
      <c r="H57" s="384"/>
      <c r="I57" s="384"/>
      <c r="J57" s="384"/>
      <c r="K57" s="384"/>
      <c r="L57" s="384"/>
    </row>
    <row r="58" spans="1:12">
      <c r="A58" s="384"/>
      <c r="B58" s="384"/>
      <c r="C58" s="384"/>
      <c r="D58" s="384"/>
      <c r="E58" s="384"/>
      <c r="F58" s="384"/>
      <c r="G58" s="384"/>
      <c r="H58" s="384"/>
      <c r="I58" s="384"/>
      <c r="J58" s="384"/>
      <c r="K58" s="384"/>
      <c r="L58" s="384"/>
    </row>
  </sheetData>
  <mergeCells count="8">
    <mergeCell ref="A54:L58"/>
    <mergeCell ref="A2:L2"/>
    <mergeCell ref="B3:H3"/>
    <mergeCell ref="I3:L3"/>
    <mergeCell ref="A4:B4"/>
    <mergeCell ref="A5:I5"/>
    <mergeCell ref="L6:L49"/>
    <mergeCell ref="A10:B10"/>
  </mergeCells>
  <phoneticPr fontId="4"/>
  <pageMargins left="0.7" right="0.7" top="0.75" bottom="0.75" header="0.3" footer="0.3"/>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topLeftCell="A13" workbookViewId="0">
      <selection sqref="A1:L51"/>
    </sheetView>
  </sheetViews>
  <sheetFormatPr defaultRowHeight="19.5" customHeight="1"/>
  <cols>
    <col min="1" max="1" width="23.875" style="220" bestFit="1" customWidth="1"/>
    <col min="2" max="2" width="21.375" style="220" bestFit="1" customWidth="1"/>
    <col min="3" max="3" width="3.375" style="220" bestFit="1" customWidth="1"/>
    <col min="4" max="4" width="11.875" style="221" bestFit="1" customWidth="1"/>
    <col min="5" max="6" width="3.375" style="220" bestFit="1" customWidth="1"/>
    <col min="7" max="7" width="4.5" style="220" bestFit="1" customWidth="1"/>
    <col min="8" max="8" width="4.75" style="220" bestFit="1" customWidth="1"/>
    <col min="9" max="9" width="3.375" style="220" bestFit="1" customWidth="1"/>
    <col min="10" max="11" width="21.125" style="221" customWidth="1"/>
    <col min="12" max="12" width="21.125" style="220" customWidth="1"/>
    <col min="13" max="13" width="9.25" style="220" bestFit="1" customWidth="1"/>
    <col min="14" max="16384" width="9" style="220"/>
  </cols>
  <sheetData>
    <row r="1" spans="1:12" ht="19.5" customHeight="1">
      <c r="L1" s="222" t="s">
        <v>128</v>
      </c>
    </row>
    <row r="2" spans="1:12" ht="19.5" customHeight="1">
      <c r="A2" s="404" t="s">
        <v>232</v>
      </c>
      <c r="B2" s="404"/>
      <c r="C2" s="404"/>
      <c r="D2" s="404"/>
      <c r="E2" s="404"/>
      <c r="F2" s="404"/>
      <c r="G2" s="404"/>
      <c r="H2" s="404"/>
      <c r="I2" s="404"/>
      <c r="J2" s="404"/>
      <c r="K2" s="404"/>
      <c r="L2" s="404"/>
    </row>
    <row r="3" spans="1:12" ht="19.5" customHeight="1">
      <c r="B3" s="405"/>
      <c r="C3" s="405"/>
      <c r="D3" s="405"/>
      <c r="E3" s="405"/>
      <c r="F3" s="405"/>
      <c r="G3" s="405"/>
      <c r="H3" s="405"/>
      <c r="I3" s="406"/>
      <c r="J3" s="406"/>
      <c r="K3" s="406"/>
      <c r="L3" s="406"/>
    </row>
    <row r="4" spans="1:12" s="223" customFormat="1" ht="19.5" customHeight="1" thickBot="1">
      <c r="A4" s="407" t="str">
        <f>情報項目シート!C42&amp;"　　項目別明細表(2020年度）"</f>
        <v>　　項目別明細表(2020年度）</v>
      </c>
      <c r="B4" s="407"/>
      <c r="C4" s="407"/>
      <c r="D4" s="407"/>
      <c r="E4" s="407"/>
      <c r="F4" s="407"/>
      <c r="G4" s="407"/>
      <c r="H4" s="407"/>
      <c r="I4" s="407"/>
      <c r="J4" s="407"/>
      <c r="K4" s="407"/>
    </row>
    <row r="5" spans="1:12" s="223" customFormat="1" ht="13.5">
      <c r="A5" s="408" t="s">
        <v>148</v>
      </c>
      <c r="B5" s="409"/>
      <c r="C5" s="409"/>
      <c r="D5" s="409"/>
      <c r="E5" s="409"/>
      <c r="F5" s="409"/>
      <c r="G5" s="409"/>
      <c r="H5" s="409"/>
      <c r="I5" s="410"/>
      <c r="J5" s="224" t="s">
        <v>106</v>
      </c>
      <c r="K5" s="225" t="s">
        <v>61</v>
      </c>
      <c r="L5" s="226" t="s">
        <v>150</v>
      </c>
    </row>
    <row r="6" spans="1:12" s="223" customFormat="1" ht="13.5">
      <c r="A6" s="254" t="s">
        <v>132</v>
      </c>
      <c r="B6" s="255"/>
      <c r="C6" s="255"/>
      <c r="D6" s="256"/>
      <c r="E6" s="255"/>
      <c r="F6" s="255"/>
      <c r="G6" s="255"/>
      <c r="H6" s="255"/>
      <c r="I6" s="255"/>
      <c r="J6" s="257">
        <f>SUM(J7,J10,J17)</f>
        <v>0</v>
      </c>
      <c r="K6" s="257">
        <f>SUM(K7,K10,K17)</f>
        <v>0</v>
      </c>
      <c r="L6" s="399"/>
    </row>
    <row r="7" spans="1:12" s="223" customFormat="1" ht="13.5">
      <c r="A7" s="258" t="s">
        <v>133</v>
      </c>
      <c r="B7" s="259"/>
      <c r="C7" s="259"/>
      <c r="D7" s="260"/>
      <c r="E7" s="259"/>
      <c r="F7" s="259"/>
      <c r="G7" s="259"/>
      <c r="H7" s="259"/>
      <c r="I7" s="261"/>
      <c r="J7" s="262">
        <f>SUM(J8:J9)</f>
        <v>0</v>
      </c>
      <c r="K7" s="262">
        <f>SUM(K8:K9)</f>
        <v>0</v>
      </c>
      <c r="L7" s="400"/>
    </row>
    <row r="8" spans="1:12" s="223" customFormat="1" ht="13.5">
      <c r="A8" s="230"/>
      <c r="B8" s="227" t="s">
        <v>151</v>
      </c>
      <c r="C8" s="227" t="s">
        <v>245</v>
      </c>
      <c r="D8" s="228"/>
      <c r="E8" s="227" t="s">
        <v>48</v>
      </c>
      <c r="F8" s="227" t="s">
        <v>233</v>
      </c>
      <c r="G8" s="227">
        <v>1</v>
      </c>
      <c r="H8" s="227" t="s">
        <v>234</v>
      </c>
      <c r="I8" s="229" t="s">
        <v>235</v>
      </c>
      <c r="J8" s="231"/>
      <c r="K8" s="232">
        <f>J8</f>
        <v>0</v>
      </c>
      <c r="L8" s="400"/>
    </row>
    <row r="9" spans="1:12" s="223" customFormat="1" ht="13.5">
      <c r="A9" s="230"/>
      <c r="B9" s="227"/>
      <c r="C9" s="227"/>
      <c r="D9" s="228"/>
      <c r="E9" s="227"/>
      <c r="F9" s="227"/>
      <c r="G9" s="227"/>
      <c r="H9" s="227"/>
      <c r="I9" s="229"/>
      <c r="J9" s="231"/>
      <c r="K9" s="232"/>
      <c r="L9" s="400"/>
    </row>
    <row r="10" spans="1:12" s="223" customFormat="1" ht="13.5">
      <c r="A10" s="402" t="s">
        <v>134</v>
      </c>
      <c r="B10" s="403"/>
      <c r="C10" s="263"/>
      <c r="D10" s="264"/>
      <c r="E10" s="263"/>
      <c r="F10" s="263"/>
      <c r="G10" s="263"/>
      <c r="H10" s="263"/>
      <c r="I10" s="263"/>
      <c r="J10" s="262">
        <f>SUM(J11:J16)</f>
        <v>0</v>
      </c>
      <c r="K10" s="262">
        <f>SUM(K11:K16)</f>
        <v>0</v>
      </c>
      <c r="L10" s="400"/>
    </row>
    <row r="11" spans="1:12" s="223" customFormat="1" ht="13.5">
      <c r="A11" s="230"/>
      <c r="B11" s="227" t="s">
        <v>156</v>
      </c>
      <c r="C11" s="227" t="s">
        <v>245</v>
      </c>
      <c r="D11" s="228"/>
      <c r="E11" s="227" t="s">
        <v>48</v>
      </c>
      <c r="F11" s="227" t="s">
        <v>233</v>
      </c>
      <c r="G11" s="227"/>
      <c r="H11" s="227" t="s">
        <v>234</v>
      </c>
      <c r="I11" s="229" t="s">
        <v>235</v>
      </c>
      <c r="J11" s="231">
        <f>D11*G11</f>
        <v>0</v>
      </c>
      <c r="K11" s="232">
        <f t="shared" ref="K11:K18" si="0">J11</f>
        <v>0</v>
      </c>
      <c r="L11" s="400"/>
    </row>
    <row r="12" spans="1:12" s="223" customFormat="1" ht="13.5">
      <c r="A12" s="230"/>
      <c r="B12" s="227" t="s">
        <v>157</v>
      </c>
      <c r="C12" s="227" t="s">
        <v>246</v>
      </c>
      <c r="D12" s="228"/>
      <c r="E12" s="227" t="s">
        <v>48</v>
      </c>
      <c r="F12" s="227" t="s">
        <v>233</v>
      </c>
      <c r="G12" s="227"/>
      <c r="H12" s="227" t="s">
        <v>234</v>
      </c>
      <c r="I12" s="229" t="s">
        <v>235</v>
      </c>
      <c r="J12" s="231">
        <f>D12*G12</f>
        <v>0</v>
      </c>
      <c r="K12" s="232">
        <f t="shared" si="0"/>
        <v>0</v>
      </c>
      <c r="L12" s="400"/>
    </row>
    <row r="13" spans="1:12" s="223" customFormat="1" ht="13.5">
      <c r="A13" s="230"/>
      <c r="B13" s="227" t="s">
        <v>159</v>
      </c>
      <c r="C13" s="227"/>
      <c r="D13" s="228"/>
      <c r="E13" s="227" t="s">
        <v>48</v>
      </c>
      <c r="F13" s="227"/>
      <c r="G13" s="227"/>
      <c r="H13" s="227"/>
      <c r="I13" s="229" t="s">
        <v>235</v>
      </c>
      <c r="J13" s="231"/>
      <c r="K13" s="232">
        <f t="shared" si="0"/>
        <v>0</v>
      </c>
      <c r="L13" s="400"/>
    </row>
    <row r="14" spans="1:12" s="223" customFormat="1" ht="13.5">
      <c r="A14" s="230"/>
      <c r="B14" s="227" t="s">
        <v>160</v>
      </c>
      <c r="C14" s="227"/>
      <c r="D14" s="228"/>
      <c r="E14" s="227" t="s">
        <v>48</v>
      </c>
      <c r="F14" s="227"/>
      <c r="G14" s="227"/>
      <c r="H14" s="227"/>
      <c r="I14" s="229" t="s">
        <v>235</v>
      </c>
      <c r="J14" s="231"/>
      <c r="K14" s="232">
        <f t="shared" si="0"/>
        <v>0</v>
      </c>
      <c r="L14" s="400"/>
    </row>
    <row r="15" spans="1:12" s="223" customFormat="1" ht="13.5">
      <c r="A15" s="230"/>
      <c r="B15" s="227" t="s">
        <v>161</v>
      </c>
      <c r="C15" s="227"/>
      <c r="D15" s="228"/>
      <c r="E15" s="227" t="s">
        <v>48</v>
      </c>
      <c r="F15" s="227"/>
      <c r="G15" s="227"/>
      <c r="H15" s="227"/>
      <c r="I15" s="229" t="s">
        <v>235</v>
      </c>
      <c r="J15" s="231"/>
      <c r="K15" s="232">
        <f t="shared" si="0"/>
        <v>0</v>
      </c>
      <c r="L15" s="400"/>
    </row>
    <row r="16" spans="1:12" s="223" customFormat="1" ht="13.5">
      <c r="A16" s="230"/>
      <c r="B16" s="227"/>
      <c r="C16" s="227"/>
      <c r="D16" s="228"/>
      <c r="E16" s="227"/>
      <c r="F16" s="227"/>
      <c r="G16" s="227"/>
      <c r="H16" s="227"/>
      <c r="I16" s="229"/>
      <c r="J16" s="231"/>
      <c r="K16" s="232"/>
      <c r="L16" s="400"/>
    </row>
    <row r="17" spans="1:13" s="223" customFormat="1" ht="13.5">
      <c r="A17" s="258" t="s">
        <v>135</v>
      </c>
      <c r="B17" s="259"/>
      <c r="C17" s="259"/>
      <c r="D17" s="260"/>
      <c r="E17" s="259"/>
      <c r="F17" s="259"/>
      <c r="G17" s="259"/>
      <c r="H17" s="259"/>
      <c r="I17" s="261"/>
      <c r="J17" s="262">
        <f>SUM(J18:J19)</f>
        <v>0</v>
      </c>
      <c r="K17" s="262">
        <f>SUM(K18:K19)</f>
        <v>0</v>
      </c>
      <c r="L17" s="400"/>
    </row>
    <row r="18" spans="1:13" s="223" customFormat="1" ht="13.5">
      <c r="A18" s="230"/>
      <c r="B18" s="227" t="s">
        <v>163</v>
      </c>
      <c r="C18" s="227"/>
      <c r="D18" s="228"/>
      <c r="E18" s="227" t="s">
        <v>48</v>
      </c>
      <c r="F18" s="227"/>
      <c r="G18" s="227"/>
      <c r="H18" s="227"/>
      <c r="I18" s="229" t="s">
        <v>235</v>
      </c>
      <c r="J18" s="231"/>
      <c r="K18" s="232">
        <f t="shared" si="0"/>
        <v>0</v>
      </c>
      <c r="L18" s="400"/>
    </row>
    <row r="19" spans="1:13" s="223" customFormat="1" ht="13.5">
      <c r="A19" s="230"/>
      <c r="B19" s="227" t="s">
        <v>164</v>
      </c>
      <c r="C19" s="227"/>
      <c r="D19" s="228"/>
      <c r="E19" s="227" t="s">
        <v>48</v>
      </c>
      <c r="F19" s="227"/>
      <c r="G19" s="227"/>
      <c r="H19" s="227"/>
      <c r="I19" s="229" t="s">
        <v>235</v>
      </c>
      <c r="J19" s="231"/>
      <c r="K19" s="232">
        <f>J19</f>
        <v>0</v>
      </c>
      <c r="L19" s="400"/>
    </row>
    <row r="20" spans="1:13" s="223" customFormat="1" ht="13.5">
      <c r="A20" s="265" t="s">
        <v>62</v>
      </c>
      <c r="B20" s="266"/>
      <c r="C20" s="266"/>
      <c r="D20" s="267"/>
      <c r="E20" s="266"/>
      <c r="F20" s="266"/>
      <c r="G20" s="266"/>
      <c r="H20" s="266"/>
      <c r="I20" s="266"/>
      <c r="J20" s="268">
        <f>SUM(J21,J25)</f>
        <v>0</v>
      </c>
      <c r="K20" s="268">
        <f>SUM(K21,K25)</f>
        <v>0</v>
      </c>
      <c r="L20" s="400"/>
    </row>
    <row r="21" spans="1:13" s="223" customFormat="1" ht="13.5">
      <c r="A21" s="258" t="s">
        <v>136</v>
      </c>
      <c r="B21" s="259"/>
      <c r="C21" s="263"/>
      <c r="D21" s="264"/>
      <c r="E21" s="263"/>
      <c r="F21" s="263"/>
      <c r="G21" s="263"/>
      <c r="H21" s="263"/>
      <c r="I21" s="263"/>
      <c r="J21" s="262">
        <f>SUM(J22:J24)</f>
        <v>0</v>
      </c>
      <c r="K21" s="262">
        <f>SUM(K22:K24)</f>
        <v>0</v>
      </c>
      <c r="L21" s="400"/>
    </row>
    <row r="22" spans="1:13" s="223" customFormat="1" ht="13.5">
      <c r="A22" s="230"/>
      <c r="B22" s="227" t="s">
        <v>236</v>
      </c>
      <c r="C22" s="227" t="s">
        <v>246</v>
      </c>
      <c r="D22" s="228">
        <v>1830</v>
      </c>
      <c r="E22" s="227" t="s">
        <v>48</v>
      </c>
      <c r="F22" s="227" t="s">
        <v>233</v>
      </c>
      <c r="G22" s="227">
        <v>0</v>
      </c>
      <c r="H22" s="227" t="s">
        <v>234</v>
      </c>
      <c r="I22" s="229" t="s">
        <v>235</v>
      </c>
      <c r="J22" s="231">
        <f>D22*G22</f>
        <v>0</v>
      </c>
      <c r="K22" s="233">
        <f>J22</f>
        <v>0</v>
      </c>
      <c r="L22" s="400"/>
      <c r="M22" s="234"/>
    </row>
    <row r="23" spans="1:13" s="223" customFormat="1" ht="13.5">
      <c r="A23" s="230"/>
      <c r="B23" s="227" t="s">
        <v>237</v>
      </c>
      <c r="C23" s="227" t="s">
        <v>245</v>
      </c>
      <c r="D23" s="228">
        <v>3530</v>
      </c>
      <c r="E23" s="227" t="s">
        <v>48</v>
      </c>
      <c r="F23" s="227" t="s">
        <v>233</v>
      </c>
      <c r="G23" s="227">
        <v>0</v>
      </c>
      <c r="H23" s="227" t="s">
        <v>234</v>
      </c>
      <c r="I23" s="229" t="s">
        <v>235</v>
      </c>
      <c r="J23" s="231">
        <f>D23*G23</f>
        <v>0</v>
      </c>
      <c r="K23" s="233">
        <f>J23</f>
        <v>0</v>
      </c>
      <c r="L23" s="400"/>
    </row>
    <row r="24" spans="1:13" s="223" customFormat="1" ht="13.5">
      <c r="A24" s="230"/>
      <c r="B24" s="227"/>
      <c r="C24" s="227"/>
      <c r="D24" s="228"/>
      <c r="E24" s="227"/>
      <c r="F24" s="227"/>
      <c r="G24" s="227"/>
      <c r="H24" s="227"/>
      <c r="I24" s="229"/>
      <c r="J24" s="231"/>
      <c r="K24" s="232"/>
      <c r="L24" s="400"/>
    </row>
    <row r="25" spans="1:13" s="223" customFormat="1" ht="13.5">
      <c r="A25" s="258" t="s">
        <v>137</v>
      </c>
      <c r="B25" s="259"/>
      <c r="C25" s="263"/>
      <c r="D25" s="264"/>
      <c r="E25" s="263"/>
      <c r="F25" s="263"/>
      <c r="G25" s="263"/>
      <c r="H25" s="263"/>
      <c r="I25" s="263"/>
      <c r="J25" s="262">
        <f>SUM(J26)</f>
        <v>0</v>
      </c>
      <c r="K25" s="262">
        <f>SUM(K26)</f>
        <v>0</v>
      </c>
      <c r="L25" s="400"/>
    </row>
    <row r="26" spans="1:13" s="223" customFormat="1" ht="13.5">
      <c r="A26" s="230"/>
      <c r="B26" s="227" t="s">
        <v>238</v>
      </c>
      <c r="C26" s="227" t="s">
        <v>245</v>
      </c>
      <c r="D26" s="228">
        <v>8000</v>
      </c>
      <c r="E26" s="227" t="s">
        <v>48</v>
      </c>
      <c r="F26" s="227" t="s">
        <v>233</v>
      </c>
      <c r="G26" s="227">
        <v>0</v>
      </c>
      <c r="H26" s="227" t="s">
        <v>166</v>
      </c>
      <c r="I26" s="229" t="s">
        <v>239</v>
      </c>
      <c r="J26" s="231">
        <f t="shared" ref="J26" si="1">D26*G26</f>
        <v>0</v>
      </c>
      <c r="K26" s="233">
        <f>J26</f>
        <v>0</v>
      </c>
      <c r="L26" s="400"/>
    </row>
    <row r="27" spans="1:13" s="223" customFormat="1" ht="13.5">
      <c r="A27" s="265" t="s">
        <v>63</v>
      </c>
      <c r="B27" s="266"/>
      <c r="C27" s="266"/>
      <c r="D27" s="267"/>
      <c r="E27" s="266"/>
      <c r="F27" s="266"/>
      <c r="G27" s="266"/>
      <c r="H27" s="266"/>
      <c r="I27" s="266"/>
      <c r="J27" s="268">
        <f>SUM(J28,J32,J37,J40)</f>
        <v>0</v>
      </c>
      <c r="K27" s="276">
        <f>SUM(K28,K32,K37,K40)</f>
        <v>0</v>
      </c>
      <c r="L27" s="400"/>
    </row>
    <row r="28" spans="1:13" s="223" customFormat="1" ht="13.5">
      <c r="A28" s="258" t="s">
        <v>138</v>
      </c>
      <c r="B28" s="263"/>
      <c r="C28" s="263"/>
      <c r="D28" s="264"/>
      <c r="E28" s="263"/>
      <c r="F28" s="263"/>
      <c r="G28" s="263"/>
      <c r="H28" s="263"/>
      <c r="I28" s="263"/>
      <c r="J28" s="262">
        <f>SUM(J29:J31)</f>
        <v>0</v>
      </c>
      <c r="K28" s="262">
        <f>SUM(K29:K31)</f>
        <v>0</v>
      </c>
      <c r="L28" s="400"/>
    </row>
    <row r="29" spans="1:13" s="223" customFormat="1" ht="13.5">
      <c r="A29" s="230"/>
      <c r="B29" s="227" t="s">
        <v>168</v>
      </c>
      <c r="C29" s="227"/>
      <c r="D29" s="228"/>
      <c r="E29" s="227" t="s">
        <v>48</v>
      </c>
      <c r="F29" s="227"/>
      <c r="G29" s="227"/>
      <c r="H29" s="227"/>
      <c r="I29" s="229" t="s">
        <v>235</v>
      </c>
      <c r="J29" s="231"/>
      <c r="K29" s="232">
        <f>J29</f>
        <v>0</v>
      </c>
      <c r="L29" s="400"/>
    </row>
    <row r="30" spans="1:13" s="223" customFormat="1" ht="13.5">
      <c r="A30" s="230"/>
      <c r="B30" s="227" t="s">
        <v>169</v>
      </c>
      <c r="C30" s="227"/>
      <c r="D30" s="228"/>
      <c r="E30" s="227" t="s">
        <v>48</v>
      </c>
      <c r="F30" s="227"/>
      <c r="G30" s="227"/>
      <c r="H30" s="227"/>
      <c r="I30" s="229" t="s">
        <v>235</v>
      </c>
      <c r="J30" s="231"/>
      <c r="K30" s="232">
        <f>J30</f>
        <v>0</v>
      </c>
      <c r="L30" s="400"/>
    </row>
    <row r="31" spans="1:13" s="223" customFormat="1" ht="13.5">
      <c r="A31" s="230"/>
      <c r="B31" s="227"/>
      <c r="C31" s="227"/>
      <c r="D31" s="228"/>
      <c r="E31" s="227"/>
      <c r="F31" s="227"/>
      <c r="G31" s="227"/>
      <c r="H31" s="227"/>
      <c r="I31" s="229"/>
      <c r="J31" s="231"/>
      <c r="K31" s="232"/>
      <c r="L31" s="400"/>
    </row>
    <row r="32" spans="1:13" s="223" customFormat="1" ht="13.5">
      <c r="A32" s="258" t="s">
        <v>139</v>
      </c>
      <c r="B32" s="259"/>
      <c r="C32" s="259"/>
      <c r="D32" s="260"/>
      <c r="E32" s="259"/>
      <c r="F32" s="259"/>
      <c r="G32" s="259"/>
      <c r="H32" s="259"/>
      <c r="I32" s="259"/>
      <c r="J32" s="262">
        <f>SUM(J33:J36)</f>
        <v>0</v>
      </c>
      <c r="K32" s="262">
        <f>SUM(K33:K36)</f>
        <v>0</v>
      </c>
      <c r="L32" s="400"/>
    </row>
    <row r="33" spans="1:12" s="223" customFormat="1" ht="13.5">
      <c r="A33" s="230" t="s">
        <v>170</v>
      </c>
      <c r="B33" s="227" t="s">
        <v>171</v>
      </c>
      <c r="C33" s="227"/>
      <c r="D33" s="228"/>
      <c r="E33" s="227" t="s">
        <v>48</v>
      </c>
      <c r="F33" s="227"/>
      <c r="G33" s="227"/>
      <c r="H33" s="227"/>
      <c r="I33" s="229" t="s">
        <v>235</v>
      </c>
      <c r="J33" s="231"/>
      <c r="K33" s="232">
        <f>J33</f>
        <v>0</v>
      </c>
      <c r="L33" s="400"/>
    </row>
    <row r="34" spans="1:12" s="223" customFormat="1" ht="13.5">
      <c r="A34" s="230"/>
      <c r="B34" s="227" t="s">
        <v>172</v>
      </c>
      <c r="C34" s="227"/>
      <c r="D34" s="228"/>
      <c r="E34" s="227" t="s">
        <v>48</v>
      </c>
      <c r="F34" s="227"/>
      <c r="G34" s="227"/>
      <c r="H34" s="227"/>
      <c r="I34" s="229" t="s">
        <v>235</v>
      </c>
      <c r="J34" s="231"/>
      <c r="K34" s="232">
        <f t="shared" ref="K34:K35" si="2">J34</f>
        <v>0</v>
      </c>
      <c r="L34" s="400"/>
    </row>
    <row r="35" spans="1:12" s="223" customFormat="1" ht="13.5">
      <c r="A35" s="230" t="s">
        <v>173</v>
      </c>
      <c r="B35" s="227" t="s">
        <v>172</v>
      </c>
      <c r="C35" s="227"/>
      <c r="D35" s="228"/>
      <c r="E35" s="227" t="s">
        <v>48</v>
      </c>
      <c r="F35" s="227"/>
      <c r="G35" s="227"/>
      <c r="H35" s="227"/>
      <c r="I35" s="229" t="s">
        <v>235</v>
      </c>
      <c r="J35" s="231"/>
      <c r="K35" s="232">
        <f t="shared" si="2"/>
        <v>0</v>
      </c>
      <c r="L35" s="400"/>
    </row>
    <row r="36" spans="1:12" s="223" customFormat="1" ht="13.5">
      <c r="A36" s="230"/>
      <c r="B36" s="227"/>
      <c r="C36" s="227"/>
      <c r="D36" s="228"/>
      <c r="E36" s="227"/>
      <c r="F36" s="227"/>
      <c r="G36" s="227"/>
      <c r="H36" s="227"/>
      <c r="I36" s="229"/>
      <c r="J36" s="231"/>
      <c r="K36" s="232"/>
      <c r="L36" s="400"/>
    </row>
    <row r="37" spans="1:12" s="223" customFormat="1" ht="13.5">
      <c r="A37" s="258" t="s">
        <v>140</v>
      </c>
      <c r="B37" s="263"/>
      <c r="C37" s="263"/>
      <c r="D37" s="264"/>
      <c r="E37" s="263"/>
      <c r="F37" s="263"/>
      <c r="G37" s="263"/>
      <c r="H37" s="263"/>
      <c r="I37" s="263"/>
      <c r="J37" s="262">
        <f>SUM(J38:J39)</f>
        <v>0</v>
      </c>
      <c r="K37" s="262">
        <f>SUM(K38:K39)</f>
        <v>0</v>
      </c>
      <c r="L37" s="400"/>
    </row>
    <row r="38" spans="1:12" s="223" customFormat="1" ht="13.5">
      <c r="A38" s="230"/>
      <c r="B38" s="227" t="s">
        <v>174</v>
      </c>
      <c r="C38" s="227"/>
      <c r="D38" s="228"/>
      <c r="E38" s="227" t="s">
        <v>48</v>
      </c>
      <c r="F38" s="227"/>
      <c r="G38" s="227"/>
      <c r="H38" s="227"/>
      <c r="I38" s="229" t="s">
        <v>235</v>
      </c>
      <c r="J38" s="231"/>
      <c r="K38" s="232">
        <f>J38</f>
        <v>0</v>
      </c>
      <c r="L38" s="400"/>
    </row>
    <row r="39" spans="1:12" s="223" customFormat="1" ht="13.5">
      <c r="A39" s="230"/>
      <c r="B39" s="227"/>
      <c r="C39" s="227"/>
      <c r="D39" s="228"/>
      <c r="E39" s="227"/>
      <c r="F39" s="227"/>
      <c r="G39" s="227"/>
      <c r="H39" s="227"/>
      <c r="I39" s="229"/>
      <c r="J39" s="231"/>
      <c r="K39" s="232"/>
      <c r="L39" s="400"/>
    </row>
    <row r="40" spans="1:12" s="223" customFormat="1" ht="13.5">
      <c r="A40" s="258" t="s">
        <v>141</v>
      </c>
      <c r="B40" s="259"/>
      <c r="C40" s="259"/>
      <c r="D40" s="260"/>
      <c r="E40" s="259"/>
      <c r="F40" s="259"/>
      <c r="G40" s="259"/>
      <c r="H40" s="259"/>
      <c r="I40" s="259"/>
      <c r="J40" s="262">
        <f>SUM(J41:J44)</f>
        <v>0</v>
      </c>
      <c r="K40" s="262">
        <f>SUM(K41:K44)</f>
        <v>0</v>
      </c>
      <c r="L40" s="400"/>
    </row>
    <row r="41" spans="1:12" s="223" customFormat="1" ht="13.5">
      <c r="A41" s="230" t="s">
        <v>176</v>
      </c>
      <c r="B41" s="227"/>
      <c r="C41" s="227" t="s">
        <v>245</v>
      </c>
      <c r="D41" s="228"/>
      <c r="E41" s="227" t="s">
        <v>48</v>
      </c>
      <c r="F41" s="227" t="s">
        <v>233</v>
      </c>
      <c r="G41" s="227"/>
      <c r="H41" s="227" t="s">
        <v>177</v>
      </c>
      <c r="I41" s="229" t="s">
        <v>235</v>
      </c>
      <c r="J41" s="231">
        <f>D41*G41</f>
        <v>0</v>
      </c>
      <c r="K41" s="232">
        <f>J41</f>
        <v>0</v>
      </c>
      <c r="L41" s="400"/>
    </row>
    <row r="42" spans="1:12" s="223" customFormat="1" ht="13.5">
      <c r="A42" s="230" t="s">
        <v>178</v>
      </c>
      <c r="B42" s="227" t="s">
        <v>179</v>
      </c>
      <c r="C42" s="227"/>
      <c r="D42" s="228"/>
      <c r="E42" s="227" t="s">
        <v>48</v>
      </c>
      <c r="F42" s="227"/>
      <c r="G42" s="227"/>
      <c r="H42" s="227"/>
      <c r="I42" s="229" t="s">
        <v>235</v>
      </c>
      <c r="J42" s="231"/>
      <c r="K42" s="232">
        <f>J42</f>
        <v>0</v>
      </c>
      <c r="L42" s="400"/>
    </row>
    <row r="43" spans="1:12" s="223" customFormat="1" ht="13.5">
      <c r="A43" s="230"/>
      <c r="B43" s="227" t="s">
        <v>180</v>
      </c>
      <c r="C43" s="227"/>
      <c r="D43" s="228"/>
      <c r="E43" s="227" t="s">
        <v>48</v>
      </c>
      <c r="F43" s="227"/>
      <c r="G43" s="227"/>
      <c r="H43" s="227"/>
      <c r="I43" s="229" t="s">
        <v>235</v>
      </c>
      <c r="J43" s="231"/>
      <c r="K43" s="232">
        <f>J43</f>
        <v>0</v>
      </c>
      <c r="L43" s="400"/>
    </row>
    <row r="44" spans="1:12" s="223" customFormat="1" ht="13.5">
      <c r="A44" s="230" t="s">
        <v>181</v>
      </c>
      <c r="B44" s="227" t="s">
        <v>182</v>
      </c>
      <c r="C44" s="227"/>
      <c r="D44" s="228"/>
      <c r="E44" s="227" t="s">
        <v>48</v>
      </c>
      <c r="F44" s="227"/>
      <c r="G44" s="227"/>
      <c r="H44" s="227"/>
      <c r="I44" s="229" t="s">
        <v>235</v>
      </c>
      <c r="J44" s="231"/>
      <c r="K44" s="232">
        <f>J44</f>
        <v>0</v>
      </c>
      <c r="L44" s="400"/>
    </row>
    <row r="45" spans="1:12" s="240" customFormat="1" ht="14.25" thickBot="1">
      <c r="A45" s="269" t="s">
        <v>240</v>
      </c>
      <c r="B45" s="270">
        <v>10</v>
      </c>
      <c r="C45" s="271"/>
      <c r="D45" s="272"/>
      <c r="E45" s="271"/>
      <c r="F45" s="271"/>
      <c r="G45" s="271"/>
      <c r="H45" s="271"/>
      <c r="I45" s="273"/>
      <c r="J45" s="274">
        <f>ROUNDDOWN((J6+J20+J27)*B45%,0)</f>
        <v>0</v>
      </c>
      <c r="K45" s="275">
        <f>ROUNDDOWN((K6+K20+K27)*B45%,0)</f>
        <v>0</v>
      </c>
      <c r="L45" s="401"/>
    </row>
    <row r="46" spans="1:12" s="240" customFormat="1" ht="14.25" thickBot="1">
      <c r="A46" s="235" t="s">
        <v>241</v>
      </c>
      <c r="B46" s="241"/>
      <c r="C46" s="236"/>
      <c r="D46" s="237"/>
      <c r="E46" s="236"/>
      <c r="F46" s="236"/>
      <c r="G46" s="236"/>
      <c r="H46" s="236"/>
      <c r="I46" s="238"/>
      <c r="J46" s="239">
        <f>SUM(J6,J20,J27,J45)</f>
        <v>0</v>
      </c>
      <c r="K46" s="239">
        <f>SUM(K6,K20,K27,K45)</f>
        <v>0</v>
      </c>
      <c r="L46" s="242">
        <f>ROUNDDOWN((K46)*A49,-3)</f>
        <v>0</v>
      </c>
    </row>
    <row r="47" spans="1:12" s="240" customFormat="1" ht="13.5">
      <c r="A47" s="235" t="s">
        <v>242</v>
      </c>
      <c r="B47" s="243">
        <v>10</v>
      </c>
      <c r="C47" s="236"/>
      <c r="D47" s="237"/>
      <c r="E47" s="236"/>
      <c r="F47" s="236"/>
      <c r="G47" s="236"/>
      <c r="H47" s="236"/>
      <c r="I47" s="238"/>
      <c r="J47" s="239">
        <f>ROUNDDOWN(J46*B47%,0)</f>
        <v>0</v>
      </c>
      <c r="K47" s="411"/>
      <c r="L47" s="413"/>
    </row>
    <row r="48" spans="1:12" s="240" customFormat="1" ht="14.25" thickBot="1">
      <c r="A48" s="244" t="s">
        <v>243</v>
      </c>
      <c r="B48" s="245"/>
      <c r="C48" s="246"/>
      <c r="D48" s="246"/>
      <c r="E48" s="246"/>
      <c r="F48" s="246"/>
      <c r="G48" s="246"/>
      <c r="H48" s="246"/>
      <c r="I48" s="246"/>
      <c r="J48" s="247">
        <f>SUM(J46:J47)</f>
        <v>0</v>
      </c>
      <c r="K48" s="412"/>
      <c r="L48" s="401"/>
    </row>
    <row r="49" spans="1:12" s="240" customFormat="1" ht="13.5">
      <c r="A49" s="219">
        <v>0.66666666666666663</v>
      </c>
      <c r="B49" s="248"/>
      <c r="C49" s="249"/>
      <c r="D49" s="249"/>
      <c r="E49" s="249"/>
      <c r="F49" s="249"/>
      <c r="G49" s="249"/>
      <c r="H49" s="249"/>
      <c r="I49" s="249"/>
      <c r="J49" s="250"/>
      <c r="K49" s="251"/>
      <c r="L49" s="252"/>
    </row>
    <row r="50" spans="1:12" ht="20.100000000000001" customHeight="1">
      <c r="A50" s="414" t="s">
        <v>229</v>
      </c>
      <c r="B50" s="414"/>
      <c r="C50" s="414"/>
      <c r="D50" s="414"/>
      <c r="E50" s="414"/>
      <c r="F50" s="414"/>
      <c r="G50" s="414"/>
      <c r="H50" s="414"/>
      <c r="I50" s="414"/>
      <c r="J50" s="414"/>
      <c r="K50" s="414"/>
      <c r="L50" s="414"/>
    </row>
    <row r="51" spans="1:12" ht="30" customHeight="1">
      <c r="A51" s="415" t="s">
        <v>244</v>
      </c>
      <c r="B51" s="415"/>
      <c r="C51" s="415"/>
      <c r="D51" s="415"/>
      <c r="E51" s="415"/>
      <c r="F51" s="415"/>
      <c r="G51" s="415"/>
      <c r="H51" s="415"/>
      <c r="I51" s="415"/>
      <c r="J51" s="415"/>
      <c r="K51" s="415"/>
      <c r="L51" s="415"/>
    </row>
    <row r="52" spans="1:12" ht="19.5" customHeight="1">
      <c r="A52" s="416"/>
      <c r="B52" s="416"/>
      <c r="C52" s="416"/>
      <c r="D52" s="416"/>
      <c r="E52" s="416"/>
      <c r="F52" s="416"/>
      <c r="G52" s="416"/>
      <c r="H52" s="416"/>
      <c r="I52" s="416"/>
      <c r="J52" s="416"/>
      <c r="K52" s="416"/>
      <c r="L52" s="416"/>
    </row>
    <row r="53" spans="1:12" ht="19.5" customHeight="1">
      <c r="A53" s="249"/>
    </row>
    <row r="54" spans="1:12" ht="19.5" customHeight="1">
      <c r="A54" s="253"/>
    </row>
  </sheetData>
  <mergeCells count="12">
    <mergeCell ref="K47:K48"/>
    <mergeCell ref="L47:L48"/>
    <mergeCell ref="A50:L50"/>
    <mergeCell ref="A51:L51"/>
    <mergeCell ref="A52:L52"/>
    <mergeCell ref="L6:L45"/>
    <mergeCell ref="A10:B10"/>
    <mergeCell ref="A2:L2"/>
    <mergeCell ref="B3:H3"/>
    <mergeCell ref="I3:L3"/>
    <mergeCell ref="A4:K4"/>
    <mergeCell ref="A5:I5"/>
  </mergeCells>
  <phoneticPr fontId="4"/>
  <dataValidations count="1">
    <dataValidation type="list" allowBlank="1" showInputMessage="1" showErrorMessage="1" sqref="B45">
      <formula1>"1,2,3,4,5,6,7,8,9,10,11,12,13,14,15"</formula1>
    </dataValidation>
  </dataValidations>
  <pageMargins left="0.7" right="0.7" top="0.75" bottom="0.75" header="0.3" footer="0.3"/>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【説明】こちらを先にお読みください</vt:lpstr>
      <vt:lpstr>情報項目シート</vt:lpstr>
      <vt:lpstr>提案書様式第１（PCA)</vt:lpstr>
      <vt:lpstr>提案書様式_全期間総括表（別紙２(１)）</vt:lpstr>
      <vt:lpstr>助成先総括表（別紙２）</vt:lpstr>
      <vt:lpstr>共同研究先総括表（別紙２）</vt:lpstr>
      <vt:lpstr>項目別明細表_助成先（別紙２）</vt:lpstr>
      <vt:lpstr>項目別明細表_共同研究先（別紙２）</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2020-03-17T06:55:24Z</dcterms:created>
  <dcterms:modified xsi:type="dcterms:W3CDTF">2020-03-17T07:19:58Z</dcterms:modified>
</cp:coreProperties>
</file>