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05" yWindow="-105" windowWidth="22785" windowHeight="14655" tabRatio="951" activeTab="4"/>
  </bookViews>
  <sheets>
    <sheet name="4-2(1)全期間総括表" sheetId="7" r:id="rId1"/>
    <sheet name="4-2(２)(ア）委託先総括表(一般）" sheetId="6" r:id="rId2"/>
    <sheet name="4-2(２)(イ）委託先総括表(国立研究開発法人等）" sheetId="12" r:id="rId3"/>
    <sheet name="4-2(２)(ウ）委託先総括表(大学）" sheetId="1" r:id="rId4"/>
    <sheet name="4-2(２)(エ）委託先総括表(免税事業者）" sheetId="14" r:id="rId5"/>
    <sheet name="4-2(3)(ア)再委託・共同実施総括表（一般）" sheetId="9" r:id="rId6"/>
    <sheet name="4-2(3)(イ)再委託・共同実施総括表（国立研究開発法人等）" sheetId="13" r:id="rId7"/>
    <sheet name="4-2(3)(ウ)再委託・共同実施総括表（大学）" sheetId="8" r:id="rId8"/>
    <sheet name="4-2(3)(エ)再委託・共同実施総括表（免税事業者）" sheetId="15" r:id="rId9"/>
    <sheet name="4-2(4)(ア)委託先項目別明細表（一般）" sheetId="2" r:id="rId10"/>
    <sheet name="4-2(4)(イ) 委託先項目別明細表（国立研究開発法人等）" sheetId="10" r:id="rId11"/>
    <sheet name="4-2(4)(ウ) 項目別明細表（大学）" sheetId="5" r:id="rId12"/>
    <sheet name="4-2(５)(ア)再委託・共同実施項目別明細表（一般）" sheetId="16" r:id="rId13"/>
    <sheet name="4-2(5)（イ）再委託・共同実施項目明細表（国研）" sheetId="17" r:id="rId14"/>
    <sheet name="4-2(５)(ウ) 再委託・共同実施項目別明細表（大学）" sheetId="18" r:id="rId15"/>
  </sheets>
  <definedNames>
    <definedName name="_xlnm.Print_Area" localSheetId="0">'4-2(1)全期間総括表'!$A:$H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7" l="1"/>
  <c r="D29" i="7"/>
  <c r="C27" i="7"/>
  <c r="E26" i="7"/>
  <c r="F26" i="7"/>
  <c r="G26" i="7"/>
  <c r="H26" i="7"/>
  <c r="D26" i="7"/>
  <c r="C26" i="7"/>
  <c r="C12" i="7"/>
  <c r="C16" i="7" s="1"/>
  <c r="C25" i="7"/>
  <c r="F25" i="7"/>
  <c r="E25" i="7"/>
  <c r="D25" i="7"/>
  <c r="H25" i="7"/>
  <c r="G25" i="7"/>
  <c r="C24" i="7"/>
  <c r="C23" i="7"/>
  <c r="C22" i="7"/>
  <c r="C21" i="7"/>
  <c r="C20" i="7"/>
  <c r="C19" i="7"/>
  <c r="C18" i="7"/>
  <c r="C17" i="7"/>
  <c r="E16" i="7"/>
  <c r="F16" i="7"/>
  <c r="G16" i="7"/>
  <c r="H16" i="7"/>
  <c r="D16" i="7"/>
  <c r="K40" i="18" l="1"/>
  <c r="D38" i="18"/>
  <c r="K28" i="18"/>
  <c r="K23" i="18"/>
  <c r="K18" i="18"/>
  <c r="K9" i="18"/>
  <c r="K42" i="17"/>
  <c r="K41" i="17"/>
  <c r="K40" i="17"/>
  <c r="K39" i="17"/>
  <c r="L38" i="17"/>
  <c r="D38" i="17"/>
  <c r="K32" i="17"/>
  <c r="K27" i="17"/>
  <c r="K22" i="17"/>
  <c r="K18" i="17"/>
  <c r="K14" i="17"/>
  <c r="K9" i="17"/>
  <c r="K47" i="16"/>
  <c r="K46" i="16"/>
  <c r="K45" i="16"/>
  <c r="K44" i="16"/>
  <c r="L43" i="16"/>
  <c r="D42" i="16"/>
  <c r="K37" i="16"/>
  <c r="K35" i="16"/>
  <c r="K31" i="16"/>
  <c r="K28" i="16"/>
  <c r="L27" i="16" s="1"/>
  <c r="K25" i="16"/>
  <c r="K22" i="16"/>
  <c r="K18" i="16"/>
  <c r="K12" i="16"/>
  <c r="K9" i="16"/>
  <c r="K54" i="5"/>
  <c r="K53" i="5"/>
  <c r="K51" i="5"/>
  <c r="K44" i="5"/>
  <c r="K41" i="5"/>
  <c r="K40" i="5"/>
  <c r="L39" i="5"/>
  <c r="D38" i="5"/>
  <c r="J34" i="5"/>
  <c r="K28" i="5"/>
  <c r="K23" i="5"/>
  <c r="K18" i="5"/>
  <c r="K9" i="5"/>
  <c r="K56" i="10"/>
  <c r="K55" i="10"/>
  <c r="K54" i="10"/>
  <c r="K52" i="10"/>
  <c r="K51" i="10"/>
  <c r="K45" i="10"/>
  <c r="K48" i="10"/>
  <c r="K46" i="10"/>
  <c r="K42" i="10"/>
  <c r="K41" i="10"/>
  <c r="K40" i="10"/>
  <c r="K39" i="10"/>
  <c r="D42" i="2"/>
  <c r="D38" i="10"/>
  <c r="K32" i="10"/>
  <c r="K27" i="10"/>
  <c r="K22" i="10"/>
  <c r="K18" i="10"/>
  <c r="K14" i="10"/>
  <c r="K9" i="10"/>
  <c r="K57" i="2"/>
  <c r="K56" i="2"/>
  <c r="K49" i="2"/>
  <c r="K53" i="2"/>
  <c r="K50" i="2"/>
  <c r="L27" i="2"/>
  <c r="L21" i="2"/>
  <c r="L8" i="2"/>
  <c r="K37" i="2"/>
  <c r="K35" i="2"/>
  <c r="K31" i="2"/>
  <c r="K28" i="2"/>
  <c r="K25" i="2"/>
  <c r="K22" i="2"/>
  <c r="K18" i="2"/>
  <c r="K12" i="2"/>
  <c r="K9" i="2"/>
  <c r="C24" i="15"/>
  <c r="D24" i="15"/>
  <c r="E24" i="15"/>
  <c r="F24" i="15"/>
  <c r="G24" i="15"/>
  <c r="D23" i="15"/>
  <c r="E23" i="15"/>
  <c r="F23" i="15"/>
  <c r="G23" i="15"/>
  <c r="D22" i="15"/>
  <c r="E22" i="15"/>
  <c r="F22" i="15"/>
  <c r="G22" i="15"/>
  <c r="D21" i="15"/>
  <c r="E21" i="15"/>
  <c r="F21" i="15"/>
  <c r="G21" i="15"/>
  <c r="C21" i="15"/>
  <c r="D16" i="15"/>
  <c r="E16" i="15"/>
  <c r="F16" i="15"/>
  <c r="G16" i="15"/>
  <c r="D13" i="15"/>
  <c r="E13" i="15"/>
  <c r="F13" i="15"/>
  <c r="G13" i="15"/>
  <c r="D9" i="15"/>
  <c r="E9" i="15"/>
  <c r="F9" i="15"/>
  <c r="G9" i="15"/>
  <c r="D16" i="8"/>
  <c r="E16" i="8"/>
  <c r="F16" i="8"/>
  <c r="G16" i="8"/>
  <c r="D15" i="8"/>
  <c r="E15" i="8"/>
  <c r="F15" i="8"/>
  <c r="G15" i="8"/>
  <c r="D14" i="8"/>
  <c r="E14" i="8"/>
  <c r="F14" i="8"/>
  <c r="G14" i="8"/>
  <c r="D9" i="8"/>
  <c r="E9" i="8"/>
  <c r="F9" i="8"/>
  <c r="G9" i="8"/>
  <c r="D19" i="13"/>
  <c r="E19" i="13"/>
  <c r="F19" i="13"/>
  <c r="G19" i="13"/>
  <c r="D18" i="13"/>
  <c r="E18" i="13"/>
  <c r="F18" i="13"/>
  <c r="G18" i="13"/>
  <c r="C18" i="13"/>
  <c r="D17" i="13"/>
  <c r="E17" i="13"/>
  <c r="F17" i="13"/>
  <c r="G17" i="13"/>
  <c r="C17" i="13"/>
  <c r="D16" i="13"/>
  <c r="E16" i="13"/>
  <c r="F16" i="13"/>
  <c r="G16" i="13"/>
  <c r="C16" i="13"/>
  <c r="D9" i="13"/>
  <c r="E9" i="13"/>
  <c r="F9" i="13"/>
  <c r="G9" i="13"/>
  <c r="C9" i="13"/>
  <c r="D25" i="9"/>
  <c r="E25" i="9"/>
  <c r="F25" i="9"/>
  <c r="G25" i="9"/>
  <c r="C25" i="9"/>
  <c r="D24" i="9"/>
  <c r="E24" i="9"/>
  <c r="F24" i="9"/>
  <c r="G24" i="9"/>
  <c r="C24" i="9"/>
  <c r="D23" i="9"/>
  <c r="E23" i="9"/>
  <c r="F23" i="9"/>
  <c r="G23" i="9"/>
  <c r="C23" i="9"/>
  <c r="D22" i="9"/>
  <c r="E22" i="9"/>
  <c r="F22" i="9"/>
  <c r="G22" i="9"/>
  <c r="C22" i="9"/>
  <c r="D21" i="9"/>
  <c r="E21" i="9"/>
  <c r="F21" i="9"/>
  <c r="G21" i="9"/>
  <c r="C21" i="9"/>
  <c r="D16" i="9"/>
  <c r="E16" i="9"/>
  <c r="F16" i="9"/>
  <c r="G16" i="9"/>
  <c r="D13" i="9"/>
  <c r="E13" i="9"/>
  <c r="F13" i="9"/>
  <c r="G13" i="9"/>
  <c r="C9" i="9"/>
  <c r="D9" i="9"/>
  <c r="E9" i="9"/>
  <c r="F9" i="9"/>
  <c r="G9" i="9"/>
  <c r="D26" i="14"/>
  <c r="E26" i="14"/>
  <c r="F26" i="14"/>
  <c r="G26" i="14"/>
  <c r="C26" i="14"/>
  <c r="D25" i="14"/>
  <c r="E25" i="14"/>
  <c r="F25" i="14"/>
  <c r="G25" i="14"/>
  <c r="C25" i="14"/>
  <c r="D24" i="14"/>
  <c r="E24" i="14"/>
  <c r="F24" i="14"/>
  <c r="G24" i="14"/>
  <c r="C24" i="14"/>
  <c r="D22" i="14"/>
  <c r="E22" i="14"/>
  <c r="F22" i="14"/>
  <c r="G22" i="14"/>
  <c r="D21" i="14"/>
  <c r="E21" i="14"/>
  <c r="F21" i="14"/>
  <c r="G21" i="14"/>
  <c r="C21" i="14"/>
  <c r="D16" i="14"/>
  <c r="E16" i="14"/>
  <c r="F16" i="14"/>
  <c r="G16" i="14"/>
  <c r="C16" i="14"/>
  <c r="D13" i="14"/>
  <c r="E13" i="14"/>
  <c r="F13" i="14"/>
  <c r="G13" i="14"/>
  <c r="C13" i="14"/>
  <c r="G9" i="14"/>
  <c r="C9" i="14"/>
  <c r="D9" i="14"/>
  <c r="E9" i="14"/>
  <c r="F9" i="14"/>
  <c r="B19" i="1"/>
  <c r="B18" i="1"/>
  <c r="B17" i="1"/>
  <c r="B16" i="1"/>
  <c r="B15" i="1"/>
  <c r="B14" i="1"/>
  <c r="B13" i="1"/>
  <c r="B12" i="1"/>
  <c r="B11" i="1"/>
  <c r="B10" i="1"/>
  <c r="B9" i="1"/>
  <c r="D18" i="1"/>
  <c r="E18" i="1"/>
  <c r="F18" i="1"/>
  <c r="G18" i="1"/>
  <c r="D19" i="1"/>
  <c r="E19" i="1"/>
  <c r="F19" i="1"/>
  <c r="G19" i="1"/>
  <c r="D17" i="1"/>
  <c r="E17" i="1"/>
  <c r="F17" i="1"/>
  <c r="G17" i="1"/>
  <c r="D16" i="1"/>
  <c r="E16" i="1"/>
  <c r="F16" i="1"/>
  <c r="G16" i="1"/>
  <c r="D14" i="1"/>
  <c r="E14" i="1"/>
  <c r="F14" i="1"/>
  <c r="G14" i="1"/>
  <c r="D18" i="12"/>
  <c r="E18" i="12"/>
  <c r="F18" i="12"/>
  <c r="G18" i="12"/>
  <c r="B18" i="12" s="1"/>
  <c r="C18" i="12"/>
  <c r="C19" i="12" s="1"/>
  <c r="B17" i="12"/>
  <c r="B16" i="12"/>
  <c r="B15" i="12"/>
  <c r="B14" i="12"/>
  <c r="B13" i="12"/>
  <c r="B12" i="12"/>
  <c r="B11" i="12"/>
  <c r="B10" i="12"/>
  <c r="B9" i="12"/>
  <c r="D9" i="1"/>
  <c r="E9" i="1"/>
  <c r="F9" i="1"/>
  <c r="G9" i="1"/>
  <c r="D19" i="12"/>
  <c r="D22" i="12" s="1"/>
  <c r="E19" i="12"/>
  <c r="E22" i="12" s="1"/>
  <c r="F19" i="12"/>
  <c r="F22" i="12" s="1"/>
  <c r="D16" i="12"/>
  <c r="E16" i="12"/>
  <c r="F16" i="12"/>
  <c r="G16" i="12"/>
  <c r="C16" i="12"/>
  <c r="D9" i="12"/>
  <c r="E9" i="12"/>
  <c r="F9" i="12"/>
  <c r="G9" i="12"/>
  <c r="C9" i="12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D28" i="6"/>
  <c r="E28" i="6"/>
  <c r="F28" i="6"/>
  <c r="G28" i="6"/>
  <c r="C28" i="6"/>
  <c r="D27" i="6"/>
  <c r="E27" i="6"/>
  <c r="F27" i="6"/>
  <c r="G27" i="6"/>
  <c r="C27" i="6"/>
  <c r="D26" i="6"/>
  <c r="E26" i="6"/>
  <c r="F26" i="6"/>
  <c r="G26" i="6"/>
  <c r="C26" i="6"/>
  <c r="D25" i="6"/>
  <c r="E25" i="6"/>
  <c r="F25" i="6"/>
  <c r="G25" i="6"/>
  <c r="C25" i="6"/>
  <c r="D24" i="6"/>
  <c r="E24" i="6"/>
  <c r="F24" i="6"/>
  <c r="G24" i="6"/>
  <c r="C24" i="6"/>
  <c r="D22" i="6"/>
  <c r="E22" i="6"/>
  <c r="F22" i="6"/>
  <c r="G22" i="6"/>
  <c r="C22" i="6"/>
  <c r="D21" i="6"/>
  <c r="E21" i="6"/>
  <c r="F21" i="6"/>
  <c r="G21" i="6"/>
  <c r="C21" i="6"/>
  <c r="D16" i="6"/>
  <c r="E16" i="6"/>
  <c r="F16" i="6"/>
  <c r="G16" i="6"/>
  <c r="C16" i="6"/>
  <c r="D13" i="6"/>
  <c r="E13" i="6"/>
  <c r="F13" i="6"/>
  <c r="G13" i="6"/>
  <c r="C13" i="6"/>
  <c r="D9" i="6"/>
  <c r="E9" i="6"/>
  <c r="F9" i="6"/>
  <c r="G9" i="6"/>
  <c r="C9" i="6"/>
  <c r="C28" i="7"/>
  <c r="C15" i="7"/>
  <c r="C14" i="7"/>
  <c r="C13" i="7"/>
  <c r="C11" i="7"/>
  <c r="C10" i="7"/>
  <c r="C9" i="7"/>
  <c r="C8" i="7"/>
  <c r="E37" i="7"/>
  <c r="F37" i="7"/>
  <c r="G37" i="7"/>
  <c r="H37" i="7"/>
  <c r="D37" i="7"/>
  <c r="E33" i="7"/>
  <c r="F33" i="7"/>
  <c r="G33" i="7"/>
  <c r="H33" i="7"/>
  <c r="D33" i="7"/>
  <c r="F29" i="7"/>
  <c r="G29" i="7"/>
  <c r="E28" i="7"/>
  <c r="F28" i="7"/>
  <c r="G28" i="7"/>
  <c r="H28" i="7"/>
  <c r="J34" i="18"/>
  <c r="J20" i="18"/>
  <c r="J19" i="18"/>
  <c r="J36" i="17"/>
  <c r="J20" i="17"/>
  <c r="J19" i="17"/>
  <c r="J38" i="16"/>
  <c r="J26" i="16"/>
  <c r="J24" i="16"/>
  <c r="J23" i="16"/>
  <c r="J14" i="16"/>
  <c r="J13" i="16"/>
  <c r="J10" i="16"/>
  <c r="B20" i="15"/>
  <c r="B19" i="15"/>
  <c r="B18" i="15"/>
  <c r="B17" i="15"/>
  <c r="C16" i="15"/>
  <c r="B15" i="15"/>
  <c r="B14" i="15"/>
  <c r="C13" i="15"/>
  <c r="B13" i="15"/>
  <c r="B12" i="15"/>
  <c r="B11" i="15"/>
  <c r="B10" i="15"/>
  <c r="C9" i="15"/>
  <c r="B23" i="14"/>
  <c r="B20" i="14"/>
  <c r="B19" i="14"/>
  <c r="B18" i="14"/>
  <c r="B17" i="14"/>
  <c r="B15" i="14"/>
  <c r="B14" i="14"/>
  <c r="B12" i="14"/>
  <c r="B11" i="14"/>
  <c r="B10" i="14"/>
  <c r="B9" i="14"/>
  <c r="L8" i="18" l="1"/>
  <c r="L8" i="17"/>
  <c r="L21" i="16"/>
  <c r="J42" i="16" s="1"/>
  <c r="L8" i="16"/>
  <c r="L8" i="5"/>
  <c r="L8" i="10"/>
  <c r="D20" i="12"/>
  <c r="D21" i="12" s="1"/>
  <c r="G19" i="12"/>
  <c r="G22" i="12" s="1"/>
  <c r="G20" i="12"/>
  <c r="G21" i="12" s="1"/>
  <c r="F20" i="12"/>
  <c r="F21" i="12" s="1"/>
  <c r="E20" i="12"/>
  <c r="E21" i="12" s="1"/>
  <c r="C20" i="12"/>
  <c r="B19" i="12"/>
  <c r="B22" i="12" s="1"/>
  <c r="C22" i="12"/>
  <c r="J38" i="18"/>
  <c r="B9" i="15"/>
  <c r="B16" i="15"/>
  <c r="B21" i="15"/>
  <c r="C22" i="15"/>
  <c r="B13" i="14"/>
  <c r="B16" i="14"/>
  <c r="C22" i="14"/>
  <c r="L38" i="18" l="1"/>
  <c r="L39" i="18" s="1"/>
  <c r="L42" i="16"/>
  <c r="C21" i="12"/>
  <c r="B20" i="12"/>
  <c r="B21" i="12" s="1"/>
  <c r="J38" i="17"/>
  <c r="B24" i="15"/>
  <c r="B22" i="15"/>
  <c r="C23" i="15"/>
  <c r="B22" i="14"/>
  <c r="B21" i="14"/>
  <c r="J36" i="10"/>
  <c r="K48" i="5"/>
  <c r="K45" i="5"/>
  <c r="K41" i="18" l="1"/>
  <c r="K43" i="17"/>
  <c r="B23" i="15"/>
  <c r="B24" i="14"/>
  <c r="J10" i="2"/>
  <c r="B15" i="13" l="1"/>
  <c r="B14" i="13"/>
  <c r="B13" i="13"/>
  <c r="B12" i="13"/>
  <c r="B11" i="13"/>
  <c r="B10" i="13"/>
  <c r="B25" i="14" l="1"/>
  <c r="B26" i="14" s="1"/>
  <c r="B9" i="13"/>
  <c r="B16" i="13"/>
  <c r="J19" i="10"/>
  <c r="J20" i="10"/>
  <c r="C9" i="8"/>
  <c r="C14" i="8" s="1"/>
  <c r="B13" i="8"/>
  <c r="B12" i="8"/>
  <c r="B11" i="8"/>
  <c r="B10" i="8"/>
  <c r="B9" i="8"/>
  <c r="C16" i="9"/>
  <c r="B16" i="9" s="1"/>
  <c r="C13" i="9"/>
  <c r="B9" i="9"/>
  <c r="B10" i="9"/>
  <c r="B11" i="9"/>
  <c r="B12" i="9"/>
  <c r="B14" i="9"/>
  <c r="B15" i="9"/>
  <c r="B17" i="9"/>
  <c r="B18" i="9"/>
  <c r="B19" i="9"/>
  <c r="B20" i="9"/>
  <c r="C39" i="7"/>
  <c r="C38" i="7"/>
  <c r="C37" i="7"/>
  <c r="C35" i="7"/>
  <c r="C34" i="7"/>
  <c r="C33" i="7"/>
  <c r="J20" i="5"/>
  <c r="J19" i="5"/>
  <c r="J38" i="5" s="1"/>
  <c r="L38" i="5" s="1"/>
  <c r="J23" i="2"/>
  <c r="J14" i="2"/>
  <c r="J13" i="2"/>
  <c r="J38" i="2"/>
  <c r="J24" i="2"/>
  <c r="J26" i="2"/>
  <c r="H29" i="7"/>
  <c r="C9" i="1"/>
  <c r="C14" i="1" s="1"/>
  <c r="B21" i="9" l="1"/>
  <c r="B13" i="9"/>
  <c r="C19" i="13"/>
  <c r="C15" i="8"/>
  <c r="C16" i="8" s="1"/>
  <c r="B14" i="8"/>
  <c r="B22" i="9"/>
  <c r="C16" i="1"/>
  <c r="C17" i="1" s="1"/>
  <c r="B17" i="13"/>
  <c r="E29" i="7"/>
  <c r="J42" i="2" l="1"/>
  <c r="L42" i="2" s="1"/>
  <c r="L43" i="2" s="1"/>
  <c r="K44" i="2" s="1"/>
  <c r="C18" i="1"/>
  <c r="B23" i="9"/>
  <c r="B24" i="9"/>
  <c r="B16" i="8"/>
  <c r="B15" i="8"/>
  <c r="B18" i="13"/>
  <c r="K45" i="2" l="1"/>
  <c r="K60" i="2" s="1"/>
  <c r="K59" i="2"/>
  <c r="K61" i="2" s="1"/>
  <c r="J38" i="10"/>
  <c r="B25" i="9"/>
  <c r="C19" i="1"/>
  <c r="B19" i="13"/>
  <c r="K46" i="2" l="1"/>
  <c r="L38" i="10"/>
  <c r="C29" i="7"/>
</calcChain>
</file>

<file path=xl/sharedStrings.xml><?xml version="1.0" encoding="utf-8"?>
<sst xmlns="http://schemas.openxmlformats.org/spreadsheetml/2006/main" count="849" uniqueCount="238">
  <si>
    <t>項目</t>
    <rPh sb="0" eb="2">
      <t>コウモク</t>
    </rPh>
    <phoneticPr fontId="2"/>
  </si>
  <si>
    <t>Ⅰ．直接経費</t>
    <rPh sb="2" eb="4">
      <t>チョクセツ</t>
    </rPh>
    <rPh sb="4" eb="6">
      <t>ケイヒ</t>
    </rPh>
    <phoneticPr fontId="2"/>
  </si>
  <si>
    <t>　１．物品費</t>
    <rPh sb="3" eb="5">
      <t>ブッピン</t>
    </rPh>
    <rPh sb="5" eb="6">
      <t>ヒ</t>
    </rPh>
    <phoneticPr fontId="2"/>
  </si>
  <si>
    <t>　２．人件費・謝金</t>
    <rPh sb="3" eb="6">
      <t>ジンケンヒ</t>
    </rPh>
    <rPh sb="7" eb="9">
      <t>シャキン</t>
    </rPh>
    <phoneticPr fontId="2"/>
  </si>
  <si>
    <t>　３．旅費</t>
    <rPh sb="3" eb="5">
      <t>リョヒ</t>
    </rPh>
    <phoneticPr fontId="2"/>
  </si>
  <si>
    <t>　４．その他</t>
    <rPh sb="5" eb="6">
      <t>タ</t>
    </rPh>
    <phoneticPr fontId="2"/>
  </si>
  <si>
    <t>Ⅱ．間接経費</t>
    <rPh sb="2" eb="4">
      <t>カンセツ</t>
    </rPh>
    <rPh sb="4" eb="6">
      <t>ケイヒ</t>
    </rPh>
    <phoneticPr fontId="2"/>
  </si>
  <si>
    <t>Ⅲ．再委託費・共同実施費</t>
    <rPh sb="2" eb="5">
      <t>サイイタク</t>
    </rPh>
    <rPh sb="5" eb="6">
      <t>ヒ</t>
    </rPh>
    <rPh sb="7" eb="9">
      <t>キョウドウ</t>
    </rPh>
    <rPh sb="9" eb="11">
      <t>ジッシ</t>
    </rPh>
    <rPh sb="11" eb="12">
      <t>ヒ</t>
    </rPh>
    <phoneticPr fontId="2"/>
  </si>
  <si>
    <t>事業期間全体</t>
    <rPh sb="0" eb="2">
      <t>ジギョウ</t>
    </rPh>
    <rPh sb="2" eb="4">
      <t>キカン</t>
    </rPh>
    <rPh sb="4" eb="6">
      <t>ゼンタイ</t>
    </rPh>
    <phoneticPr fontId="2"/>
  </si>
  <si>
    <t>うち消費税及び地方消費税</t>
    <rPh sb="2" eb="5">
      <t>ショウヒゼイ</t>
    </rPh>
    <rPh sb="5" eb="6">
      <t>オヨ</t>
    </rPh>
    <rPh sb="7" eb="9">
      <t>チホウ</t>
    </rPh>
    <rPh sb="9" eb="12">
      <t>ショウヒゼイ</t>
    </rPh>
    <phoneticPr fontId="2"/>
  </si>
  <si>
    <t>（単位：円）</t>
    <rPh sb="1" eb="3">
      <t>タンイ</t>
    </rPh>
    <rPh sb="4" eb="5">
      <t>エン</t>
    </rPh>
    <phoneticPr fontId="2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</si>
  <si>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2"/>
  </si>
  <si>
    <t>　１．土木・建築工事費</t>
    <rPh sb="3" eb="5">
      <t>ドボク</t>
    </rPh>
    <rPh sb="6" eb="8">
      <t>ケンチク</t>
    </rPh>
    <rPh sb="8" eb="11">
      <t>コウジヒ</t>
    </rPh>
    <phoneticPr fontId="2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</si>
  <si>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2"/>
  </si>
  <si>
    <t>　３．保守・改造修理費</t>
    <rPh sb="3" eb="5">
      <t>ホシュ</t>
    </rPh>
    <rPh sb="6" eb="8">
      <t>カイゾウ</t>
    </rPh>
    <rPh sb="8" eb="11">
      <t>シュウリヒ</t>
    </rPh>
    <phoneticPr fontId="2"/>
  </si>
  <si>
    <t>Ⅱ．労務費</t>
    <rPh sb="2" eb="5">
      <t>ロウムヒ</t>
    </rPh>
    <phoneticPr fontId="2"/>
  </si>
  <si>
    <t>　１．研究員費</t>
    <rPh sb="3" eb="6">
      <t>ケンキュウイン</t>
    </rPh>
    <rPh sb="6" eb="7">
      <t>ヒ</t>
    </rPh>
    <phoneticPr fontId="2"/>
  </si>
  <si>
    <t>　２．補助員費</t>
    <rPh sb="3" eb="6">
      <t>ホジョイン</t>
    </rPh>
    <rPh sb="6" eb="7">
      <t>ヒ</t>
    </rPh>
    <phoneticPr fontId="2"/>
  </si>
  <si>
    <t>Ⅲ．その他経費</t>
    <rPh sb="4" eb="5">
      <t>タ</t>
    </rPh>
    <rPh sb="5" eb="7">
      <t>ケイヒ</t>
    </rPh>
    <phoneticPr fontId="2"/>
  </si>
  <si>
    <t>　１．消耗品費</t>
    <rPh sb="3" eb="6">
      <t>ショウモウヒン</t>
    </rPh>
    <rPh sb="6" eb="7">
      <t>ヒ</t>
    </rPh>
    <phoneticPr fontId="2"/>
  </si>
  <si>
    <t>　２．旅費</t>
    <rPh sb="3" eb="5">
      <t>リョヒ</t>
    </rPh>
    <phoneticPr fontId="2"/>
  </si>
  <si>
    <t>　３．外注費</t>
    <rPh sb="3" eb="6">
      <t>ガイチュウヒ</t>
    </rPh>
    <phoneticPr fontId="2"/>
  </si>
  <si>
    <t>　４．諸経費</t>
    <rPh sb="3" eb="6">
      <t>ショケイヒ</t>
    </rPh>
    <phoneticPr fontId="2"/>
  </si>
  <si>
    <t>Ⅳ．間接経費</t>
    <rPh sb="2" eb="4">
      <t>カンセツ</t>
    </rPh>
    <rPh sb="4" eb="6">
      <t>ケイヒ</t>
    </rPh>
    <phoneticPr fontId="2"/>
  </si>
  <si>
    <t>Ⅴ．再委託費・共同実施費</t>
    <rPh sb="2" eb="5">
      <t>サイイタク</t>
    </rPh>
    <rPh sb="5" eb="6">
      <t>ヒ</t>
    </rPh>
    <rPh sb="7" eb="9">
      <t>キョウドウ</t>
    </rPh>
    <rPh sb="9" eb="11">
      <t>ジッシ</t>
    </rPh>
    <rPh sb="11" eb="12">
      <t>ヒ</t>
    </rPh>
    <phoneticPr fontId="2"/>
  </si>
  <si>
    <t>　１．再委託費</t>
    <rPh sb="3" eb="6">
      <t>サイイタク</t>
    </rPh>
    <rPh sb="6" eb="7">
      <t>ヒ</t>
    </rPh>
    <phoneticPr fontId="2"/>
  </si>
  <si>
    <t>　２．共同実施費</t>
    <rPh sb="3" eb="5">
      <t>キョウドウ</t>
    </rPh>
    <rPh sb="5" eb="7">
      <t>ジッシ</t>
    </rPh>
    <rPh sb="7" eb="8">
      <t>ヒ</t>
    </rPh>
    <phoneticPr fontId="2"/>
  </si>
  <si>
    <t>○○土木・建築工事費</t>
    <rPh sb="2" eb="4">
      <t>ドボク</t>
    </rPh>
    <rPh sb="5" eb="7">
      <t>ケンチク</t>
    </rPh>
    <rPh sb="7" eb="10">
      <t>コウジヒ</t>
    </rPh>
    <phoneticPr fontId="2"/>
  </si>
  <si>
    <t>○○製作設計費</t>
    <rPh sb="2" eb="4">
      <t>セイサク</t>
    </rPh>
    <rPh sb="4" eb="7">
      <t>セッケイヒ</t>
    </rPh>
    <phoneticPr fontId="2"/>
  </si>
  <si>
    <t>○○試験装置　一式</t>
    <rPh sb="2" eb="4">
      <t>シケン</t>
    </rPh>
    <rPh sb="4" eb="6">
      <t>ソウチ</t>
    </rPh>
    <rPh sb="7" eb="9">
      <t>イッシキ</t>
    </rPh>
    <phoneticPr fontId="2"/>
  </si>
  <si>
    <t>○○評価装置　一式</t>
    <rPh sb="2" eb="4">
      <t>ヒョウカ</t>
    </rPh>
    <rPh sb="4" eb="6">
      <t>ソウチ</t>
    </rPh>
    <rPh sb="7" eb="9">
      <t>イッシキ</t>
    </rPh>
    <phoneticPr fontId="2"/>
  </si>
  <si>
    <t>○○作成装置　一式</t>
    <rPh sb="2" eb="4">
      <t>サクセイ</t>
    </rPh>
    <rPh sb="4" eb="6">
      <t>ソウチ</t>
    </rPh>
    <rPh sb="7" eb="9">
      <t>イッシキ</t>
    </rPh>
    <phoneticPr fontId="2"/>
  </si>
  <si>
    <t>○○装置改造費　一式</t>
    <rPh sb="2" eb="4">
      <t>ソウチ</t>
    </rPh>
    <rPh sb="4" eb="7">
      <t>カイゾウヒ</t>
    </rPh>
    <rPh sb="8" eb="10">
      <t>イッシキ</t>
    </rPh>
    <phoneticPr fontId="2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</si>
  <si>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2"/>
  </si>
  <si>
    <t>○○薬品　一式</t>
    <rPh sb="2" eb="4">
      <t>ヤクヒン</t>
    </rPh>
    <rPh sb="5" eb="7">
      <t>イッシキ</t>
    </rPh>
    <phoneticPr fontId="2"/>
  </si>
  <si>
    <t>○○実験器具　一式</t>
    <rPh sb="2" eb="4">
      <t>ジッケン</t>
    </rPh>
    <rPh sb="4" eb="6">
      <t>キグ</t>
    </rPh>
    <rPh sb="7" eb="9">
      <t>イッシキ</t>
    </rPh>
    <phoneticPr fontId="2"/>
  </si>
  <si>
    <t>国内旅費一式</t>
    <rPh sb="0" eb="2">
      <t>コクナイ</t>
    </rPh>
    <rPh sb="2" eb="4">
      <t>リョヒ</t>
    </rPh>
    <rPh sb="4" eb="6">
      <t>イッシキ</t>
    </rPh>
    <phoneticPr fontId="2"/>
  </si>
  <si>
    <t>　　(1)研究員旅費</t>
    <rPh sb="5" eb="8">
      <t>ケンキュウイン</t>
    </rPh>
    <rPh sb="8" eb="10">
      <t>リョヒ</t>
    </rPh>
    <phoneticPr fontId="2"/>
  </si>
  <si>
    <t>海外旅費一式</t>
    <rPh sb="0" eb="2">
      <t>カイガイ</t>
    </rPh>
    <rPh sb="2" eb="4">
      <t>リョヒ</t>
    </rPh>
    <rPh sb="4" eb="6">
      <t>イッシキ</t>
    </rPh>
    <phoneticPr fontId="2"/>
  </si>
  <si>
    <t>　　(2)専門家旅費</t>
    <rPh sb="5" eb="8">
      <t>センモンカ</t>
    </rPh>
    <rPh sb="8" eb="10">
      <t>リョヒ</t>
    </rPh>
    <phoneticPr fontId="2"/>
  </si>
  <si>
    <t>○○ソフト開発外注</t>
    <rPh sb="5" eb="7">
      <t>カイハツ</t>
    </rPh>
    <rPh sb="7" eb="9">
      <t>ガイチュウ</t>
    </rPh>
    <phoneticPr fontId="2"/>
  </si>
  <si>
    <t>　　(1)機械リース料</t>
    <rPh sb="5" eb="7">
      <t>キカイ</t>
    </rPh>
    <rPh sb="10" eb="11">
      <t>リョウ</t>
    </rPh>
    <phoneticPr fontId="2"/>
  </si>
  <si>
    <t>　　(2)委員会費</t>
    <rPh sb="5" eb="7">
      <t>イイン</t>
    </rPh>
    <rPh sb="7" eb="9">
      <t>カイヒ</t>
    </rPh>
    <phoneticPr fontId="2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</si>
  <si>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2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</si>
  <si>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2"/>
  </si>
  <si>
    <t>株式会社○○○○</t>
    <rPh sb="0" eb="2">
      <t>カブシキ</t>
    </rPh>
    <rPh sb="2" eb="4">
      <t>カイシャ</t>
    </rPh>
    <phoneticPr fontId="2"/>
  </si>
  <si>
    <t>機械リース料</t>
    <rPh sb="0" eb="2">
      <t>キカイ</t>
    </rPh>
    <rPh sb="5" eb="6">
      <t>リョウ</t>
    </rPh>
    <phoneticPr fontId="2"/>
  </si>
  <si>
    <t>円</t>
    <rPh sb="0" eb="1">
      <t>エン</t>
    </rPh>
    <phoneticPr fontId="2"/>
  </si>
  <si>
    <t>×</t>
    <phoneticPr fontId="2"/>
  </si>
  <si>
    <t>H</t>
    <phoneticPr fontId="2"/>
  </si>
  <si>
    <t>○○製作加工費</t>
    <rPh sb="2" eb="4">
      <t>セイサク</t>
    </rPh>
    <rPh sb="4" eb="7">
      <t>カコウヒ</t>
    </rPh>
    <phoneticPr fontId="2"/>
  </si>
  <si>
    <t>＝</t>
    <phoneticPr fontId="2"/>
  </si>
  <si>
    <t>日</t>
    <rPh sb="0" eb="1">
      <t>ニチ</t>
    </rPh>
    <phoneticPr fontId="2"/>
  </si>
  <si>
    <t>ヶ月</t>
    <rPh sb="1" eb="2">
      <t>ゲツ</t>
    </rPh>
    <phoneticPr fontId="2"/>
  </si>
  <si>
    <t>委員謝金一式</t>
    <rPh sb="0" eb="2">
      <t>イイン</t>
    </rPh>
    <rPh sb="2" eb="4">
      <t>シャキン</t>
    </rPh>
    <rPh sb="4" eb="6">
      <t>イッシキ</t>
    </rPh>
    <phoneticPr fontId="2"/>
  </si>
  <si>
    <t>委員旅費一式</t>
    <rPh sb="0" eb="2">
      <t>イイン</t>
    </rPh>
    <rPh sb="2" eb="4">
      <t>リョヒ</t>
    </rPh>
    <rPh sb="4" eb="6">
      <t>イッシキ</t>
    </rPh>
    <phoneticPr fontId="2"/>
  </si>
  <si>
    <t>Ⅳ．間接経費〔（Ⅰ＋Ⅱ＋Ⅲ）×10%〕</t>
    <rPh sb="2" eb="4">
      <t>カンセツ</t>
    </rPh>
    <rPh sb="4" eb="6">
      <t>ケイヒ</t>
    </rPh>
    <phoneticPr fontId="2"/>
  </si>
  <si>
    <t>％</t>
    <phoneticPr fontId="2"/>
  </si>
  <si>
    <t>合計（Ⅰ＋Ⅱ＋Ⅲ＋Ⅳ＋Ⅴ）</t>
    <rPh sb="0" eb="2">
      <t>ゴウケイ</t>
    </rPh>
    <phoneticPr fontId="2"/>
  </si>
  <si>
    <t>積算額（千円）</t>
    <rPh sb="0" eb="2">
      <t>セキサン</t>
    </rPh>
    <rPh sb="2" eb="3">
      <t>ガク</t>
    </rPh>
    <rPh sb="4" eb="6">
      <t>センエン</t>
    </rPh>
    <phoneticPr fontId="2"/>
  </si>
  <si>
    <t>電子ファイル作成一式</t>
    <rPh sb="0" eb="2">
      <t>デンシ</t>
    </rPh>
    <rPh sb="6" eb="8">
      <t>サクセイ</t>
    </rPh>
    <rPh sb="8" eb="10">
      <t>イッシキ</t>
    </rPh>
    <phoneticPr fontId="2"/>
  </si>
  <si>
    <t>国立大学法人★★★大学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2"/>
  </si>
  <si>
    <t>宅配便代</t>
    <rPh sb="0" eb="3">
      <t>タクハイビン</t>
    </rPh>
    <rPh sb="3" eb="4">
      <t>ダイ</t>
    </rPh>
    <phoneticPr fontId="2"/>
  </si>
  <si>
    <t>電気、ガス、水道</t>
    <rPh sb="0" eb="2">
      <t>デンキ</t>
    </rPh>
    <rPh sb="6" eb="8">
      <t>スイドウ</t>
    </rPh>
    <phoneticPr fontId="2"/>
  </si>
  <si>
    <t>学会参加費</t>
    <rPh sb="0" eb="2">
      <t>ガッカイ</t>
    </rPh>
    <rPh sb="2" eb="5">
      <t>サンカヒ</t>
    </rPh>
    <phoneticPr fontId="2"/>
  </si>
  <si>
    <t>総計（Ⅰ＋Ⅱ＋Ⅲ）</t>
    <rPh sb="0" eb="2">
      <t>ソウケイ</t>
    </rPh>
    <phoneticPr fontId="2"/>
  </si>
  <si>
    <t>　　(1)設備備品費</t>
    <rPh sb="5" eb="7">
      <t>セツビ</t>
    </rPh>
    <rPh sb="7" eb="9">
      <t>ビヒン</t>
    </rPh>
    <rPh sb="9" eb="10">
      <t>ヒ</t>
    </rPh>
    <phoneticPr fontId="2"/>
  </si>
  <si>
    <t>　　(2)消耗品費</t>
    <rPh sb="5" eb="8">
      <t>ショウモウヒン</t>
    </rPh>
    <rPh sb="8" eb="9">
      <t>ヒ</t>
    </rPh>
    <phoneticPr fontId="2"/>
  </si>
  <si>
    <t>　　(1)外注費</t>
    <rPh sb="5" eb="8">
      <t>ガイチュウヒ</t>
    </rPh>
    <phoneticPr fontId="2"/>
  </si>
  <si>
    <t>　　(2)印刷製本費</t>
    <rPh sb="5" eb="7">
      <t>インサツ</t>
    </rPh>
    <rPh sb="7" eb="9">
      <t>セイホン</t>
    </rPh>
    <rPh sb="9" eb="10">
      <t>ヒ</t>
    </rPh>
    <phoneticPr fontId="2"/>
  </si>
  <si>
    <t>　　(3)会議費</t>
    <rPh sb="5" eb="8">
      <t>カイギヒ</t>
    </rPh>
    <phoneticPr fontId="2"/>
  </si>
  <si>
    <t>　　(4)通信運搬費</t>
    <rPh sb="5" eb="7">
      <t>ツウシン</t>
    </rPh>
    <rPh sb="7" eb="10">
      <t>ウンパンヒ</t>
    </rPh>
    <phoneticPr fontId="2"/>
  </si>
  <si>
    <t>　　(5)光熱水費</t>
    <rPh sb="5" eb="6">
      <t>ヒカリ</t>
    </rPh>
    <rPh sb="6" eb="8">
      <t>ネッスイ</t>
    </rPh>
    <rPh sb="8" eb="9">
      <t>ヒ</t>
    </rPh>
    <phoneticPr fontId="2"/>
  </si>
  <si>
    <t>　　(6)その他（諸経費）</t>
    <rPh sb="7" eb="8">
      <t>タ</t>
    </rPh>
    <rPh sb="9" eb="12">
      <t>ショケイヒ</t>
    </rPh>
    <phoneticPr fontId="2"/>
  </si>
  <si>
    <t>　　(1)人件費</t>
    <rPh sb="5" eb="8">
      <t>ジンケンヒ</t>
    </rPh>
    <phoneticPr fontId="2"/>
  </si>
  <si>
    <t>　　(2)謝金</t>
    <rPh sb="5" eb="7">
      <t>シャキン</t>
    </rPh>
    <phoneticPr fontId="2"/>
  </si>
  <si>
    <t>●●●●株式会社</t>
    <rPh sb="4" eb="6">
      <t>カブシキ</t>
    </rPh>
    <rPh sb="6" eb="8">
      <t>カイシャ</t>
    </rPh>
    <phoneticPr fontId="2"/>
  </si>
  <si>
    <t>小計（Ⅰ＋Ⅱ＋Ⅲ）</t>
    <rPh sb="0" eb="2">
      <t>ショウケイ</t>
    </rPh>
    <phoneticPr fontId="2"/>
  </si>
  <si>
    <t>総計</t>
    <rPh sb="0" eb="2">
      <t>ソウケイ</t>
    </rPh>
    <phoneticPr fontId="2"/>
  </si>
  <si>
    <t>　＊うちNEDO負担額</t>
    <rPh sb="8" eb="11">
      <t>フタンガク</t>
    </rPh>
    <phoneticPr fontId="2"/>
  </si>
  <si>
    <t>　＊うちNEDO負担消費税等額</t>
    <rPh sb="8" eb="10">
      <t>フタン</t>
    </rPh>
    <rPh sb="10" eb="13">
      <t>ショウヒゼイ</t>
    </rPh>
    <rPh sb="13" eb="14">
      <t>トウ</t>
    </rPh>
    <rPh sb="14" eb="15">
      <t>ガク</t>
    </rPh>
    <phoneticPr fontId="2"/>
  </si>
  <si>
    <t>委託先名</t>
    <rPh sb="0" eb="3">
      <t>イタクサキ</t>
    </rPh>
    <rPh sb="3" eb="4">
      <t>メイ</t>
    </rPh>
    <phoneticPr fontId="2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</si>
  <si>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2"/>
  </si>
  <si>
    <t>株式会社□□</t>
    <rPh sb="0" eb="2">
      <t>カブシキ</t>
    </rPh>
    <rPh sb="2" eb="4">
      <t>カイシャ</t>
    </rPh>
    <phoneticPr fontId="2"/>
  </si>
  <si>
    <t>再委託先名・共同実施先名</t>
    <rPh sb="0" eb="3">
      <t>サイイタク</t>
    </rPh>
    <rPh sb="3" eb="4">
      <t>サキ</t>
    </rPh>
    <rPh sb="4" eb="5">
      <t>メイ</t>
    </rPh>
    <rPh sb="6" eb="8">
      <t>キョウドウ</t>
    </rPh>
    <rPh sb="8" eb="10">
      <t>ジッシ</t>
    </rPh>
    <rPh sb="10" eb="11">
      <t>サキ</t>
    </rPh>
    <rPh sb="11" eb="12">
      <t>メイ</t>
    </rPh>
    <phoneticPr fontId="2"/>
  </si>
  <si>
    <t>　＝</t>
    <phoneticPr fontId="2"/>
  </si>
  <si>
    <t xml:space="preserve">委員謝金一式 </t>
    <rPh sb="0" eb="2">
      <t>イイン</t>
    </rPh>
    <rPh sb="2" eb="4">
      <t>シャキン</t>
    </rPh>
    <rPh sb="4" eb="6">
      <t>イッシキ</t>
    </rPh>
    <phoneticPr fontId="2"/>
  </si>
  <si>
    <t>うち共同実施</t>
    <rPh sb="2" eb="4">
      <t>キョウドウ</t>
    </rPh>
    <rPh sb="4" eb="6">
      <t>ジッシ</t>
    </rPh>
    <phoneticPr fontId="2"/>
  </si>
  <si>
    <t>合計（Ⅰ＋Ⅱ）</t>
    <rPh sb="0" eb="2">
      <t>ゴウケイ</t>
    </rPh>
    <phoneticPr fontId="2"/>
  </si>
  <si>
    <t>うち再委託 　</t>
    <rPh sb="2" eb="5">
      <t>サイイタク</t>
    </rPh>
    <phoneticPr fontId="2"/>
  </si>
  <si>
    <t>Ⅱ．間接経費〔Ⅰ×15%〕</t>
    <rPh sb="2" eb="4">
      <t>カンセツ</t>
    </rPh>
    <rPh sb="4" eb="6">
      <t>ケイヒ</t>
    </rPh>
    <phoneticPr fontId="2"/>
  </si>
  <si>
    <t>学校法人△△△大学</t>
    <rPh sb="0" eb="2">
      <t>ガッコウ</t>
    </rPh>
    <rPh sb="2" eb="4">
      <t>ホウジン</t>
    </rPh>
    <rPh sb="7" eb="9">
      <t>ダイガク</t>
    </rPh>
    <phoneticPr fontId="2"/>
  </si>
  <si>
    <t>積算額（円）</t>
    <rPh sb="0" eb="2">
      <t>セキサン</t>
    </rPh>
    <rPh sb="2" eb="3">
      <t>ガク</t>
    </rPh>
    <rPh sb="4" eb="5">
      <t>エン</t>
    </rPh>
    <phoneticPr fontId="2"/>
  </si>
  <si>
    <t>学校法人▽▽大学</t>
    <rPh sb="0" eb="2">
      <t>ガッコウ</t>
    </rPh>
    <rPh sb="2" eb="4">
      <t>ホウジン</t>
    </rPh>
    <rPh sb="6" eb="8">
      <t>ダイガク</t>
    </rPh>
    <phoneticPr fontId="2"/>
  </si>
  <si>
    <t>国立大学法人◇◇大学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</si>
  <si>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</si>
  <si>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１．●●●●株式会社</t>
    <rPh sb="6" eb="8">
      <t>カブシキ</t>
    </rPh>
    <rPh sb="8" eb="10">
      <t>カイシャ</t>
    </rPh>
    <phoneticPr fontId="2"/>
  </si>
  <si>
    <t>２．国立大学法人★★★大学</t>
    <rPh sb="2" eb="4">
      <t>コクリツ</t>
    </rPh>
    <rPh sb="4" eb="6">
      <t>ダイガク</t>
    </rPh>
    <rPh sb="6" eb="8">
      <t>ホウジン</t>
    </rPh>
    <rPh sb="11" eb="13">
      <t>ダイガク</t>
    </rPh>
    <phoneticPr fontId="2"/>
  </si>
  <si>
    <t>積算基礎（円、消費税及び地方消費税込み）</t>
    <rPh sb="0" eb="2">
      <t>セキサン</t>
    </rPh>
    <rPh sb="2" eb="4">
      <t>キソ</t>
    </rPh>
    <rPh sb="5" eb="6">
      <t>エン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7" eb="18">
      <t>コ</t>
    </rPh>
    <phoneticPr fontId="2"/>
  </si>
  <si>
    <t>積算基礎（円、消費税及び地方消費税込み、※は消費税相当額含む）</t>
    <rPh sb="0" eb="2">
      <t>セキサン</t>
    </rPh>
    <rPh sb="2" eb="4">
      <t>キソ</t>
    </rPh>
    <rPh sb="5" eb="6">
      <t>エン</t>
    </rPh>
    <rPh sb="7" eb="9">
      <t>ショウヒ</t>
    </rPh>
    <rPh sb="9" eb="10">
      <t>ゼイ</t>
    </rPh>
    <rPh sb="10" eb="11">
      <t>オヨ</t>
    </rPh>
    <rPh sb="12" eb="14">
      <t>チホウ</t>
    </rPh>
    <rPh sb="14" eb="17">
      <t>ショウヒゼイ</t>
    </rPh>
    <rPh sb="17" eb="18">
      <t>コ</t>
    </rPh>
    <rPh sb="22" eb="25">
      <t>ショウヒゼイ</t>
    </rPh>
    <rPh sb="25" eb="28">
      <t>ソウトウガク</t>
    </rPh>
    <rPh sb="28" eb="29">
      <t>フク</t>
    </rPh>
    <phoneticPr fontId="2"/>
  </si>
  <si>
    <t>研究員費　　※</t>
    <rPh sb="0" eb="3">
      <t>ケンキュウイン</t>
    </rPh>
    <rPh sb="3" eb="4">
      <t>ヒ</t>
    </rPh>
    <phoneticPr fontId="2"/>
  </si>
  <si>
    <t>補助員費　　※</t>
    <rPh sb="0" eb="3">
      <t>ホジョイン</t>
    </rPh>
    <rPh sb="3" eb="4">
      <t>ヒ</t>
    </rPh>
    <phoneticPr fontId="2"/>
  </si>
  <si>
    <t>海外旅費一式　　※</t>
    <rPh sb="0" eb="2">
      <t>カイガイ</t>
    </rPh>
    <rPh sb="2" eb="4">
      <t>リョヒ</t>
    </rPh>
    <rPh sb="4" eb="6">
      <t>イッシキ</t>
    </rPh>
    <phoneticPr fontId="2"/>
  </si>
  <si>
    <t>（３）再委託先／共同実施先総括表</t>
    <rPh sb="3" eb="6">
      <t>サイイタク</t>
    </rPh>
    <rPh sb="6" eb="7">
      <t>サキ</t>
    </rPh>
    <rPh sb="8" eb="10">
      <t>キョウドウ</t>
    </rPh>
    <rPh sb="10" eb="12">
      <t>ジッシ</t>
    </rPh>
    <rPh sb="12" eb="13">
      <t>サキ</t>
    </rPh>
    <rPh sb="13" eb="15">
      <t>ソウカツ</t>
    </rPh>
    <rPh sb="15" eb="16">
      <t>ヒョウ</t>
    </rPh>
    <phoneticPr fontId="2"/>
  </si>
  <si>
    <t>＠</t>
    <phoneticPr fontId="2"/>
  </si>
  <si>
    <t>①小計（Ⅰ＋Ⅱ＋Ⅲ＋Ⅳ）</t>
    <rPh sb="1" eb="3">
      <t>ショウケイ</t>
    </rPh>
    <phoneticPr fontId="2"/>
  </si>
  <si>
    <t>③消費税及び地方消費税(円）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エン</t>
    </rPh>
    <phoneticPr fontId="2"/>
  </si>
  <si>
    <t>積算基礎（円）</t>
    <rPh sb="0" eb="2">
      <t>セキサン</t>
    </rPh>
    <rPh sb="2" eb="4">
      <t>キソ</t>
    </rPh>
    <rPh sb="5" eb="6">
      <t>エン</t>
    </rPh>
    <phoneticPr fontId="2"/>
  </si>
  <si>
    <t>総計(円）</t>
    <rPh sb="0" eb="2">
      <t>ソウケイ</t>
    </rPh>
    <rPh sb="3" eb="4">
      <t>エン</t>
    </rPh>
    <phoneticPr fontId="2"/>
  </si>
  <si>
    <t>＝</t>
    <phoneticPr fontId="2"/>
  </si>
  <si>
    <t>①合計（Ⅰ＋Ⅱ、円）</t>
    <rPh sb="1" eb="3">
      <t>ゴウケイ</t>
    </rPh>
    <rPh sb="8" eb="9">
      <t>エン</t>
    </rPh>
    <phoneticPr fontId="2"/>
  </si>
  <si>
    <t>総計（①＋Ⅲ）</t>
    <rPh sb="0" eb="2">
      <t>ソウケイ</t>
    </rPh>
    <phoneticPr fontId="2"/>
  </si>
  <si>
    <t>②うち消費税及び地方消費税(円）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エン</t>
    </rPh>
    <phoneticPr fontId="2"/>
  </si>
  <si>
    <t>うち消費税及び地方消費税(②＋③）</t>
    <rPh sb="2" eb="5">
      <t>ショウヒゼイ</t>
    </rPh>
    <rPh sb="5" eb="6">
      <t>オヨ</t>
    </rPh>
    <rPh sb="7" eb="9">
      <t>チホウ</t>
    </rPh>
    <rPh sb="9" eb="12">
      <t>ショウヒゼイ</t>
    </rPh>
    <phoneticPr fontId="2"/>
  </si>
  <si>
    <t>②小計（①、円）</t>
    <rPh sb="1" eb="3">
      <t>ショウケイ</t>
    </rPh>
    <rPh sb="6" eb="7">
      <t>エン</t>
    </rPh>
    <phoneticPr fontId="2"/>
  </si>
  <si>
    <t>合計（②＋③）</t>
    <rPh sb="0" eb="2">
      <t>ゴウケイ</t>
    </rPh>
    <phoneticPr fontId="2"/>
  </si>
  <si>
    <t>④消費税及び地方消費税</t>
    <rPh sb="1" eb="4">
      <t>ショウヒゼイ</t>
    </rPh>
    <rPh sb="4" eb="5">
      <t>オヨ</t>
    </rPh>
    <rPh sb="6" eb="8">
      <t>チホウ</t>
    </rPh>
    <rPh sb="8" eb="11">
      <t>ショウヒゼイ</t>
    </rPh>
    <phoneticPr fontId="2"/>
  </si>
  <si>
    <t>合計(Ｖ＋④）</t>
    <rPh sb="0" eb="2">
      <t>ゴウケイ</t>
    </rPh>
    <phoneticPr fontId="2"/>
  </si>
  <si>
    <t>合計（②＋Ⅴ）</t>
    <rPh sb="0" eb="2">
      <t>ゴウケイ</t>
    </rPh>
    <phoneticPr fontId="2"/>
  </si>
  <si>
    <t>消費税及び地方消費税(③＋④）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</si>
  <si>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（単位：円、消費税及び地方消費税込み）</t>
    <rPh sb="1" eb="3">
      <t>タンイ</t>
    </rPh>
    <rPh sb="4" eb="5">
      <t>エン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6" eb="17">
      <t>コ</t>
    </rPh>
    <phoneticPr fontId="2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</si>
  <si>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2"/>
  </si>
  <si>
    <t>　（１）財団法人▲▲▲</t>
    <rPh sb="4" eb="6">
      <t>ザイダン</t>
    </rPh>
    <rPh sb="6" eb="8">
      <t>ホウジン</t>
    </rPh>
    <phoneticPr fontId="2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</si>
  <si>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2"/>
  </si>
  <si>
    <t>③うち消費税及び地方消費税(円）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エン</t>
    </rPh>
    <phoneticPr fontId="2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</si>
  <si>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2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</si>
  <si>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2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</si>
  <si>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2"/>
  </si>
  <si>
    <t>４．財団法人▲▲▲（全体）</t>
    <rPh sb="2" eb="6">
      <t>ザイダンホウジン</t>
    </rPh>
    <rPh sb="10" eb="12">
      <t>ゼンタイ</t>
    </rPh>
    <phoneticPr fontId="2"/>
  </si>
  <si>
    <t>総計（Ⅰ＋Ⅱ）</t>
    <rPh sb="0" eb="2">
      <t>ソウケイ</t>
    </rPh>
    <phoneticPr fontId="2"/>
  </si>
  <si>
    <t>　うち消費税及び地方消費税</t>
    <rPh sb="3" eb="6">
      <t>ショウヒゼイ</t>
    </rPh>
    <rPh sb="6" eb="7">
      <t>オヨ</t>
    </rPh>
    <rPh sb="8" eb="10">
      <t>チホウ</t>
    </rPh>
    <rPh sb="10" eb="13">
      <t>ショウヒゼイ</t>
    </rPh>
    <phoneticPr fontId="2"/>
  </si>
  <si>
    <t>会場借料</t>
    <rPh sb="0" eb="2">
      <t>カイジョウ</t>
    </rPh>
    <rPh sb="2" eb="4">
      <t>シャクリョウ</t>
    </rPh>
    <phoneticPr fontId="2"/>
  </si>
  <si>
    <t>合計（Ⅰ＋Ⅱ＋Ⅲ＋Ⅳ）</t>
    <rPh sb="0" eb="2">
      <t>ゴウケイ</t>
    </rPh>
    <phoneticPr fontId="2"/>
  </si>
  <si>
    <t>＜＊ＮＥＤＯ負担割合　１／１＞</t>
    <phoneticPr fontId="2"/>
  </si>
  <si>
    <t>合計（②＋③）</t>
    <rPh sb="0" eb="2">
      <t>ゴウケイ</t>
    </rPh>
    <phoneticPr fontId="15"/>
  </si>
  <si>
    <t>③消費税及び地方消費税(円）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エン</t>
    </rPh>
    <phoneticPr fontId="15"/>
  </si>
  <si>
    <t>②小計（①、円）</t>
    <rPh sb="1" eb="3">
      <t>ショウケイ</t>
    </rPh>
    <rPh sb="6" eb="7">
      <t>エン</t>
    </rPh>
    <phoneticPr fontId="15"/>
  </si>
  <si>
    <t>①合計（Ⅰ＋Ⅱ）</t>
    <rPh sb="1" eb="3">
      <t>ゴウケイ</t>
    </rPh>
    <phoneticPr fontId="15"/>
  </si>
  <si>
    <t>＝</t>
    <phoneticPr fontId="15"/>
  </si>
  <si>
    <t>％</t>
    <phoneticPr fontId="15"/>
  </si>
  <si>
    <t>×</t>
    <phoneticPr fontId="15"/>
  </si>
  <si>
    <t>円</t>
    <rPh sb="0" eb="1">
      <t>エン</t>
    </rPh>
    <phoneticPr fontId="15"/>
  </si>
  <si>
    <t>Ⅱ．間接経費〔Ⅰ×10%〕</t>
    <rPh sb="2" eb="4">
      <t>カンセツ</t>
    </rPh>
    <rPh sb="4" eb="6">
      <t>ケイヒ</t>
    </rPh>
    <phoneticPr fontId="15"/>
  </si>
  <si>
    <t>ヶ月</t>
    <rPh sb="1" eb="2">
      <t>ゲツ</t>
    </rPh>
    <phoneticPr fontId="15"/>
  </si>
  <si>
    <t>＠</t>
    <phoneticPr fontId="15"/>
  </si>
  <si>
    <t>機械リース料</t>
    <rPh sb="0" eb="2">
      <t>キカイ</t>
    </rPh>
    <rPh sb="5" eb="6">
      <t>リョウ</t>
    </rPh>
    <phoneticPr fontId="15"/>
  </si>
  <si>
    <t>　　(４)リース料</t>
    <rPh sb="8" eb="9">
      <t>リョウ</t>
    </rPh>
    <phoneticPr fontId="15"/>
  </si>
  <si>
    <t>委員謝金一式</t>
    <rPh sb="0" eb="2">
      <t>イイン</t>
    </rPh>
    <rPh sb="2" eb="4">
      <t>シャキン</t>
    </rPh>
    <rPh sb="4" eb="6">
      <t>イッシキ</t>
    </rPh>
    <phoneticPr fontId="15"/>
  </si>
  <si>
    <t>　　(3)謝金</t>
    <rPh sb="5" eb="7">
      <t>シャキン</t>
    </rPh>
    <phoneticPr fontId="15"/>
  </si>
  <si>
    <t>会議費一式</t>
    <rPh sb="0" eb="3">
      <t>カイギヒ</t>
    </rPh>
    <rPh sb="3" eb="5">
      <t>イッシキ</t>
    </rPh>
    <phoneticPr fontId="15"/>
  </si>
  <si>
    <t>　　(２)会議費</t>
    <rPh sb="5" eb="8">
      <t>カイギヒ</t>
    </rPh>
    <phoneticPr fontId="15"/>
  </si>
  <si>
    <t>電子ファイル作成一式</t>
    <rPh sb="0" eb="2">
      <t>デンシ</t>
    </rPh>
    <rPh sb="6" eb="8">
      <t>サクセイ</t>
    </rPh>
    <rPh sb="8" eb="10">
      <t>イッシキ</t>
    </rPh>
    <phoneticPr fontId="15"/>
  </si>
  <si>
    <t>　　(１)印刷製本費</t>
    <rPh sb="5" eb="7">
      <t>インサツ</t>
    </rPh>
    <rPh sb="7" eb="9">
      <t>セイホン</t>
    </rPh>
    <rPh sb="9" eb="10">
      <t>ヒ</t>
    </rPh>
    <phoneticPr fontId="15"/>
  </si>
  <si>
    <t>　６．その他</t>
    <rPh sb="5" eb="6">
      <t>タ</t>
    </rPh>
    <phoneticPr fontId="15"/>
  </si>
  <si>
    <t>国内旅費一式</t>
    <rPh sb="0" eb="2">
      <t>コクナイ</t>
    </rPh>
    <rPh sb="2" eb="4">
      <t>リョヒ</t>
    </rPh>
    <rPh sb="4" eb="6">
      <t>イッシキ</t>
    </rPh>
    <phoneticPr fontId="15"/>
  </si>
  <si>
    <t xml:space="preserve">  　(2)委員等旅費</t>
    <rPh sb="6" eb="8">
      <t>イイン</t>
    </rPh>
    <rPh sb="8" eb="9">
      <t>トウ</t>
    </rPh>
    <rPh sb="9" eb="11">
      <t>リョヒ</t>
    </rPh>
    <phoneticPr fontId="15"/>
  </si>
  <si>
    <t>海外旅費一式</t>
    <rPh sb="0" eb="2">
      <t>カイガイ</t>
    </rPh>
    <rPh sb="2" eb="4">
      <t>リョヒ</t>
    </rPh>
    <rPh sb="4" eb="6">
      <t>イッシキ</t>
    </rPh>
    <phoneticPr fontId="15"/>
  </si>
  <si>
    <t>　　(1)研究員旅費</t>
    <rPh sb="5" eb="8">
      <t>ケンキュウイン</t>
    </rPh>
    <rPh sb="8" eb="10">
      <t>リョヒ</t>
    </rPh>
    <phoneticPr fontId="15"/>
  </si>
  <si>
    <t>　５．旅費</t>
    <rPh sb="3" eb="5">
      <t>リョヒ</t>
    </rPh>
    <phoneticPr fontId="15"/>
  </si>
  <si>
    <t>　＝</t>
    <phoneticPr fontId="15"/>
  </si>
  <si>
    <t>ガス代一式</t>
    <rPh sb="2" eb="3">
      <t>ダイ</t>
    </rPh>
    <rPh sb="3" eb="5">
      <t>イッシキ</t>
    </rPh>
    <phoneticPr fontId="15"/>
  </si>
  <si>
    <t>水道代一式</t>
    <rPh sb="0" eb="3">
      <t>スイドウダイ</t>
    </rPh>
    <rPh sb="3" eb="5">
      <t>イッシキ</t>
    </rPh>
    <phoneticPr fontId="15"/>
  </si>
  <si>
    <t>電気代一式</t>
    <rPh sb="0" eb="2">
      <t>デンキ</t>
    </rPh>
    <rPh sb="2" eb="3">
      <t>ダイ</t>
    </rPh>
    <rPh sb="3" eb="5">
      <t>イッシキ</t>
    </rPh>
    <phoneticPr fontId="15"/>
  </si>
  <si>
    <t>　４．光熱水費</t>
    <rPh sb="3" eb="4">
      <t>ヒカリ</t>
    </rPh>
    <rPh sb="4" eb="5">
      <t>ネツ</t>
    </rPh>
    <rPh sb="5" eb="6">
      <t>スイ</t>
    </rPh>
    <rPh sb="6" eb="7">
      <t>ヒ</t>
    </rPh>
    <phoneticPr fontId="15"/>
  </si>
  <si>
    <t>日</t>
    <rPh sb="0" eb="1">
      <t>ニチ</t>
    </rPh>
    <phoneticPr fontId="15"/>
  </si>
  <si>
    <t>補助員費</t>
    <rPh sb="0" eb="3">
      <t>ホジョイン</t>
    </rPh>
    <rPh sb="3" eb="4">
      <t>ヒ</t>
    </rPh>
    <phoneticPr fontId="15"/>
  </si>
  <si>
    <t>研究員費</t>
    <rPh sb="0" eb="3">
      <t>ケンキュウイン</t>
    </rPh>
    <rPh sb="3" eb="4">
      <t>ヒ</t>
    </rPh>
    <phoneticPr fontId="15"/>
  </si>
  <si>
    <t>　３．人件費</t>
    <rPh sb="3" eb="6">
      <t>ジンケンヒ</t>
    </rPh>
    <phoneticPr fontId="15"/>
  </si>
  <si>
    <t>○○実験器具　一式</t>
    <rPh sb="2" eb="4">
      <t>ジッケン</t>
    </rPh>
    <rPh sb="4" eb="6">
      <t>キグ</t>
    </rPh>
    <rPh sb="7" eb="9">
      <t>イッシキ</t>
    </rPh>
    <phoneticPr fontId="15"/>
  </si>
  <si>
    <t>○○薬品　一式</t>
    <rPh sb="2" eb="4">
      <t>ヤクヒン</t>
    </rPh>
    <rPh sb="5" eb="7">
      <t>イッシキ</t>
    </rPh>
    <phoneticPr fontId="15"/>
  </si>
  <si>
    <t>　２．消耗品費</t>
    <rPh sb="3" eb="6">
      <t>ショウモウヒン</t>
    </rPh>
    <rPh sb="6" eb="7">
      <t>ヒ</t>
    </rPh>
    <phoneticPr fontId="15"/>
  </si>
  <si>
    <t>○○作成装置　一式</t>
    <rPh sb="2" eb="4">
      <t>サクセイ</t>
    </rPh>
    <rPh sb="4" eb="6">
      <t>ソウチ</t>
    </rPh>
    <rPh sb="7" eb="9">
      <t>イッシキ</t>
    </rPh>
    <phoneticPr fontId="15"/>
  </si>
  <si>
    <t>○○評価装置　一式</t>
    <rPh sb="2" eb="4">
      <t>ヒョウカ</t>
    </rPh>
    <rPh sb="4" eb="6">
      <t>ソウチ</t>
    </rPh>
    <rPh sb="7" eb="9">
      <t>イッシキ</t>
    </rPh>
    <phoneticPr fontId="15"/>
  </si>
  <si>
    <t>○○試験装置　一式</t>
    <rPh sb="2" eb="4">
      <t>シケン</t>
    </rPh>
    <rPh sb="4" eb="6">
      <t>ソウチ</t>
    </rPh>
    <rPh sb="7" eb="9">
      <t>イッシキ</t>
    </rPh>
    <phoneticPr fontId="15"/>
  </si>
  <si>
    <t>　１．備品費</t>
    <rPh sb="3" eb="5">
      <t>ビヒン</t>
    </rPh>
    <rPh sb="5" eb="6">
      <t>ヒ</t>
    </rPh>
    <phoneticPr fontId="15"/>
  </si>
  <si>
    <t>Ⅰ．直接経費</t>
    <rPh sb="2" eb="4">
      <t>チョクセツ</t>
    </rPh>
    <rPh sb="4" eb="6">
      <t>ケイヒ</t>
    </rPh>
    <phoneticPr fontId="15"/>
  </si>
  <si>
    <t>積算額（千円）</t>
    <rPh sb="0" eb="2">
      <t>セキサン</t>
    </rPh>
    <rPh sb="2" eb="3">
      <t>ガク</t>
    </rPh>
    <rPh sb="4" eb="6">
      <t>センエン</t>
    </rPh>
    <phoneticPr fontId="15"/>
  </si>
  <si>
    <t>積算基礎（円）</t>
    <rPh sb="0" eb="2">
      <t>セキサン</t>
    </rPh>
    <rPh sb="2" eb="4">
      <t>キソ</t>
    </rPh>
    <rPh sb="5" eb="6">
      <t>エン</t>
    </rPh>
    <phoneticPr fontId="15"/>
  </si>
  <si>
    <t>　 １．備品費</t>
    <rPh sb="4" eb="6">
      <t>ビヒン</t>
    </rPh>
    <rPh sb="6" eb="7">
      <t>ヒ</t>
    </rPh>
    <phoneticPr fontId="2"/>
  </si>
  <si>
    <t>　 ２．消耗品費</t>
    <rPh sb="4" eb="6">
      <t>ショウモウ</t>
    </rPh>
    <rPh sb="6" eb="7">
      <t>ヒン</t>
    </rPh>
    <rPh sb="7" eb="8">
      <t>ヒ</t>
    </rPh>
    <phoneticPr fontId="2"/>
  </si>
  <si>
    <t>　 ３．人件費</t>
    <rPh sb="4" eb="6">
      <t>ジンケン</t>
    </rPh>
    <rPh sb="6" eb="7">
      <t>ヒ</t>
    </rPh>
    <phoneticPr fontId="2"/>
  </si>
  <si>
    <t>　 ４．光熱水費</t>
    <rPh sb="4" eb="6">
      <t>コウネツ</t>
    </rPh>
    <rPh sb="6" eb="7">
      <t>スイ</t>
    </rPh>
    <rPh sb="7" eb="8">
      <t>ヒ</t>
    </rPh>
    <phoneticPr fontId="2"/>
  </si>
  <si>
    <t>　 ５．旅費</t>
    <rPh sb="4" eb="6">
      <t>リョヒ</t>
    </rPh>
    <phoneticPr fontId="2"/>
  </si>
  <si>
    <t>　 ６．その他</t>
    <rPh sb="6" eb="7">
      <t>タ</t>
    </rPh>
    <phoneticPr fontId="2"/>
  </si>
  <si>
    <t>別紙⑩</t>
    <rPh sb="0" eb="2">
      <t>ベッシ</t>
    </rPh>
    <phoneticPr fontId="2"/>
  </si>
  <si>
    <t>　　（各業種別の再委託・共同実施総括表を参照してください。）</t>
    <rPh sb="3" eb="4">
      <t>カク</t>
    </rPh>
    <rPh sb="4" eb="6">
      <t>ギョウシュ</t>
    </rPh>
    <rPh sb="6" eb="7">
      <t>ベツ</t>
    </rPh>
    <rPh sb="8" eb="9">
      <t>サイ</t>
    </rPh>
    <rPh sb="9" eb="11">
      <t>イタク</t>
    </rPh>
    <rPh sb="12" eb="14">
      <t>キョウドウ</t>
    </rPh>
    <rPh sb="14" eb="16">
      <t>ジッシ</t>
    </rPh>
    <rPh sb="16" eb="18">
      <t>ソウカツ</t>
    </rPh>
    <rPh sb="18" eb="19">
      <t>ヒョウ</t>
    </rPh>
    <rPh sb="20" eb="22">
      <t>サンショウ</t>
    </rPh>
    <phoneticPr fontId="2"/>
  </si>
  <si>
    <t>　国立研究開発法人等は、再委託先総括表（国立研究開発法人等用）を参照のこと。</t>
    <phoneticPr fontId="2"/>
  </si>
  <si>
    <t>（一般事業者は、再委託先総括表（一般用）、</t>
    <rPh sb="1" eb="3">
      <t>イッパン</t>
    </rPh>
    <rPh sb="3" eb="6">
      <t>ジギョウシャ</t>
    </rPh>
    <rPh sb="8" eb="9">
      <t>サイ</t>
    </rPh>
    <rPh sb="9" eb="11">
      <t>イタク</t>
    </rPh>
    <rPh sb="11" eb="12">
      <t>サキ</t>
    </rPh>
    <rPh sb="12" eb="14">
      <t>ソウカツ</t>
    </rPh>
    <rPh sb="14" eb="15">
      <t>ヒョウ</t>
    </rPh>
    <rPh sb="16" eb="18">
      <t>イッパン</t>
    </rPh>
    <rPh sb="18" eb="19">
      <t>ヨウ</t>
    </rPh>
    <phoneticPr fontId="2"/>
  </si>
  <si>
    <t>　</t>
    <phoneticPr fontId="2"/>
  </si>
  <si>
    <t>（一般事業者は、再委託先総括表（一般用）、大学は、再委託先総括表（大学）を参照のこと。）</t>
    <rPh sb="1" eb="3">
      <t>イッパン</t>
    </rPh>
    <rPh sb="3" eb="6">
      <t>ジギョウシャ</t>
    </rPh>
    <rPh sb="8" eb="9">
      <t>サイ</t>
    </rPh>
    <rPh sb="9" eb="11">
      <t>イタク</t>
    </rPh>
    <rPh sb="11" eb="12">
      <t>サキ</t>
    </rPh>
    <rPh sb="12" eb="14">
      <t>ソウカツ</t>
    </rPh>
    <rPh sb="14" eb="15">
      <t>ヒョウ</t>
    </rPh>
    <rPh sb="16" eb="18">
      <t>イッパン</t>
    </rPh>
    <rPh sb="18" eb="19">
      <t>ヨウ</t>
    </rPh>
    <phoneticPr fontId="2"/>
  </si>
  <si>
    <t>（大学は、再委託先総括表（大学用）、</t>
    <rPh sb="1" eb="3">
      <t>ダイガク</t>
    </rPh>
    <rPh sb="5" eb="6">
      <t>サイ</t>
    </rPh>
    <rPh sb="6" eb="8">
      <t>イタク</t>
    </rPh>
    <rPh sb="8" eb="9">
      <t>サキ</t>
    </rPh>
    <rPh sb="9" eb="11">
      <t>ソウカツ</t>
    </rPh>
    <rPh sb="11" eb="12">
      <t>ヒョウ</t>
    </rPh>
    <rPh sb="13" eb="15">
      <t>ダイガク</t>
    </rPh>
    <rPh sb="15" eb="16">
      <t>ヨウ</t>
    </rPh>
    <phoneticPr fontId="2"/>
  </si>
  <si>
    <t>国立研究開発法人■■■■機構</t>
    <rPh sb="0" eb="2">
      <t>コクリツ</t>
    </rPh>
    <rPh sb="2" eb="4">
      <t>ケンキュウ</t>
    </rPh>
    <rPh sb="4" eb="6">
      <t>カイハツ</t>
    </rPh>
    <rPh sb="6" eb="8">
      <t>ホウジン</t>
    </rPh>
    <rPh sb="12" eb="14">
      <t>キコウ</t>
    </rPh>
    <phoneticPr fontId="2"/>
  </si>
  <si>
    <t>注１：地方独立行政法人については、地方独立行政法人の積算基準に基づき記載して下さい。</t>
    <rPh sb="0" eb="1">
      <t>チュウ</t>
    </rPh>
    <rPh sb="3" eb="5">
      <t>チホウ</t>
    </rPh>
    <rPh sb="5" eb="11">
      <t>ドク</t>
    </rPh>
    <rPh sb="17" eb="19">
      <t>チホウ</t>
    </rPh>
    <rPh sb="19" eb="25">
      <t>ドク</t>
    </rPh>
    <rPh sb="26" eb="28">
      <t>セキサン</t>
    </rPh>
    <rPh sb="28" eb="30">
      <t>キジュン</t>
    </rPh>
    <rPh sb="31" eb="32">
      <t>モト</t>
    </rPh>
    <rPh sb="34" eb="36">
      <t>キサイ</t>
    </rPh>
    <rPh sb="38" eb="39">
      <t>クダ</t>
    </rPh>
    <phoneticPr fontId="2"/>
  </si>
  <si>
    <t>合計（Ⅰ＋Ⅱ＋Ⅲ）</t>
    <rPh sb="0" eb="2">
      <t>ゴウケイ</t>
    </rPh>
    <phoneticPr fontId="2"/>
  </si>
  <si>
    <t>合計（②＋Ⅲ）</t>
    <rPh sb="0" eb="2">
      <t>ゴウケイ</t>
    </rPh>
    <phoneticPr fontId="2"/>
  </si>
  <si>
    <t>「バイオジェット燃料生産技術開発／微細藻類基盤技術開発／●●●●」</t>
    <rPh sb="8" eb="10">
      <t>ネンリョウ</t>
    </rPh>
    <rPh sb="10" eb="12">
      <t>セイサン</t>
    </rPh>
    <rPh sb="12" eb="14">
      <t>ギジュツ</t>
    </rPh>
    <rPh sb="14" eb="16">
      <t>カイハツ</t>
    </rPh>
    <rPh sb="17" eb="19">
      <t>ビサイ</t>
    </rPh>
    <rPh sb="19" eb="21">
      <t>ソウルイ</t>
    </rPh>
    <rPh sb="21" eb="23">
      <t>キバン</t>
    </rPh>
    <rPh sb="23" eb="25">
      <t>ギジュツ</t>
    </rPh>
    <rPh sb="25" eb="27">
      <t>カイハツ</t>
    </rPh>
    <phoneticPr fontId="2"/>
  </si>
  <si>
    <t>委託事業　全期間総括表</t>
    <rPh sb="0" eb="2">
      <t>イタク</t>
    </rPh>
    <rPh sb="2" eb="4">
      <t>ジギョウ</t>
    </rPh>
    <rPh sb="5" eb="8">
      <t>ゼンキカン</t>
    </rPh>
    <rPh sb="8" eb="10">
      <t>ソウカツ</t>
    </rPh>
    <rPh sb="10" eb="11">
      <t>ヒョウ</t>
    </rPh>
    <phoneticPr fontId="2"/>
  </si>
  <si>
    <t>（１）委託事業　全期間総括表</t>
    <rPh sb="3" eb="5">
      <t>イタク</t>
    </rPh>
    <rPh sb="5" eb="7">
      <t>ジギョウ</t>
    </rPh>
    <rPh sb="8" eb="11">
      <t>ゼンキカン</t>
    </rPh>
    <rPh sb="11" eb="13">
      <t>ソウカツ</t>
    </rPh>
    <rPh sb="13" eb="14">
      <t>ヒョウ</t>
    </rPh>
    <phoneticPr fontId="2"/>
  </si>
  <si>
    <t>2021年度</t>
    <rPh sb="4" eb="6">
      <t>ネンド</t>
    </rPh>
    <phoneticPr fontId="2"/>
  </si>
  <si>
    <t>2022年度</t>
    <rPh sb="4" eb="6">
      <t>ネンド</t>
    </rPh>
    <phoneticPr fontId="2"/>
  </si>
  <si>
    <t>2023年度</t>
    <rPh sb="4" eb="6">
      <t>ネンド</t>
    </rPh>
    <phoneticPr fontId="2"/>
  </si>
  <si>
    <t>2024年度</t>
    <rPh sb="4" eb="6">
      <t>ネンド</t>
    </rPh>
    <phoneticPr fontId="2"/>
  </si>
  <si>
    <t>　委託事業　委託先総括表（一般事業者用）</t>
    <rPh sb="1" eb="3">
      <t>イタク</t>
    </rPh>
    <rPh sb="3" eb="5">
      <t>ジギョウ</t>
    </rPh>
    <rPh sb="6" eb="9">
      <t>イタクサキ</t>
    </rPh>
    <rPh sb="9" eb="11">
      <t>ソウカツ</t>
    </rPh>
    <rPh sb="11" eb="12">
      <t>ヒョウ</t>
    </rPh>
    <phoneticPr fontId="2"/>
  </si>
  <si>
    <t>　委託事業　委託先総括表(国立研究開発法人等用)</t>
    <rPh sb="1" eb="3">
      <t>イタク</t>
    </rPh>
    <rPh sb="3" eb="5">
      <t>ジギョウ</t>
    </rPh>
    <rPh sb="6" eb="9">
      <t>イタクサキ</t>
    </rPh>
    <rPh sb="9" eb="11">
      <t>ソウカツ</t>
    </rPh>
    <rPh sb="11" eb="12">
      <t>ヒョウ</t>
    </rPh>
    <rPh sb="12" eb="13">
      <t>ゼイホウシキ</t>
    </rPh>
    <phoneticPr fontId="2"/>
  </si>
  <si>
    <t>委託事業　委託先総括表（大学用/内税方式）</t>
    <rPh sb="0" eb="2">
      <t>イタク</t>
    </rPh>
    <rPh sb="2" eb="4">
      <t>ジギョウ</t>
    </rPh>
    <rPh sb="5" eb="8">
      <t>イタクサキ</t>
    </rPh>
    <rPh sb="8" eb="10">
      <t>ソウカツ</t>
    </rPh>
    <rPh sb="10" eb="11">
      <t>ヒョウ</t>
    </rPh>
    <rPh sb="16" eb="18">
      <t>ウチゼイ</t>
    </rPh>
    <rPh sb="18" eb="20">
      <t>ホウシキ</t>
    </rPh>
    <phoneticPr fontId="2"/>
  </si>
  <si>
    <t>　委託事業　委託先総括表（消費税の免税事業者等用）</t>
    <rPh sb="1" eb="3">
      <t>イタク</t>
    </rPh>
    <rPh sb="3" eb="5">
      <t>ジギョウ</t>
    </rPh>
    <rPh sb="6" eb="9">
      <t>イタクサキ</t>
    </rPh>
    <rPh sb="9" eb="11">
      <t>ソウカツ</t>
    </rPh>
    <rPh sb="11" eb="12">
      <t>ヒョウ</t>
    </rPh>
    <rPh sb="13" eb="16">
      <t>ショウヒゼイ</t>
    </rPh>
    <rPh sb="17" eb="19">
      <t>メンゼイ</t>
    </rPh>
    <rPh sb="19" eb="22">
      <t>ジギョウシャ</t>
    </rPh>
    <rPh sb="22" eb="23">
      <t>トウ</t>
    </rPh>
    <phoneticPr fontId="2"/>
  </si>
  <si>
    <t>（２）委託事業　委託先／研究分担先／分室総括表</t>
    <rPh sb="3" eb="5">
      <t>イタク</t>
    </rPh>
    <rPh sb="5" eb="7">
      <t>ジギョウ</t>
    </rPh>
    <rPh sb="8" eb="11">
      <t>イタクサキ</t>
    </rPh>
    <rPh sb="12" eb="14">
      <t>ケンキュウ</t>
    </rPh>
    <rPh sb="14" eb="16">
      <t>ブンタン</t>
    </rPh>
    <rPh sb="16" eb="17">
      <t>サキ</t>
    </rPh>
    <rPh sb="18" eb="20">
      <t>ブンシツ</t>
    </rPh>
    <rPh sb="20" eb="22">
      <t>ソウカツ</t>
    </rPh>
    <rPh sb="22" eb="23">
      <t>ヒョウ</t>
    </rPh>
    <phoneticPr fontId="2"/>
  </si>
  <si>
    <t>（２）委託事業　委託先／研究分担先／分室総括表</t>
    <rPh sb="8" eb="11">
      <t>イタクサキ</t>
    </rPh>
    <rPh sb="12" eb="14">
      <t>ケンキュウ</t>
    </rPh>
    <rPh sb="14" eb="16">
      <t>ブンタン</t>
    </rPh>
    <rPh sb="16" eb="17">
      <t>サキ</t>
    </rPh>
    <rPh sb="18" eb="20">
      <t>ブンシツ</t>
    </rPh>
    <rPh sb="20" eb="22">
      <t>ソウカツ</t>
    </rPh>
    <rPh sb="22" eb="23">
      <t>ヒョウ</t>
    </rPh>
    <phoneticPr fontId="2"/>
  </si>
  <si>
    <t>（３）委託事業　再委託先／共同実施先総括表</t>
    <rPh sb="8" eb="11">
      <t>サイイタク</t>
    </rPh>
    <rPh sb="11" eb="12">
      <t>サキ</t>
    </rPh>
    <rPh sb="13" eb="15">
      <t>キョウドウ</t>
    </rPh>
    <rPh sb="15" eb="17">
      <t>ジッシ</t>
    </rPh>
    <rPh sb="17" eb="18">
      <t>サキ</t>
    </rPh>
    <rPh sb="18" eb="20">
      <t>ソウカツ</t>
    </rPh>
    <rPh sb="20" eb="21">
      <t>ヒョウ</t>
    </rPh>
    <phoneticPr fontId="2"/>
  </si>
  <si>
    <t>委託事業　再委託先総括表（一般事業者用）</t>
    <rPh sb="0" eb="2">
      <t>イタク</t>
    </rPh>
    <rPh sb="2" eb="4">
      <t>ジギョウ</t>
    </rPh>
    <rPh sb="5" eb="6">
      <t>サイ</t>
    </rPh>
    <rPh sb="6" eb="9">
      <t>イタクサキ</t>
    </rPh>
    <rPh sb="9" eb="11">
      <t>ソウカツ</t>
    </rPh>
    <rPh sb="11" eb="12">
      <t>ヒョウ</t>
    </rPh>
    <rPh sb="13" eb="15">
      <t>イッパン</t>
    </rPh>
    <rPh sb="15" eb="18">
      <t>ジギョウシャ</t>
    </rPh>
    <rPh sb="18" eb="19">
      <t>ヨウ</t>
    </rPh>
    <phoneticPr fontId="2"/>
  </si>
  <si>
    <t>委託事業　再委託先総括表(国立研究開発法人等用)</t>
    <rPh sb="0" eb="2">
      <t>イタク</t>
    </rPh>
    <rPh sb="2" eb="4">
      <t>ジギョウ</t>
    </rPh>
    <rPh sb="5" eb="6">
      <t>サイ</t>
    </rPh>
    <rPh sb="6" eb="9">
      <t>イタクサキ</t>
    </rPh>
    <rPh sb="9" eb="11">
      <t>ソウカツ</t>
    </rPh>
    <rPh sb="11" eb="12">
      <t>ヒョウ</t>
    </rPh>
    <rPh sb="12" eb="13">
      <t>ゼイホウシキ</t>
    </rPh>
    <phoneticPr fontId="2"/>
  </si>
  <si>
    <t>（３）委託事業　再委託先／共同実施先総括表</t>
    <rPh sb="3" eb="5">
      <t>イタク</t>
    </rPh>
    <rPh sb="5" eb="7">
      <t>ジギョウ</t>
    </rPh>
    <rPh sb="8" eb="9">
      <t>サイ</t>
    </rPh>
    <rPh sb="9" eb="12">
      <t>イタクサキ</t>
    </rPh>
    <rPh sb="13" eb="15">
      <t>キョウドウ</t>
    </rPh>
    <rPh sb="15" eb="17">
      <t>ジッシ</t>
    </rPh>
    <rPh sb="17" eb="18">
      <t>サキ</t>
    </rPh>
    <rPh sb="18" eb="20">
      <t>ソウカツ</t>
    </rPh>
    <rPh sb="20" eb="21">
      <t>ヒョウ</t>
    </rPh>
    <phoneticPr fontId="2"/>
  </si>
  <si>
    <t>委託事業　再委託先総括表（大学用/内税方式）</t>
    <rPh sb="0" eb="2">
      <t>イタク</t>
    </rPh>
    <rPh sb="2" eb="4">
      <t>ジギョウ</t>
    </rPh>
    <rPh sb="5" eb="6">
      <t>サイ</t>
    </rPh>
    <rPh sb="6" eb="9">
      <t>イタクサキ</t>
    </rPh>
    <rPh sb="9" eb="11">
      <t>ソウカツ</t>
    </rPh>
    <rPh sb="11" eb="12">
      <t>ヒョウ</t>
    </rPh>
    <rPh sb="17" eb="19">
      <t>ウチゼイ</t>
    </rPh>
    <rPh sb="19" eb="21">
      <t>ホウシキ</t>
    </rPh>
    <phoneticPr fontId="2"/>
  </si>
  <si>
    <t>（３）委託事業　再委託先／共同実施先総括表</t>
    <rPh sb="3" eb="5">
      <t>イタク</t>
    </rPh>
    <rPh sb="5" eb="7">
      <t>ジギョウ</t>
    </rPh>
    <rPh sb="8" eb="11">
      <t>サイイタク</t>
    </rPh>
    <rPh sb="11" eb="12">
      <t>サキ</t>
    </rPh>
    <rPh sb="13" eb="15">
      <t>キョウドウ</t>
    </rPh>
    <rPh sb="15" eb="17">
      <t>ジッシ</t>
    </rPh>
    <rPh sb="17" eb="18">
      <t>サキ</t>
    </rPh>
    <rPh sb="18" eb="20">
      <t>ソウカツ</t>
    </rPh>
    <rPh sb="20" eb="21">
      <t>ヒョウ</t>
    </rPh>
    <phoneticPr fontId="2"/>
  </si>
  <si>
    <t>委託事業　再委託先総括表（消費税の免税事業者等用）</t>
    <rPh sb="0" eb="2">
      <t>イタク</t>
    </rPh>
    <rPh sb="2" eb="4">
      <t>ジギョウ</t>
    </rPh>
    <rPh sb="5" eb="6">
      <t>サイ</t>
    </rPh>
    <rPh sb="6" eb="9">
      <t>イタクサキ</t>
    </rPh>
    <rPh sb="9" eb="11">
      <t>ソウカツ</t>
    </rPh>
    <rPh sb="11" eb="12">
      <t>ヒョウ</t>
    </rPh>
    <rPh sb="13" eb="16">
      <t>ショウヒゼイ</t>
    </rPh>
    <rPh sb="17" eb="19">
      <t>メンゼイ</t>
    </rPh>
    <rPh sb="19" eb="22">
      <t>ジギョウシャ</t>
    </rPh>
    <rPh sb="22" eb="23">
      <t>トウ</t>
    </rPh>
    <rPh sb="23" eb="24">
      <t>ヨウ</t>
    </rPh>
    <phoneticPr fontId="2"/>
  </si>
  <si>
    <t>委託事業　項目別明細表（一般事業者用）</t>
    <rPh sb="0" eb="2">
      <t>イタク</t>
    </rPh>
    <rPh sb="2" eb="4">
      <t>ジギョウ</t>
    </rPh>
    <rPh sb="5" eb="7">
      <t>コウモク</t>
    </rPh>
    <rPh sb="7" eb="8">
      <t>ベツ</t>
    </rPh>
    <rPh sb="8" eb="11">
      <t>メイサイヒョウ</t>
    </rPh>
    <rPh sb="12" eb="14">
      <t>イッパン</t>
    </rPh>
    <rPh sb="14" eb="17">
      <t>ジギョウシャ</t>
    </rPh>
    <rPh sb="17" eb="18">
      <t>ヨウ</t>
    </rPh>
    <phoneticPr fontId="2"/>
  </si>
  <si>
    <t>※年度毎に作成してください。
※消費税の非課税団体については、積算項目の内容に応じて課税された額を計上してください。労務費、海外旅費等のように不課税の項目は消費税は計上せず、その他の課税の項目は消費税込み額を計上してください。このとき「消費税及び地方消費税」欄及び消費税との「合計（又は総計）」欄は不要となります。</t>
    <rPh sb="1" eb="3">
      <t>ネンド</t>
    </rPh>
    <rPh sb="3" eb="4">
      <t>マイ</t>
    </rPh>
    <rPh sb="5" eb="7">
      <t>サクセイ</t>
    </rPh>
    <rPh sb="16" eb="19">
      <t>ショウヒゼイ</t>
    </rPh>
    <rPh sb="20" eb="23">
      <t>ヒカゼイ</t>
    </rPh>
    <rPh sb="23" eb="25">
      <t>ダンタイ</t>
    </rPh>
    <rPh sb="31" eb="33">
      <t>セキサン</t>
    </rPh>
    <rPh sb="33" eb="35">
      <t>コウモク</t>
    </rPh>
    <rPh sb="36" eb="38">
      <t>ナイヨウ</t>
    </rPh>
    <rPh sb="39" eb="40">
      <t>オウ</t>
    </rPh>
    <rPh sb="42" eb="44">
      <t>カゼイ</t>
    </rPh>
    <rPh sb="47" eb="48">
      <t>ガク</t>
    </rPh>
    <rPh sb="49" eb="51">
      <t>ケイジョウ</t>
    </rPh>
    <rPh sb="58" eb="61">
      <t>ロウムヒ</t>
    </rPh>
    <rPh sb="62" eb="64">
      <t>カイガイ</t>
    </rPh>
    <rPh sb="64" eb="66">
      <t>リョヒ</t>
    </rPh>
    <rPh sb="66" eb="67">
      <t>トウ</t>
    </rPh>
    <rPh sb="71" eb="72">
      <t>フ</t>
    </rPh>
    <rPh sb="72" eb="74">
      <t>カゼイ</t>
    </rPh>
    <rPh sb="75" eb="77">
      <t>コウモク</t>
    </rPh>
    <rPh sb="78" eb="81">
      <t>ショウヒゼイ</t>
    </rPh>
    <rPh sb="82" eb="84">
      <t>ケイジョウ</t>
    </rPh>
    <rPh sb="89" eb="90">
      <t>タ</t>
    </rPh>
    <rPh sb="91" eb="93">
      <t>カゼイ</t>
    </rPh>
    <rPh sb="94" eb="96">
      <t>コウモク</t>
    </rPh>
    <rPh sb="97" eb="100">
      <t>ショウヒゼイ</t>
    </rPh>
    <rPh sb="100" eb="101">
      <t>コ</t>
    </rPh>
    <rPh sb="102" eb="103">
      <t>ガク</t>
    </rPh>
    <rPh sb="104" eb="106">
      <t>ケイジョウ</t>
    </rPh>
    <rPh sb="118" eb="121">
      <t>ショウヒゼイ</t>
    </rPh>
    <rPh sb="121" eb="122">
      <t>オヨ</t>
    </rPh>
    <rPh sb="123" eb="125">
      <t>チホウ</t>
    </rPh>
    <rPh sb="125" eb="128">
      <t>ショウヒゼイ</t>
    </rPh>
    <rPh sb="129" eb="130">
      <t>ラン</t>
    </rPh>
    <rPh sb="130" eb="131">
      <t>オヨ</t>
    </rPh>
    <rPh sb="132" eb="135">
      <t>ショウヒゼイ</t>
    </rPh>
    <rPh sb="138" eb="140">
      <t>ゴウケイ</t>
    </rPh>
    <rPh sb="141" eb="142">
      <t>マタ</t>
    </rPh>
    <rPh sb="143" eb="145">
      <t>ソウケイ</t>
    </rPh>
    <rPh sb="147" eb="148">
      <t>ラン</t>
    </rPh>
    <rPh sb="149" eb="151">
      <t>フヨウ</t>
    </rPh>
    <phoneticPr fontId="2"/>
  </si>
  <si>
    <t>注</t>
    <rPh sb="0" eb="1">
      <t>チュウ</t>
    </rPh>
    <phoneticPr fontId="2"/>
  </si>
  <si>
    <t>※年度毎に作成してください。</t>
  </si>
  <si>
    <t>（４）項目別明細表</t>
    <rPh sb="3" eb="5">
      <t>コウモク</t>
    </rPh>
    <rPh sb="5" eb="6">
      <t>ベツ</t>
    </rPh>
    <rPh sb="6" eb="9">
      <t>メイサイヒョウ</t>
    </rPh>
    <phoneticPr fontId="2"/>
  </si>
  <si>
    <t>●●●●株式会社(20●●年度）</t>
    <rPh sb="4" eb="6">
      <t>カブシキ</t>
    </rPh>
    <rPh sb="6" eb="8">
      <t>カイシャ</t>
    </rPh>
    <phoneticPr fontId="2"/>
  </si>
  <si>
    <t>　　委託事業　項目別明細表　（国立研究開発法人等用）</t>
    <rPh sb="2" eb="4">
      <t>イタク</t>
    </rPh>
    <rPh sb="4" eb="6">
      <t>ジギョウ</t>
    </rPh>
    <phoneticPr fontId="15"/>
  </si>
  <si>
    <t>委託事業　項目別明細表（大学用　／内税方式）</t>
    <rPh sb="0" eb="2">
      <t>イタク</t>
    </rPh>
    <rPh sb="2" eb="4">
      <t>ジギョウ</t>
    </rPh>
    <rPh sb="5" eb="8">
      <t>コウモクベツ</t>
    </rPh>
    <rPh sb="8" eb="11">
      <t>メイサイヒョウ</t>
    </rPh>
    <rPh sb="17" eb="19">
      <t>ウチゼイ</t>
    </rPh>
    <rPh sb="19" eb="21">
      <t>ホウシキ</t>
    </rPh>
    <phoneticPr fontId="2"/>
  </si>
  <si>
    <t>国立研究開発法人○○○機構(20●●年度）</t>
    <rPh sb="0" eb="2">
      <t>コクリツ</t>
    </rPh>
    <rPh sb="2" eb="4">
      <t>ケンキュウ</t>
    </rPh>
    <rPh sb="4" eb="6">
      <t>カイハツ</t>
    </rPh>
    <rPh sb="6" eb="8">
      <t>ホウジン</t>
    </rPh>
    <rPh sb="11" eb="13">
      <t>キコウ</t>
    </rPh>
    <phoneticPr fontId="15"/>
  </si>
  <si>
    <t>国立大学法人★★★大学(20●●年度）</t>
    <rPh sb="0" eb="2">
      <t>コクリツ</t>
    </rPh>
    <rPh sb="2" eb="4">
      <t>ダイガク</t>
    </rPh>
    <rPh sb="4" eb="6">
      <t>ホウジン</t>
    </rPh>
    <rPh sb="9" eb="11">
      <t>ダイガク</t>
    </rPh>
    <phoneticPr fontId="2"/>
  </si>
  <si>
    <t>（５）項目別明細表</t>
    <rPh sb="3" eb="5">
      <t>コウモク</t>
    </rPh>
    <rPh sb="5" eb="6">
      <t>ベツ</t>
    </rPh>
    <rPh sb="6" eb="9">
      <t>メイサイヒョウ</t>
    </rPh>
    <phoneticPr fontId="2"/>
  </si>
  <si>
    <t>１．●●●株式会社</t>
    <rPh sb="5" eb="7">
      <t>カブシキ</t>
    </rPh>
    <rPh sb="7" eb="9">
      <t>カイシャ</t>
    </rPh>
    <phoneticPr fontId="2"/>
  </si>
  <si>
    <t>　　研究開発項目①合計（１．＋２．）</t>
    <rPh sb="2" eb="4">
      <t>ケンキュウ</t>
    </rPh>
    <rPh sb="4" eb="6">
      <t>カイハツ</t>
    </rPh>
    <rPh sb="6" eb="8">
      <t>コウモク</t>
    </rPh>
    <rPh sb="9" eb="11">
      <t>ゴウケイ</t>
    </rPh>
    <phoneticPr fontId="2"/>
  </si>
  <si>
    <t>２．国立大学法人★★★★大学</t>
    <rPh sb="2" eb="4">
      <t>コクリツ</t>
    </rPh>
    <rPh sb="4" eb="6">
      <t>ダイガク</t>
    </rPh>
    <rPh sb="6" eb="8">
      <t>ホウジン</t>
    </rPh>
    <rPh sb="12" eb="14">
      <t>ダイガク</t>
    </rPh>
    <phoneticPr fontId="2"/>
  </si>
  <si>
    <t>株式会社○○○</t>
    <rPh sb="0" eb="2">
      <t>カブシキ</t>
    </rPh>
    <rPh sb="2" eb="4">
      <t>カイシャ</t>
    </rPh>
    <phoneticPr fontId="2"/>
  </si>
  <si>
    <t>株式会社□</t>
    <rPh sb="0" eb="2">
      <t>カブシキ</t>
    </rPh>
    <rPh sb="2" eb="4">
      <t>カイシャ</t>
    </rPh>
    <phoneticPr fontId="2"/>
  </si>
  <si>
    <t>国立大学法人□大学</t>
    <rPh sb="0" eb="2">
      <t>コクリツ</t>
    </rPh>
    <rPh sb="2" eb="4">
      <t>ダイガク</t>
    </rPh>
    <rPh sb="4" eb="6">
      <t>ホウジン</t>
    </rPh>
    <rPh sb="7" eb="9">
      <t>ダイガク</t>
    </rPh>
    <phoneticPr fontId="2"/>
  </si>
  <si>
    <t>学校法人▽大学</t>
    <rPh sb="0" eb="2">
      <t>ガッコウ</t>
    </rPh>
    <rPh sb="2" eb="4">
      <t>ホウジン</t>
    </rPh>
    <rPh sb="5" eb="7">
      <t>ダイガク</t>
    </rPh>
    <phoneticPr fontId="2"/>
  </si>
  <si>
    <t>国立大学法人☆☆☆☆大学</t>
    <rPh sb="0" eb="2">
      <t>コクリツ</t>
    </rPh>
    <rPh sb="2" eb="4">
      <t>ダイガク</t>
    </rPh>
    <rPh sb="4" eb="6">
      <t>ホウジン</t>
    </rPh>
    <rPh sb="10" eb="12">
      <t>ダイガク</t>
    </rPh>
    <phoneticPr fontId="2"/>
  </si>
  <si>
    <t>学校法人△△△△大学</t>
    <rPh sb="0" eb="2">
      <t>ガッコウ</t>
    </rPh>
    <rPh sb="2" eb="4">
      <t>ホウジン</t>
    </rPh>
    <rPh sb="8" eb="10">
      <t>ダイガク</t>
    </rPh>
    <phoneticPr fontId="2"/>
  </si>
  <si>
    <t>　　研究開発項目②合計（１．＋２．）</t>
    <rPh sb="2" eb="4">
      <t>ケンキュウ</t>
    </rPh>
    <rPh sb="4" eb="6">
      <t>カイハツ</t>
    </rPh>
    <rPh sb="6" eb="8">
      <t>コウモク</t>
    </rPh>
    <rPh sb="9" eb="11">
      <t>ゴウケイ</t>
    </rPh>
    <phoneticPr fontId="2"/>
  </si>
  <si>
    <t>合計（研究開発項目①＋研究開発項目②）</t>
    <rPh sb="0" eb="2">
      <t>ゴウケイ</t>
    </rPh>
    <rPh sb="3" eb="5">
      <t>ケンキュウ</t>
    </rPh>
    <rPh sb="5" eb="7">
      <t>カイハツ</t>
    </rPh>
    <rPh sb="7" eb="9">
      <t>コウモク</t>
    </rPh>
    <rPh sb="11" eb="13">
      <t>ケンキュウ</t>
    </rPh>
    <rPh sb="13" eb="15">
      <t>カイハツ</t>
    </rPh>
    <rPh sb="15" eb="17">
      <t>コウモク</t>
    </rPh>
    <phoneticPr fontId="2"/>
  </si>
  <si>
    <t>2020年度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</si>
</sst>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\(#,##0\)"/>
    <numFmt numFmtId="177" formatCode="\(#,##0\)"/>
  </numFmts>
  <fonts count="1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38" fontId="5" fillId="0" borderId="0" xfId="1" applyFont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38" fontId="0" fillId="0" borderId="0" xfId="0" applyNumberFormat="1">
      <alignment vertical="center"/>
    </xf>
    <xf numFmtId="3" fontId="0" fillId="0" borderId="0" xfId="0" applyNumberFormat="1">
      <alignment vertical="center"/>
    </xf>
    <xf numFmtId="40" fontId="5" fillId="0" borderId="0" xfId="1" applyNumberFormat="1" applyFont="1">
      <alignment vertical="center"/>
    </xf>
    <xf numFmtId="40" fontId="5" fillId="0" borderId="0" xfId="1" applyNumberFormat="1" applyFont="1" applyFill="1">
      <alignment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38" fontId="7" fillId="0" borderId="1" xfId="1" applyFont="1" applyBorder="1" applyAlignment="1">
      <alignment horizontal="center" vertical="center"/>
    </xf>
    <xf numFmtId="38" fontId="7" fillId="0" borderId="1" xfId="1" applyFont="1" applyBorder="1">
      <alignment vertical="center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Fill="1" applyBorder="1">
      <alignment vertical="center"/>
    </xf>
    <xf numFmtId="38" fontId="8" fillId="0" borderId="0" xfId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7" fillId="0" borderId="0" xfId="0" applyFont="1" applyFill="1" applyBorder="1">
      <alignment vertical="center"/>
    </xf>
    <xf numFmtId="38" fontId="7" fillId="0" borderId="0" xfId="1" applyFont="1" applyFill="1" applyBorder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38" fontId="7" fillId="0" borderId="0" xfId="1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>
      <alignment vertical="center"/>
    </xf>
    <xf numFmtId="0" fontId="7" fillId="2" borderId="0" xfId="0" applyFont="1" applyFill="1" applyBorder="1">
      <alignment vertical="center"/>
    </xf>
    <xf numFmtId="38" fontId="7" fillId="2" borderId="0" xfId="1" applyFont="1" applyFill="1" applyBorder="1">
      <alignment vertical="center"/>
    </xf>
    <xf numFmtId="0" fontId="7" fillId="2" borderId="0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9" fontId="7" fillId="0" borderId="0" xfId="0" applyNumberFormat="1" applyFont="1" applyBorder="1">
      <alignment vertical="center"/>
    </xf>
    <xf numFmtId="0" fontId="7" fillId="2" borderId="2" xfId="0" applyFont="1" applyFill="1" applyBorder="1">
      <alignment vertical="center"/>
    </xf>
    <xf numFmtId="38" fontId="7" fillId="2" borderId="9" xfId="1" applyFont="1" applyFill="1" applyBorder="1">
      <alignment vertical="center"/>
    </xf>
    <xf numFmtId="38" fontId="7" fillId="0" borderId="9" xfId="1" applyFont="1" applyBorder="1">
      <alignment vertical="center"/>
    </xf>
    <xf numFmtId="38" fontId="7" fillId="0" borderId="2" xfId="0" applyNumberFormat="1" applyFont="1" applyBorder="1" applyAlignment="1">
      <alignment vertical="center"/>
    </xf>
    <xf numFmtId="38" fontId="7" fillId="0" borderId="9" xfId="0" applyNumberFormat="1" applyFont="1" applyBorder="1" applyAlignment="1">
      <alignment vertical="center"/>
    </xf>
    <xf numFmtId="0" fontId="7" fillId="0" borderId="9" xfId="0" applyFont="1" applyBorder="1">
      <alignment vertical="center"/>
    </xf>
    <xf numFmtId="38" fontId="7" fillId="0" borderId="2" xfId="0" applyNumberFormat="1" applyFont="1" applyBorder="1">
      <alignment vertical="center"/>
    </xf>
    <xf numFmtId="0" fontId="7" fillId="0" borderId="6" xfId="0" applyFont="1" applyBorder="1">
      <alignment vertical="center"/>
    </xf>
    <xf numFmtId="38" fontId="7" fillId="0" borderId="7" xfId="1" applyFont="1" applyBorder="1">
      <alignment vertical="center"/>
    </xf>
    <xf numFmtId="38" fontId="7" fillId="0" borderId="8" xfId="1" applyFont="1" applyBorder="1">
      <alignment vertical="center"/>
    </xf>
    <xf numFmtId="0" fontId="7" fillId="0" borderId="8" xfId="0" applyFont="1" applyBorder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38" fontId="7" fillId="0" borderId="0" xfId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8" fontId="7" fillId="0" borderId="11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7" fillId="0" borderId="11" xfId="1" applyFont="1" applyBorder="1">
      <alignment vertical="center"/>
    </xf>
    <xf numFmtId="38" fontId="7" fillId="0" borderId="12" xfId="1" applyFont="1" applyBorder="1">
      <alignment vertical="center"/>
    </xf>
    <xf numFmtId="38" fontId="7" fillId="0" borderId="1" xfId="1" applyNumberFormat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" xfId="1" applyFont="1" applyBorder="1" applyAlignment="1">
      <alignment horizontal="left" vertical="center"/>
    </xf>
    <xf numFmtId="0" fontId="7" fillId="2" borderId="14" xfId="0" applyFont="1" applyFill="1" applyBorder="1">
      <alignment vertical="center"/>
    </xf>
    <xf numFmtId="0" fontId="7" fillId="2" borderId="3" xfId="0" applyFont="1" applyFill="1" applyBorder="1">
      <alignment vertical="center"/>
    </xf>
    <xf numFmtId="38" fontId="7" fillId="2" borderId="3" xfId="1" applyFont="1" applyFill="1" applyBorder="1">
      <alignment vertical="center"/>
    </xf>
    <xf numFmtId="0" fontId="10" fillId="2" borderId="15" xfId="0" applyFont="1" applyFill="1" applyBorder="1">
      <alignment vertical="center"/>
    </xf>
    <xf numFmtId="38" fontId="10" fillId="2" borderId="16" xfId="0" applyNumberFormat="1" applyFont="1" applyFill="1" applyBorder="1">
      <alignment vertical="center"/>
    </xf>
    <xf numFmtId="38" fontId="10" fillId="0" borderId="17" xfId="0" applyNumberFormat="1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7" xfId="0" applyFont="1" applyBorder="1">
      <alignment vertical="center"/>
    </xf>
    <xf numFmtId="0" fontId="10" fillId="2" borderId="17" xfId="0" applyFont="1" applyFill="1" applyBorder="1">
      <alignment vertical="center"/>
    </xf>
    <xf numFmtId="38" fontId="10" fillId="2" borderId="18" xfId="0" applyNumberFormat="1" applyFont="1" applyFill="1" applyBorder="1">
      <alignment vertical="center"/>
    </xf>
    <xf numFmtId="0" fontId="10" fillId="2" borderId="17" xfId="0" applyFont="1" applyFill="1" applyBorder="1" applyAlignment="1">
      <alignment horizontal="center" vertical="center"/>
    </xf>
    <xf numFmtId="38" fontId="10" fillId="2" borderId="18" xfId="0" applyNumberFormat="1" applyFont="1" applyFill="1" applyBorder="1" applyAlignment="1">
      <alignment horizontal="right" vertical="center"/>
    </xf>
    <xf numFmtId="38" fontId="10" fillId="0" borderId="18" xfId="0" applyNumberFormat="1" applyFont="1" applyFill="1" applyBorder="1">
      <alignment vertical="center"/>
    </xf>
    <xf numFmtId="0" fontId="10" fillId="0" borderId="18" xfId="0" applyFont="1" applyFill="1" applyBorder="1">
      <alignment vertical="center"/>
    </xf>
    <xf numFmtId="0" fontId="10" fillId="0" borderId="19" xfId="0" applyFont="1" applyBorder="1">
      <alignment vertical="center"/>
    </xf>
    <xf numFmtId="38" fontId="10" fillId="0" borderId="20" xfId="0" applyNumberFormat="1" applyFont="1" applyBorder="1">
      <alignment vertical="center"/>
    </xf>
    <xf numFmtId="38" fontId="11" fillId="0" borderId="0" xfId="1" applyFont="1" applyFill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0" xfId="1" applyFont="1" applyFill="1">
      <alignment vertical="center"/>
    </xf>
    <xf numFmtId="40" fontId="7" fillId="0" borderId="0" xfId="1" applyNumberFormat="1" applyFont="1" applyFill="1">
      <alignment vertical="center"/>
    </xf>
    <xf numFmtId="40" fontId="7" fillId="0" borderId="0" xfId="1" applyNumberFormat="1" applyFont="1">
      <alignment vertical="center"/>
    </xf>
    <xf numFmtId="176" fontId="7" fillId="0" borderId="12" xfId="1" applyNumberFormat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0" fontId="3" fillId="0" borderId="1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4" fillId="0" borderId="19" xfId="0" applyFont="1" applyBorder="1">
      <alignment vertical="center"/>
    </xf>
    <xf numFmtId="38" fontId="4" fillId="0" borderId="20" xfId="0" applyNumberFormat="1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>
      <alignment vertical="center"/>
    </xf>
    <xf numFmtId="9" fontId="3" fillId="0" borderId="0" xfId="0" applyNumberFormat="1" applyFont="1" applyBorder="1">
      <alignment vertical="center"/>
    </xf>
    <xf numFmtId="38" fontId="3" fillId="0" borderId="0" xfId="1" applyFont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3" xfId="0" applyFont="1" applyFill="1" applyBorder="1">
      <alignment vertical="center"/>
    </xf>
    <xf numFmtId="38" fontId="3" fillId="2" borderId="3" xfId="1" applyFont="1" applyFill="1" applyBorder="1">
      <alignment vertical="center"/>
    </xf>
    <xf numFmtId="38" fontId="3" fillId="2" borderId="21" xfId="1" applyFont="1" applyFill="1" applyBorder="1">
      <alignment vertical="center"/>
    </xf>
    <xf numFmtId="0" fontId="3" fillId="0" borderId="2" xfId="0" applyFont="1" applyBorder="1">
      <alignment vertical="center"/>
    </xf>
    <xf numFmtId="38" fontId="3" fillId="0" borderId="9" xfId="1" applyFont="1" applyBorder="1">
      <alignment vertical="center"/>
    </xf>
    <xf numFmtId="38" fontId="3" fillId="0" borderId="2" xfId="0" applyNumberFormat="1" applyFont="1" applyBorder="1" applyAlignment="1">
      <alignment vertical="center"/>
    </xf>
    <xf numFmtId="38" fontId="3" fillId="0" borderId="9" xfId="0" applyNumberFormat="1" applyFont="1" applyBorder="1" applyAlignment="1">
      <alignment vertical="center"/>
    </xf>
    <xf numFmtId="38" fontId="3" fillId="0" borderId="0" xfId="0" applyNumberFormat="1" applyFont="1">
      <alignment vertical="center"/>
    </xf>
    <xf numFmtId="38" fontId="3" fillId="0" borderId="0" xfId="1" applyFont="1" applyFill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9" xfId="0" applyFont="1" applyBorder="1">
      <alignment vertical="center"/>
    </xf>
    <xf numFmtId="38" fontId="3" fillId="0" borderId="0" xfId="1" applyFont="1">
      <alignment vertical="center"/>
    </xf>
    <xf numFmtId="38" fontId="3" fillId="0" borderId="2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0" fontId="3" fillId="0" borderId="8" xfId="0" applyFont="1" applyBorder="1">
      <alignment vertical="center"/>
    </xf>
    <xf numFmtId="38" fontId="7" fillId="0" borderId="1" xfId="1" applyFont="1" applyBorder="1" applyAlignment="1">
      <alignment vertical="center"/>
    </xf>
    <xf numFmtId="38" fontId="7" fillId="0" borderId="0" xfId="1" applyFont="1" applyBorder="1" applyAlignment="1">
      <alignment horizontal="left" vertical="center"/>
    </xf>
    <xf numFmtId="176" fontId="7" fillId="0" borderId="0" xfId="1" applyNumberFormat="1" applyFont="1" applyFill="1" applyBorder="1">
      <alignment vertical="center"/>
    </xf>
    <xf numFmtId="38" fontId="5" fillId="0" borderId="0" xfId="1" applyFont="1" applyBorder="1">
      <alignment vertical="center"/>
    </xf>
    <xf numFmtId="40" fontId="5" fillId="0" borderId="0" xfId="1" applyNumberFormat="1" applyFont="1" applyFill="1" applyBorder="1">
      <alignment vertical="center"/>
    </xf>
    <xf numFmtId="40" fontId="5" fillId="0" borderId="0" xfId="1" applyNumberFormat="1" applyFont="1" applyBorder="1">
      <alignment vertical="center"/>
    </xf>
    <xf numFmtId="38" fontId="7" fillId="0" borderId="0" xfId="0" applyNumberFormat="1" applyFont="1">
      <alignment vertical="center"/>
    </xf>
    <xf numFmtId="177" fontId="7" fillId="0" borderId="1" xfId="1" applyNumberFormat="1" applyFont="1" applyFill="1" applyBorder="1">
      <alignment vertical="center"/>
    </xf>
    <xf numFmtId="0" fontId="1" fillId="0" borderId="0" xfId="2">
      <alignment vertical="center"/>
    </xf>
    <xf numFmtId="38" fontId="0" fillId="0" borderId="0" xfId="3" applyFont="1">
      <alignment vertical="center"/>
    </xf>
    <xf numFmtId="0" fontId="1" fillId="0" borderId="0" xfId="2" applyFill="1">
      <alignment vertical="center"/>
    </xf>
    <xf numFmtId="0" fontId="7" fillId="0" borderId="0" xfId="2" applyFont="1" applyBorder="1">
      <alignment vertical="center"/>
    </xf>
    <xf numFmtId="38" fontId="7" fillId="0" borderId="0" xfId="3" applyFont="1" applyBorder="1">
      <alignment vertical="center"/>
    </xf>
    <xf numFmtId="9" fontId="7" fillId="0" borderId="0" xfId="2" applyNumberFormat="1" applyFont="1" applyBorder="1">
      <alignment vertical="center"/>
    </xf>
    <xf numFmtId="0" fontId="3" fillId="0" borderId="0" xfId="2" applyFont="1">
      <alignment vertical="center"/>
    </xf>
    <xf numFmtId="0" fontId="3" fillId="0" borderId="10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0" fontId="3" fillId="0" borderId="5" xfId="2" applyFont="1" applyBorder="1">
      <alignment vertical="center"/>
    </xf>
    <xf numFmtId="0" fontId="3" fillId="0" borderId="4" xfId="2" applyFont="1" applyBorder="1" applyAlignment="1">
      <alignment vertical="center"/>
    </xf>
    <xf numFmtId="0" fontId="7" fillId="0" borderId="0" xfId="2" applyFont="1">
      <alignment vertical="center"/>
    </xf>
    <xf numFmtId="38" fontId="10" fillId="2" borderId="18" xfId="2" applyNumberFormat="1" applyFont="1" applyFill="1" applyBorder="1">
      <alignment vertical="center"/>
    </xf>
    <xf numFmtId="0" fontId="10" fillId="2" borderId="17" xfId="2" applyFont="1" applyFill="1" applyBorder="1">
      <alignment vertical="center"/>
    </xf>
    <xf numFmtId="38" fontId="7" fillId="2" borderId="0" xfId="3" applyFont="1" applyFill="1" applyBorder="1">
      <alignment vertical="center"/>
    </xf>
    <xf numFmtId="0" fontId="7" fillId="2" borderId="0" xfId="2" applyFont="1" applyFill="1" applyBorder="1" applyAlignment="1">
      <alignment horizontal="right" vertical="center"/>
    </xf>
    <xf numFmtId="0" fontId="7" fillId="2" borderId="0" xfId="2" applyFont="1" applyFill="1" applyBorder="1">
      <alignment vertical="center"/>
    </xf>
    <xf numFmtId="0" fontId="10" fillId="0" borderId="18" xfId="2" applyFont="1" applyBorder="1">
      <alignment vertical="center"/>
    </xf>
    <xf numFmtId="38" fontId="10" fillId="0" borderId="17" xfId="2" applyNumberFormat="1" applyFont="1" applyBorder="1">
      <alignment vertical="center"/>
    </xf>
    <xf numFmtId="0" fontId="7" fillId="0" borderId="0" xfId="2" applyFont="1" applyBorder="1" applyAlignment="1">
      <alignment horizontal="right" vertical="center"/>
    </xf>
    <xf numFmtId="0" fontId="7" fillId="0" borderId="2" xfId="2" applyFont="1" applyBorder="1">
      <alignment vertical="center"/>
    </xf>
    <xf numFmtId="0" fontId="7" fillId="0" borderId="0" xfId="2" applyFont="1" applyFill="1">
      <alignment vertical="center"/>
    </xf>
    <xf numFmtId="38" fontId="10" fillId="0" borderId="18" xfId="2" applyNumberFormat="1" applyFont="1" applyFill="1" applyBorder="1">
      <alignment vertical="center"/>
    </xf>
    <xf numFmtId="38" fontId="7" fillId="0" borderId="0" xfId="3" applyFont="1" applyFill="1" applyBorder="1">
      <alignment vertical="center"/>
    </xf>
    <xf numFmtId="0" fontId="7" fillId="0" borderId="0" xfId="2" applyFont="1" applyFill="1" applyBorder="1">
      <alignment vertical="center"/>
    </xf>
    <xf numFmtId="0" fontId="7" fillId="0" borderId="2" xfId="2" applyFont="1" applyFill="1" applyBorder="1">
      <alignment vertical="center"/>
    </xf>
    <xf numFmtId="0" fontId="10" fillId="0" borderId="18" xfId="2" applyFont="1" applyFill="1" applyBorder="1">
      <alignment vertical="center"/>
    </xf>
    <xf numFmtId="0" fontId="10" fillId="0" borderId="17" xfId="2" applyFont="1" applyBorder="1">
      <alignment vertical="center"/>
    </xf>
    <xf numFmtId="38" fontId="10" fillId="2" borderId="18" xfId="2" applyNumberFormat="1" applyFont="1" applyFill="1" applyBorder="1" applyAlignment="1">
      <alignment horizontal="right" vertical="center"/>
    </xf>
    <xf numFmtId="0" fontId="10" fillId="2" borderId="17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vertical="center"/>
    </xf>
    <xf numFmtId="0" fontId="1" fillId="0" borderId="0" xfId="2" applyFill="1" applyBorder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8" fontId="8" fillId="0" borderId="0" xfId="1" applyFont="1" applyAlignment="1">
      <alignment horizontal="right" vertical="center"/>
    </xf>
    <xf numFmtId="38" fontId="13" fillId="0" borderId="0" xfId="3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12" fillId="0" borderId="0" xfId="1" applyFont="1" applyAlignment="1">
      <alignment vertical="center"/>
    </xf>
    <xf numFmtId="38" fontId="16" fillId="0" borderId="1" xfId="1" applyFont="1" applyBorder="1" applyAlignment="1">
      <alignment horizontal="center" vertical="center" wrapText="1"/>
    </xf>
    <xf numFmtId="0" fontId="7" fillId="0" borderId="1" xfId="1" applyNumberFormat="1" applyFont="1" applyFill="1" applyBorder="1">
      <alignment vertical="center"/>
    </xf>
    <xf numFmtId="38" fontId="7" fillId="0" borderId="1" xfId="1" applyNumberFormat="1" applyFont="1" applyFill="1" applyBorder="1">
      <alignment vertical="center"/>
    </xf>
    <xf numFmtId="38" fontId="11" fillId="3" borderId="0" xfId="1" applyFont="1" applyFill="1" applyAlignment="1">
      <alignment horizontal="center" vertical="center"/>
    </xf>
    <xf numFmtId="38" fontId="7" fillId="0" borderId="4" xfId="1" applyFont="1" applyBorder="1" applyAlignment="1">
      <alignment horizontal="left" vertical="center"/>
    </xf>
    <xf numFmtId="38" fontId="7" fillId="0" borderId="10" xfId="1" applyFont="1" applyBorder="1" applyAlignment="1">
      <alignment horizontal="left" vertical="center"/>
    </xf>
    <xf numFmtId="38" fontId="7" fillId="0" borderId="4" xfId="1" applyFont="1" applyFill="1" applyBorder="1" applyAlignment="1">
      <alignment horizontal="left" vertical="center"/>
    </xf>
    <xf numFmtId="38" fontId="7" fillId="0" borderId="10" xfId="1" applyFont="1" applyFill="1" applyBorder="1" applyAlignment="1">
      <alignment horizontal="left" vertical="center"/>
    </xf>
    <xf numFmtId="38" fontId="7" fillId="0" borderId="7" xfId="1" applyFont="1" applyBorder="1" applyAlignment="1">
      <alignment horizontal="right" vertical="center"/>
    </xf>
    <xf numFmtId="38" fontId="7" fillId="0" borderId="14" xfId="1" applyFont="1" applyBorder="1" applyAlignment="1">
      <alignment horizontal="left" vertical="center"/>
    </xf>
    <xf numFmtId="38" fontId="7" fillId="0" borderId="21" xfId="1" applyFont="1" applyBorder="1" applyAlignment="1">
      <alignment horizontal="left" vertical="center"/>
    </xf>
    <xf numFmtId="38" fontId="7" fillId="0" borderId="2" xfId="1" applyFont="1" applyBorder="1" applyAlignment="1">
      <alignment horizontal="left" vertical="center"/>
    </xf>
    <xf numFmtId="38" fontId="7" fillId="0" borderId="9" xfId="1" applyFont="1" applyBorder="1" applyAlignment="1">
      <alignment horizontal="left" vertical="center"/>
    </xf>
    <xf numFmtId="38" fontId="7" fillId="0" borderId="6" xfId="1" applyFont="1" applyBorder="1" applyAlignment="1">
      <alignment horizontal="left" vertical="center"/>
    </xf>
    <xf numFmtId="38" fontId="7" fillId="0" borderId="8" xfId="1" applyFont="1" applyBorder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38" fontId="3" fillId="0" borderId="22" xfId="0" applyNumberFormat="1" applyFont="1" applyBorder="1" applyAlignment="1">
      <alignment horizontal="right" vertical="center"/>
    </xf>
    <xf numFmtId="38" fontId="3" fillId="0" borderId="23" xfId="0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8" fillId="0" borderId="0" xfId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2" borderId="14" xfId="0" applyNumberFormat="1" applyFont="1" applyFill="1" applyBorder="1" applyAlignment="1">
      <alignment horizontal="right" vertical="center"/>
    </xf>
    <xf numFmtId="38" fontId="3" fillId="2" borderId="2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38" fontId="3" fillId="0" borderId="4" xfId="0" applyNumberFormat="1" applyFont="1" applyBorder="1" applyAlignment="1">
      <alignment horizontal="right" vertical="center"/>
    </xf>
    <xf numFmtId="38" fontId="3" fillId="0" borderId="1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38" fontId="10" fillId="0" borderId="19" xfId="2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3" fillId="0" borderId="4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38" fontId="3" fillId="0" borderId="4" xfId="3" applyFont="1" applyBorder="1" applyAlignment="1">
      <alignment horizontal="right" vertical="center"/>
    </xf>
    <xf numFmtId="38" fontId="3" fillId="0" borderId="10" xfId="3" applyFont="1" applyBorder="1" applyAlignment="1">
      <alignment horizontal="right" vertical="center"/>
    </xf>
    <xf numFmtId="0" fontId="11" fillId="3" borderId="0" xfId="2" applyFont="1" applyFill="1" applyAlignment="1">
      <alignment horizontal="center" vertical="center"/>
    </xf>
    <xf numFmtId="38" fontId="13" fillId="0" borderId="0" xfId="3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7" xfId="2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7" fillId="2" borderId="6" xfId="2" applyFont="1" applyFill="1" applyBorder="1" applyAlignment="1">
      <alignment horizontal="left" vertical="center"/>
    </xf>
    <xf numFmtId="0" fontId="7" fillId="2" borderId="7" xfId="2" applyFont="1" applyFill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26" xfId="2" applyFont="1" applyBorder="1" applyAlignment="1">
      <alignment horizontal="left" vertical="center"/>
    </xf>
    <xf numFmtId="38" fontId="3" fillId="0" borderId="22" xfId="2" applyNumberFormat="1" applyFont="1" applyBorder="1" applyAlignment="1">
      <alignment horizontal="right" vertical="center"/>
    </xf>
    <xf numFmtId="38" fontId="3" fillId="0" borderId="23" xfId="2" applyNumberFormat="1" applyFont="1" applyBorder="1" applyAlignment="1">
      <alignment horizontal="right" vertical="center"/>
    </xf>
    <xf numFmtId="38" fontId="7" fillId="0" borderId="22" xfId="0" applyNumberFormat="1" applyFont="1" applyBorder="1" applyAlignment="1">
      <alignment horizontal="right" vertical="center"/>
    </xf>
    <xf numFmtId="38" fontId="7" fillId="0" borderId="23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38" fontId="7" fillId="0" borderId="6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7" fillId="2" borderId="14" xfId="0" applyNumberFormat="1" applyFont="1" applyFill="1" applyBorder="1" applyAlignment="1">
      <alignment horizontal="right" vertical="center"/>
    </xf>
    <xf numFmtId="38" fontId="7" fillId="2" borderId="21" xfId="0" applyNumberFormat="1" applyFont="1" applyFill="1" applyBorder="1" applyAlignment="1">
      <alignment horizontal="right" vertical="center"/>
    </xf>
    <xf numFmtId="38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7" fillId="0" borderId="4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38" fontId="7" fillId="0" borderId="4" xfId="0" applyNumberFormat="1" applyFont="1" applyBorder="1" applyAlignment="1">
      <alignment horizontal="right" vertical="center"/>
    </xf>
    <xf numFmtId="38" fontId="7" fillId="0" borderId="10" xfId="0" applyNumberFormat="1" applyFont="1" applyBorder="1" applyAlignment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39"/>
  <sheetViews>
    <sheetView showGridLines="0" view="pageBreakPreview" zoomScale="70" zoomScaleNormal="85" zoomScaleSheetLayoutView="70" workbookViewId="0">
      <selection activeCell="A4" sqref="A4:H30"/>
    </sheetView>
  </sheetViews>
  <sheetFormatPr defaultColWidth="9" defaultRowHeight="13.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5" width="11.125" style="1" bestFit="1" customWidth="1"/>
    <col min="6" max="7" width="11.125" style="1" customWidth="1"/>
    <col min="8" max="8" width="11.125" style="1" bestFit="1" customWidth="1"/>
    <col min="9" max="16384" width="9" style="1"/>
  </cols>
  <sheetData>
    <row r="1" spans="1:14" ht="18.75">
      <c r="H1" s="15"/>
    </row>
    <row r="2" spans="1:14" ht="18.75">
      <c r="A2" s="175" t="s">
        <v>196</v>
      </c>
      <c r="B2" s="175"/>
      <c r="C2" s="175"/>
      <c r="D2" s="175"/>
      <c r="E2" s="175"/>
      <c r="F2" s="175"/>
      <c r="G2" s="175"/>
      <c r="H2" s="175"/>
    </row>
    <row r="3" spans="1:14" ht="18.75" customHeight="1"/>
    <row r="4" spans="1:14" s="10" customFormat="1" ht="18.75" customHeight="1">
      <c r="A4" s="9" t="s">
        <v>197</v>
      </c>
      <c r="B4" s="9"/>
    </row>
    <row r="5" spans="1:14" s="10" customFormat="1" ht="18.75" customHeight="1">
      <c r="A5" s="9" t="s">
        <v>195</v>
      </c>
      <c r="B5" s="9"/>
    </row>
    <row r="6" spans="1:14" s="10" customFormat="1" ht="18.75" customHeight="1">
      <c r="A6" s="9"/>
      <c r="B6" s="9"/>
      <c r="D6" s="180" t="s">
        <v>120</v>
      </c>
      <c r="E6" s="180"/>
      <c r="F6" s="180"/>
      <c r="G6" s="180"/>
      <c r="H6" s="180"/>
    </row>
    <row r="7" spans="1:14" s="10" customFormat="1" ht="27" customHeight="1">
      <c r="A7" s="11" t="s">
        <v>81</v>
      </c>
      <c r="B7" s="172" t="s">
        <v>84</v>
      </c>
      <c r="C7" s="11" t="s">
        <v>8</v>
      </c>
      <c r="D7" s="11" t="s">
        <v>237</v>
      </c>
      <c r="E7" s="11" t="s">
        <v>198</v>
      </c>
      <c r="F7" s="11" t="s">
        <v>199</v>
      </c>
      <c r="G7" s="11" t="s">
        <v>200</v>
      </c>
      <c r="H7" s="11" t="s">
        <v>201</v>
      </c>
      <c r="K7" s="86"/>
    </row>
    <row r="8" spans="1:14" s="10" customFormat="1" ht="27" customHeight="1">
      <c r="A8" s="176" t="s">
        <v>226</v>
      </c>
      <c r="B8" s="177"/>
      <c r="C8" s="12">
        <f t="shared" ref="C8:C15" si="0">SUM(D8:H8)</f>
        <v>0</v>
      </c>
      <c r="D8" s="12"/>
      <c r="E8" s="12"/>
      <c r="F8" s="12"/>
      <c r="G8" s="12"/>
      <c r="H8" s="12"/>
      <c r="K8" s="87"/>
      <c r="L8" s="88"/>
      <c r="M8" s="88"/>
      <c r="N8" s="88"/>
    </row>
    <row r="9" spans="1:14" s="10" customFormat="1" ht="27" customHeight="1">
      <c r="A9" s="13" t="s">
        <v>89</v>
      </c>
      <c r="B9" s="14" t="s">
        <v>83</v>
      </c>
      <c r="C9" s="129">
        <f t="shared" si="0"/>
        <v>0</v>
      </c>
      <c r="D9" s="129"/>
      <c r="E9" s="129"/>
      <c r="F9" s="129"/>
      <c r="G9" s="129"/>
      <c r="H9" s="129"/>
      <c r="K9" s="87"/>
      <c r="L9" s="88"/>
      <c r="M9" s="88"/>
      <c r="N9" s="88"/>
    </row>
    <row r="10" spans="1:14" s="10" customFormat="1" ht="27" customHeight="1">
      <c r="A10" s="13" t="s">
        <v>89</v>
      </c>
      <c r="B10" s="14" t="s">
        <v>82</v>
      </c>
      <c r="C10" s="129">
        <f t="shared" si="0"/>
        <v>0</v>
      </c>
      <c r="D10" s="129"/>
      <c r="E10" s="129"/>
      <c r="F10" s="129"/>
      <c r="G10" s="129"/>
      <c r="H10" s="129"/>
      <c r="K10" s="87"/>
      <c r="L10" s="88"/>
      <c r="M10" s="88"/>
      <c r="N10" s="88"/>
    </row>
    <row r="11" spans="1:14" s="10" customFormat="1" ht="27" customHeight="1">
      <c r="A11" s="13" t="s">
        <v>87</v>
      </c>
      <c r="B11" s="14" t="s">
        <v>93</v>
      </c>
      <c r="C11" s="129">
        <f t="shared" si="0"/>
        <v>0</v>
      </c>
      <c r="D11" s="129"/>
      <c r="E11" s="129"/>
      <c r="F11" s="129"/>
      <c r="G11" s="129"/>
      <c r="H11" s="129"/>
      <c r="K11" s="87"/>
      <c r="L11" s="88"/>
      <c r="M11" s="88"/>
      <c r="N11" s="88"/>
    </row>
    <row r="12" spans="1:14" s="86" customFormat="1" ht="27" customHeight="1">
      <c r="A12" s="178" t="s">
        <v>97</v>
      </c>
      <c r="B12" s="179"/>
      <c r="C12" s="14">
        <f>SUM(D12:H12)</f>
        <v>0</v>
      </c>
      <c r="D12" s="14"/>
      <c r="E12" s="14"/>
      <c r="F12" s="14"/>
      <c r="G12" s="14"/>
      <c r="H12" s="14"/>
      <c r="K12" s="87"/>
      <c r="L12" s="88"/>
      <c r="M12" s="88"/>
      <c r="N12" s="88"/>
    </row>
    <row r="13" spans="1:14" s="10" customFormat="1" ht="27" customHeight="1">
      <c r="A13" s="13" t="s">
        <v>89</v>
      </c>
      <c r="B13" s="14" t="s">
        <v>229</v>
      </c>
      <c r="C13" s="129">
        <f t="shared" si="0"/>
        <v>0</v>
      </c>
      <c r="D13" s="129"/>
      <c r="E13" s="129"/>
      <c r="F13" s="129"/>
      <c r="G13" s="129"/>
      <c r="H13" s="129"/>
      <c r="K13" s="87"/>
      <c r="L13" s="88"/>
      <c r="M13" s="88"/>
      <c r="N13" s="88"/>
    </row>
    <row r="14" spans="1:14" s="10" customFormat="1" ht="27" customHeight="1">
      <c r="A14" s="13" t="s">
        <v>89</v>
      </c>
      <c r="B14" s="14" t="s">
        <v>44</v>
      </c>
      <c r="C14" s="129">
        <f t="shared" si="0"/>
        <v>0</v>
      </c>
      <c r="D14" s="129"/>
      <c r="E14" s="129"/>
      <c r="F14" s="129"/>
      <c r="G14" s="129"/>
      <c r="H14" s="129"/>
      <c r="K14" s="87"/>
      <c r="L14" s="88"/>
      <c r="M14" s="88"/>
      <c r="N14" s="88"/>
    </row>
    <row r="15" spans="1:14" s="10" customFormat="1" ht="27" customHeight="1">
      <c r="A15" s="13" t="s">
        <v>87</v>
      </c>
      <c r="B15" s="14" t="s">
        <v>91</v>
      </c>
      <c r="C15" s="129">
        <f t="shared" si="0"/>
        <v>0</v>
      </c>
      <c r="D15" s="129"/>
      <c r="E15" s="129"/>
      <c r="F15" s="129"/>
      <c r="G15" s="129"/>
      <c r="H15" s="129"/>
      <c r="K15" s="87"/>
      <c r="L15" s="88"/>
      <c r="M15" s="88"/>
      <c r="N15" s="88"/>
    </row>
    <row r="16" spans="1:14" s="10" customFormat="1" ht="27" customHeight="1">
      <c r="A16" s="176" t="s">
        <v>227</v>
      </c>
      <c r="B16" s="177"/>
      <c r="C16" s="129">
        <f>C8+C12</f>
        <v>0</v>
      </c>
      <c r="D16" s="173">
        <f>D8+D12</f>
        <v>0</v>
      </c>
      <c r="E16" s="173">
        <f t="shared" ref="E16:H16" si="1">E8+E12</f>
        <v>0</v>
      </c>
      <c r="F16" s="173">
        <f t="shared" si="1"/>
        <v>0</v>
      </c>
      <c r="G16" s="173">
        <f t="shared" si="1"/>
        <v>0</v>
      </c>
      <c r="H16" s="173">
        <f t="shared" si="1"/>
        <v>0</v>
      </c>
      <c r="K16" s="87"/>
      <c r="L16" s="88"/>
      <c r="M16" s="88"/>
      <c r="N16" s="88"/>
    </row>
    <row r="17" spans="1:14" s="10" customFormat="1" ht="27" customHeight="1">
      <c r="A17" s="176" t="s">
        <v>96</v>
      </c>
      <c r="B17" s="177"/>
      <c r="C17" s="12">
        <f t="shared" ref="C17:C24" si="2">SUM(D17:H17)</f>
        <v>0</v>
      </c>
      <c r="D17" s="12"/>
      <c r="E17" s="12"/>
      <c r="F17" s="12"/>
      <c r="G17" s="12"/>
      <c r="H17" s="12"/>
      <c r="K17" s="87"/>
      <c r="L17" s="88"/>
      <c r="M17" s="88"/>
      <c r="N17" s="88"/>
    </row>
    <row r="18" spans="1:14" s="10" customFormat="1" ht="27" customHeight="1">
      <c r="A18" s="13" t="s">
        <v>89</v>
      </c>
      <c r="B18" s="14" t="s">
        <v>230</v>
      </c>
      <c r="C18" s="129">
        <f t="shared" si="2"/>
        <v>0</v>
      </c>
      <c r="D18" s="129"/>
      <c r="E18" s="129"/>
      <c r="F18" s="129"/>
      <c r="G18" s="129"/>
      <c r="H18" s="129"/>
      <c r="K18" s="87"/>
      <c r="L18" s="88"/>
      <c r="M18" s="88"/>
      <c r="N18" s="88"/>
    </row>
    <row r="19" spans="1:14" s="10" customFormat="1" ht="27" customHeight="1">
      <c r="A19" s="13" t="s">
        <v>89</v>
      </c>
      <c r="B19" s="14" t="s">
        <v>231</v>
      </c>
      <c r="C19" s="129">
        <f t="shared" si="2"/>
        <v>0</v>
      </c>
      <c r="D19" s="129"/>
      <c r="E19" s="129"/>
      <c r="F19" s="129"/>
      <c r="G19" s="129"/>
      <c r="H19" s="129"/>
      <c r="K19" s="87"/>
      <c r="L19" s="88"/>
      <c r="M19" s="88"/>
      <c r="N19" s="88"/>
    </row>
    <row r="20" spans="1:14" s="10" customFormat="1" ht="27" customHeight="1">
      <c r="A20" s="13" t="s">
        <v>87</v>
      </c>
      <c r="B20" s="14" t="s">
        <v>232</v>
      </c>
      <c r="C20" s="129">
        <f t="shared" si="2"/>
        <v>0</v>
      </c>
      <c r="D20" s="129"/>
      <c r="E20" s="129"/>
      <c r="F20" s="129"/>
      <c r="G20" s="129"/>
      <c r="H20" s="129"/>
      <c r="K20" s="87"/>
      <c r="L20" s="88"/>
      <c r="M20" s="88"/>
      <c r="N20" s="88"/>
    </row>
    <row r="21" spans="1:14" s="86" customFormat="1" ht="27" customHeight="1">
      <c r="A21" s="178" t="s">
        <v>228</v>
      </c>
      <c r="B21" s="179"/>
      <c r="C21" s="14">
        <f t="shared" si="2"/>
        <v>0</v>
      </c>
      <c r="D21" s="14"/>
      <c r="E21" s="14"/>
      <c r="F21" s="14"/>
      <c r="G21" s="14"/>
      <c r="H21" s="14"/>
      <c r="K21" s="87"/>
      <c r="L21" s="88"/>
      <c r="M21" s="88"/>
      <c r="N21" s="88"/>
    </row>
    <row r="22" spans="1:14" s="10" customFormat="1" ht="27" customHeight="1">
      <c r="A22" s="13" t="s">
        <v>89</v>
      </c>
      <c r="B22" s="14" t="s">
        <v>45</v>
      </c>
      <c r="C22" s="129">
        <f t="shared" si="2"/>
        <v>0</v>
      </c>
      <c r="D22" s="129"/>
      <c r="E22" s="129"/>
      <c r="F22" s="129"/>
      <c r="G22" s="129"/>
      <c r="H22" s="129"/>
      <c r="K22" s="87"/>
      <c r="L22" s="88"/>
      <c r="M22" s="88"/>
      <c r="N22" s="88"/>
    </row>
    <row r="23" spans="1:14" s="10" customFormat="1" ht="27" customHeight="1">
      <c r="A23" s="13" t="s">
        <v>89</v>
      </c>
      <c r="B23" s="14" t="s">
        <v>233</v>
      </c>
      <c r="C23" s="129">
        <f t="shared" si="2"/>
        <v>0</v>
      </c>
      <c r="D23" s="129"/>
      <c r="E23" s="129"/>
      <c r="F23" s="129"/>
      <c r="G23" s="129"/>
      <c r="H23" s="129"/>
      <c r="K23" s="87"/>
      <c r="L23" s="88"/>
      <c r="M23" s="88"/>
      <c r="N23" s="88"/>
    </row>
    <row r="24" spans="1:14" s="10" customFormat="1" ht="27" customHeight="1">
      <c r="A24" s="13" t="s">
        <v>87</v>
      </c>
      <c r="B24" s="14" t="s">
        <v>234</v>
      </c>
      <c r="C24" s="129">
        <f t="shared" si="2"/>
        <v>0</v>
      </c>
      <c r="D24" s="129"/>
      <c r="E24" s="129"/>
      <c r="F24" s="129"/>
      <c r="G24" s="129"/>
      <c r="H24" s="129"/>
      <c r="K24" s="87"/>
      <c r="L24" s="88"/>
      <c r="M24" s="88"/>
      <c r="N24" s="88"/>
    </row>
    <row r="25" spans="1:14" s="10" customFormat="1" ht="27" customHeight="1">
      <c r="A25" s="176" t="s">
        <v>235</v>
      </c>
      <c r="B25" s="177"/>
      <c r="C25" s="129">
        <f>C17+C21</f>
        <v>0</v>
      </c>
      <c r="D25" s="174">
        <f>D17+D21</f>
        <v>0</v>
      </c>
      <c r="E25" s="174">
        <f>E17+E21</f>
        <v>0</v>
      </c>
      <c r="F25" s="174">
        <f>F17+F21</f>
        <v>0</v>
      </c>
      <c r="G25" s="173">
        <f t="shared" ref="G25:H25" si="3">G17+G21</f>
        <v>0</v>
      </c>
      <c r="H25" s="173">
        <f t="shared" si="3"/>
        <v>0</v>
      </c>
      <c r="K25" s="87"/>
      <c r="L25" s="88"/>
      <c r="M25" s="88"/>
      <c r="N25" s="88"/>
    </row>
    <row r="26" spans="1:14" s="10" customFormat="1" ht="27" customHeight="1">
      <c r="A26" s="176" t="s">
        <v>236</v>
      </c>
      <c r="B26" s="177"/>
      <c r="C26" s="12">
        <f>SUM(D26:H26)</f>
        <v>0</v>
      </c>
      <c r="D26" s="12">
        <f>D16+D25</f>
        <v>0</v>
      </c>
      <c r="E26" s="12">
        <f t="shared" ref="E26:H26" si="4">E16+E25</f>
        <v>0</v>
      </c>
      <c r="F26" s="12">
        <f t="shared" si="4"/>
        <v>0</v>
      </c>
      <c r="G26" s="12">
        <f t="shared" si="4"/>
        <v>0</v>
      </c>
      <c r="H26" s="12">
        <f t="shared" si="4"/>
        <v>0</v>
      </c>
      <c r="K26" s="88"/>
      <c r="L26" s="88"/>
      <c r="M26" s="88"/>
      <c r="N26" s="88"/>
    </row>
    <row r="27" spans="1:14" s="10" customFormat="1" ht="27" customHeight="1">
      <c r="A27" s="176" t="s">
        <v>9</v>
      </c>
      <c r="B27" s="177"/>
      <c r="C27" s="12">
        <f>SUM(D27:H27)</f>
        <v>0</v>
      </c>
      <c r="D27" s="12"/>
      <c r="E27" s="12"/>
      <c r="F27" s="12"/>
      <c r="G27" s="12"/>
      <c r="H27" s="12"/>
      <c r="K27" s="88"/>
      <c r="L27" s="88"/>
      <c r="M27" s="88"/>
      <c r="N27" s="88"/>
    </row>
    <row r="28" spans="1:14" s="10" customFormat="1" ht="27" customHeight="1">
      <c r="A28" s="176" t="s">
        <v>79</v>
      </c>
      <c r="B28" s="177"/>
      <c r="C28" s="12">
        <f>C26</f>
        <v>0</v>
      </c>
      <c r="D28" s="12">
        <f>D26</f>
        <v>0</v>
      </c>
      <c r="E28" s="12">
        <f t="shared" ref="E28:H28" si="5">E26</f>
        <v>0</v>
      </c>
      <c r="F28" s="12">
        <f t="shared" si="5"/>
        <v>0</v>
      </c>
      <c r="G28" s="12">
        <f t="shared" si="5"/>
        <v>0</v>
      </c>
      <c r="H28" s="12">
        <f t="shared" si="5"/>
        <v>0</v>
      </c>
      <c r="K28" s="88"/>
      <c r="L28" s="88"/>
      <c r="M28" s="88"/>
      <c r="N28" s="88"/>
    </row>
    <row r="29" spans="1:14" s="10" customFormat="1" ht="27" customHeight="1">
      <c r="A29" s="176" t="s">
        <v>80</v>
      </c>
      <c r="B29" s="177"/>
      <c r="C29" s="12">
        <f>C27</f>
        <v>0</v>
      </c>
      <c r="D29" s="12">
        <f>D27</f>
        <v>0</v>
      </c>
      <c r="E29" s="12">
        <f t="shared" ref="E29:H29" si="6">E27</f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K29" s="88"/>
      <c r="L29" s="88"/>
      <c r="M29" s="88"/>
      <c r="N29" s="88"/>
    </row>
    <row r="30" spans="1:14" s="10" customFormat="1" ht="27" customHeight="1">
      <c r="A30" s="123" t="s">
        <v>133</v>
      </c>
      <c r="B30" s="123"/>
      <c r="C30" s="30"/>
      <c r="D30" s="30"/>
      <c r="E30" s="30"/>
      <c r="F30" s="30"/>
      <c r="G30" s="30"/>
      <c r="H30" s="30"/>
      <c r="K30" s="88"/>
      <c r="L30" s="88"/>
      <c r="M30" s="88"/>
      <c r="N30" s="88"/>
    </row>
    <row r="31" spans="1:14" ht="30" customHeight="1"/>
    <row r="32" spans="1:14" ht="27" customHeight="1">
      <c r="A32" s="1" t="s">
        <v>123</v>
      </c>
    </row>
    <row r="33" spans="1:14" ht="27" customHeight="1">
      <c r="A33" s="181" t="s">
        <v>125</v>
      </c>
      <c r="B33" s="182"/>
      <c r="C33" s="63">
        <f>SUM(D33:H33)</f>
        <v>0</v>
      </c>
      <c r="D33" s="63">
        <f>SUM(D34:D35)</f>
        <v>0</v>
      </c>
      <c r="E33" s="63">
        <f t="shared" ref="E33:H33" si="7">SUM(E34:E35)</f>
        <v>0</v>
      </c>
      <c r="F33" s="63">
        <f t="shared" si="7"/>
        <v>0</v>
      </c>
      <c r="G33" s="63">
        <f t="shared" si="7"/>
        <v>0</v>
      </c>
      <c r="H33" s="63">
        <f t="shared" si="7"/>
        <v>0</v>
      </c>
      <c r="K33" s="8"/>
      <c r="L33" s="7"/>
      <c r="M33" s="7"/>
      <c r="N33" s="7"/>
    </row>
    <row r="34" spans="1:14" ht="27" customHeight="1">
      <c r="A34" s="183" t="s">
        <v>121</v>
      </c>
      <c r="B34" s="184"/>
      <c r="C34" s="64">
        <f>SUM(D34:H34)</f>
        <v>0</v>
      </c>
      <c r="D34" s="89"/>
      <c r="E34" s="89"/>
      <c r="F34" s="89"/>
      <c r="G34" s="89"/>
      <c r="H34" s="89"/>
      <c r="K34" s="8"/>
      <c r="L34" s="7"/>
      <c r="M34" s="7"/>
      <c r="N34" s="7"/>
    </row>
    <row r="35" spans="1:14" ht="27" customHeight="1">
      <c r="A35" s="185" t="s">
        <v>126</v>
      </c>
      <c r="B35" s="186"/>
      <c r="C35" s="66">
        <f>SUM(D35:H35)</f>
        <v>0</v>
      </c>
      <c r="D35" s="90"/>
      <c r="E35" s="90"/>
      <c r="F35" s="90"/>
      <c r="G35" s="90"/>
      <c r="H35" s="90"/>
      <c r="K35" s="8"/>
      <c r="L35" s="7"/>
      <c r="M35" s="7"/>
      <c r="N35" s="7"/>
    </row>
    <row r="36" spans="1:14" s="125" customFormat="1" ht="10.5" customHeight="1">
      <c r="A36" s="123"/>
      <c r="B36" s="123"/>
      <c r="C36" s="30"/>
      <c r="D36" s="124"/>
      <c r="E36" s="124"/>
      <c r="F36" s="124"/>
      <c r="G36" s="124"/>
      <c r="H36" s="124"/>
      <c r="K36" s="126"/>
      <c r="L36" s="127"/>
      <c r="M36" s="127"/>
      <c r="N36" s="127"/>
    </row>
    <row r="37" spans="1:14" ht="27" customHeight="1">
      <c r="A37" s="181" t="s">
        <v>128</v>
      </c>
      <c r="B37" s="182"/>
      <c r="C37" s="63">
        <f>SUM(D37:H37)</f>
        <v>0</v>
      </c>
      <c r="D37" s="63">
        <f>SUM(D38:D39)</f>
        <v>0</v>
      </c>
      <c r="E37" s="63">
        <f t="shared" ref="E37:H37" si="8">SUM(E38:E39)</f>
        <v>0</v>
      </c>
      <c r="F37" s="63">
        <f t="shared" si="8"/>
        <v>0</v>
      </c>
      <c r="G37" s="63">
        <f t="shared" si="8"/>
        <v>0</v>
      </c>
      <c r="H37" s="63">
        <f t="shared" si="8"/>
        <v>0</v>
      </c>
    </row>
    <row r="38" spans="1:14" ht="27" customHeight="1">
      <c r="A38" s="183" t="s">
        <v>122</v>
      </c>
      <c r="B38" s="184"/>
      <c r="C38" s="64">
        <f>SUM(D38:H38)</f>
        <v>0</v>
      </c>
      <c r="D38" s="89"/>
      <c r="E38" s="89"/>
      <c r="F38" s="89"/>
      <c r="G38" s="89"/>
      <c r="H38" s="89"/>
    </row>
    <row r="39" spans="1:14" ht="27" customHeight="1">
      <c r="A39" s="185" t="s">
        <v>127</v>
      </c>
      <c r="B39" s="186"/>
      <c r="C39" s="66">
        <f>SUM(D39:H39)</f>
        <v>0</v>
      </c>
      <c r="D39" s="90"/>
      <c r="E39" s="90"/>
      <c r="F39" s="90"/>
      <c r="G39" s="90"/>
      <c r="H39" s="90"/>
    </row>
  </sheetData>
  <mergeCells count="18">
    <mergeCell ref="A29:B29"/>
    <mergeCell ref="A37:B37"/>
    <mergeCell ref="A38:B38"/>
    <mergeCell ref="A39:B39"/>
    <mergeCell ref="A33:B33"/>
    <mergeCell ref="A34:B34"/>
    <mergeCell ref="A35:B35"/>
    <mergeCell ref="A2:H2"/>
    <mergeCell ref="A8:B8"/>
    <mergeCell ref="A28:B28"/>
    <mergeCell ref="A12:B12"/>
    <mergeCell ref="A26:B26"/>
    <mergeCell ref="A27:B27"/>
    <mergeCell ref="D6:H6"/>
    <mergeCell ref="A16:B16"/>
    <mergeCell ref="A17:B17"/>
    <mergeCell ref="A21:B21"/>
    <mergeCell ref="A25:B25"/>
  </mergeCells>
  <phoneticPr fontId="2"/>
  <pageMargins left="0.59055118110236227" right="0.39370078740157483" top="0.74803149606299213" bottom="0.74803149606299213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64"/>
  <sheetViews>
    <sheetView showGridLines="0" view="pageBreakPreview" zoomScale="85" zoomScaleNormal="85" zoomScaleSheetLayoutView="85" workbookViewId="0">
      <selection activeCell="D43" sqref="D43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0" width="9.75" style="1" bestFit="1" customWidth="1"/>
    <col min="11" max="11" width="9.75" bestFit="1" customWidth="1"/>
    <col min="12" max="12" width="9.625" bestFit="1" customWidth="1"/>
    <col min="13" max="13" width="9.25" bestFit="1" customWidth="1"/>
  </cols>
  <sheetData>
    <row r="1" spans="1:12" ht="19.5" customHeight="1">
      <c r="L1" s="16"/>
    </row>
    <row r="2" spans="1:12" ht="19.5" customHeight="1">
      <c r="A2" s="187" t="s">
        <v>215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ht="19.5" customHeight="1">
      <c r="A3" s="195"/>
      <c r="B3" s="195"/>
      <c r="C3" s="171"/>
      <c r="D3" s="171"/>
      <c r="E3" s="171"/>
      <c r="F3" s="171"/>
      <c r="G3" s="171"/>
      <c r="H3" s="171"/>
      <c r="I3" s="171"/>
      <c r="J3" s="199"/>
      <c r="K3" s="199"/>
      <c r="L3" s="199"/>
    </row>
    <row r="4" spans="1:12" ht="19.5" customHeight="1">
      <c r="A4" s="165" t="s">
        <v>219</v>
      </c>
      <c r="B4" s="165"/>
      <c r="C4" s="171"/>
      <c r="D4" s="171"/>
      <c r="E4" s="171"/>
      <c r="F4" s="171"/>
      <c r="G4" s="171"/>
      <c r="H4" s="171"/>
      <c r="I4" s="171"/>
      <c r="J4" s="166"/>
      <c r="K4" s="166"/>
      <c r="L4" s="166"/>
    </row>
    <row r="5" spans="1:12" ht="19.5" customHeight="1">
      <c r="A5" s="9" t="s">
        <v>195</v>
      </c>
      <c r="B5" s="165"/>
      <c r="C5" s="171"/>
      <c r="D5" s="171"/>
      <c r="E5" s="171"/>
      <c r="F5" s="171"/>
      <c r="G5" s="171"/>
      <c r="H5" s="171"/>
      <c r="I5" s="171"/>
      <c r="J5" s="166"/>
      <c r="K5" s="166"/>
      <c r="L5" s="166"/>
    </row>
    <row r="6" spans="1:12" s="20" customFormat="1" ht="19.5" customHeight="1" thickBot="1">
      <c r="A6" s="20" t="s">
        <v>220</v>
      </c>
      <c r="D6" s="10"/>
      <c r="J6" s="10"/>
    </row>
    <row r="7" spans="1:12" s="20" customFormat="1" ht="13.5">
      <c r="A7" s="200" t="s">
        <v>107</v>
      </c>
      <c r="B7" s="200"/>
      <c r="C7" s="200"/>
      <c r="D7" s="200"/>
      <c r="E7" s="200"/>
      <c r="F7" s="200"/>
      <c r="G7" s="200"/>
      <c r="H7" s="200"/>
      <c r="I7" s="200"/>
      <c r="J7" s="201"/>
      <c r="K7" s="202" t="s">
        <v>59</v>
      </c>
      <c r="L7" s="203"/>
    </row>
    <row r="8" spans="1:12" s="20" customFormat="1" ht="13.5">
      <c r="A8" s="68" t="s">
        <v>11</v>
      </c>
      <c r="B8" s="69"/>
      <c r="C8" s="69"/>
      <c r="D8" s="70"/>
      <c r="E8" s="69"/>
      <c r="F8" s="69"/>
      <c r="G8" s="69"/>
      <c r="H8" s="69"/>
      <c r="I8" s="69"/>
      <c r="J8" s="70"/>
      <c r="K8" s="71"/>
      <c r="L8" s="72">
        <f>SUM(K9:K18)</f>
        <v>0</v>
      </c>
    </row>
    <row r="9" spans="1:12" s="20" customFormat="1" ht="13.5">
      <c r="A9" s="31" t="s">
        <v>12</v>
      </c>
      <c r="B9" s="29"/>
      <c r="C9" s="29"/>
      <c r="D9" s="30"/>
      <c r="E9" s="29"/>
      <c r="F9" s="29"/>
      <c r="G9" s="29"/>
      <c r="H9" s="29"/>
      <c r="I9" s="32"/>
      <c r="J9" s="30"/>
      <c r="K9" s="73">
        <f>ROUNDDOWN(J10/1000,0)</f>
        <v>0</v>
      </c>
      <c r="L9" s="74"/>
    </row>
    <row r="10" spans="1:12" s="20" customFormat="1" ht="13.5">
      <c r="A10" s="31"/>
      <c r="B10" s="29" t="s">
        <v>27</v>
      </c>
      <c r="C10" s="29" t="s">
        <v>104</v>
      </c>
      <c r="D10" s="30"/>
      <c r="E10" s="29" t="s">
        <v>47</v>
      </c>
      <c r="F10" s="29" t="s">
        <v>48</v>
      </c>
      <c r="G10" s="29"/>
      <c r="H10" s="29" t="s">
        <v>49</v>
      </c>
      <c r="I10" s="32" t="s">
        <v>51</v>
      </c>
      <c r="J10" s="30">
        <f>D10*G10</f>
        <v>0</v>
      </c>
      <c r="K10" s="73"/>
      <c r="L10" s="74"/>
    </row>
    <row r="11" spans="1:12" s="20" customFormat="1" ht="13.5">
      <c r="A11" s="31"/>
      <c r="B11" s="29"/>
      <c r="C11" s="29"/>
      <c r="D11" s="30"/>
      <c r="E11" s="29"/>
      <c r="F11" s="29"/>
      <c r="G11" s="29"/>
      <c r="H11" s="29"/>
      <c r="I11" s="32"/>
      <c r="J11" s="30"/>
      <c r="K11" s="73"/>
      <c r="L11" s="74"/>
    </row>
    <row r="12" spans="1:12" s="20" customFormat="1" ht="13.5">
      <c r="A12" s="194" t="s">
        <v>13</v>
      </c>
      <c r="B12" s="195"/>
      <c r="D12" s="10"/>
      <c r="J12" s="30"/>
      <c r="K12" s="73">
        <f>ROUNDDOWN((J13+J14+J15+J16+J17)/1000,0)</f>
        <v>0</v>
      </c>
      <c r="L12" s="74"/>
    </row>
    <row r="13" spans="1:12" s="20" customFormat="1" ht="13.5">
      <c r="A13" s="31"/>
      <c r="B13" s="29" t="s">
        <v>28</v>
      </c>
      <c r="C13" s="29" t="s">
        <v>104</v>
      </c>
      <c r="D13" s="30"/>
      <c r="E13" s="29" t="s">
        <v>47</v>
      </c>
      <c r="F13" s="29" t="s">
        <v>48</v>
      </c>
      <c r="G13" s="29"/>
      <c r="H13" s="29" t="s">
        <v>49</v>
      </c>
      <c r="I13" s="32" t="s">
        <v>51</v>
      </c>
      <c r="J13" s="30">
        <f>D13*G13</f>
        <v>0</v>
      </c>
      <c r="K13" s="75"/>
      <c r="L13" s="74"/>
    </row>
    <row r="14" spans="1:12" s="20" customFormat="1" ht="13.5">
      <c r="A14" s="31"/>
      <c r="B14" s="29" t="s">
        <v>50</v>
      </c>
      <c r="C14" s="29" t="s">
        <v>104</v>
      </c>
      <c r="D14" s="30"/>
      <c r="E14" s="29" t="s">
        <v>47</v>
      </c>
      <c r="F14" s="29" t="s">
        <v>48</v>
      </c>
      <c r="G14" s="29"/>
      <c r="H14" s="29" t="s">
        <v>49</v>
      </c>
      <c r="I14" s="32" t="s">
        <v>51</v>
      </c>
      <c r="J14" s="30">
        <f>D14*G14</f>
        <v>0</v>
      </c>
      <c r="K14" s="73"/>
      <c r="L14" s="74"/>
    </row>
    <row r="15" spans="1:12" s="20" customFormat="1" ht="13.5">
      <c r="A15" s="31"/>
      <c r="B15" s="29" t="s">
        <v>29</v>
      </c>
      <c r="C15" s="29"/>
      <c r="D15" s="30"/>
      <c r="E15" s="29"/>
      <c r="F15" s="29"/>
      <c r="G15" s="29"/>
      <c r="H15" s="29"/>
      <c r="I15" s="32" t="s">
        <v>51</v>
      </c>
      <c r="J15" s="30"/>
      <c r="K15" s="73"/>
      <c r="L15" s="74"/>
    </row>
    <row r="16" spans="1:12" s="20" customFormat="1" ht="13.5">
      <c r="A16" s="31"/>
      <c r="B16" s="29" t="s">
        <v>30</v>
      </c>
      <c r="C16" s="29"/>
      <c r="D16" s="30"/>
      <c r="E16" s="29"/>
      <c r="F16" s="29"/>
      <c r="G16" s="29"/>
      <c r="H16" s="29"/>
      <c r="I16" s="32" t="s">
        <v>51</v>
      </c>
      <c r="J16" s="30"/>
      <c r="K16" s="73"/>
      <c r="L16" s="74"/>
    </row>
    <row r="17" spans="1:13" s="20" customFormat="1" ht="13.5">
      <c r="A17" s="31"/>
      <c r="B17" s="29" t="s">
        <v>31</v>
      </c>
      <c r="C17" s="29"/>
      <c r="D17" s="30"/>
      <c r="E17" s="29"/>
      <c r="F17" s="29"/>
      <c r="G17" s="29"/>
      <c r="H17" s="29"/>
      <c r="I17" s="32" t="s">
        <v>51</v>
      </c>
      <c r="J17" s="30"/>
      <c r="K17" s="73"/>
      <c r="L17" s="74"/>
    </row>
    <row r="18" spans="1:13" s="20" customFormat="1" ht="13.5">
      <c r="A18" s="31" t="s">
        <v>14</v>
      </c>
      <c r="B18" s="29"/>
      <c r="C18" s="29"/>
      <c r="D18" s="30"/>
      <c r="E18" s="29"/>
      <c r="F18" s="29"/>
      <c r="G18" s="29"/>
      <c r="H18" s="29"/>
      <c r="I18" s="32"/>
      <c r="J18" s="30"/>
      <c r="K18" s="73">
        <f>ROUNDDOWN((J19+J20)/1000,0)</f>
        <v>0</v>
      </c>
      <c r="L18" s="74"/>
    </row>
    <row r="19" spans="1:13" s="20" customFormat="1" ht="13.5">
      <c r="A19" s="31"/>
      <c r="B19" s="29" t="s">
        <v>32</v>
      </c>
      <c r="C19" s="29"/>
      <c r="D19" s="30"/>
      <c r="E19" s="29"/>
      <c r="F19" s="29"/>
      <c r="G19" s="29"/>
      <c r="H19" s="29"/>
      <c r="I19" s="32" t="s">
        <v>51</v>
      </c>
      <c r="J19" s="30"/>
      <c r="K19" s="75"/>
      <c r="L19" s="74"/>
    </row>
    <row r="20" spans="1:13" s="20" customFormat="1" ht="13.5">
      <c r="A20" s="31"/>
      <c r="B20" s="29" t="s">
        <v>33</v>
      </c>
      <c r="C20" s="29"/>
      <c r="D20" s="30"/>
      <c r="E20" s="29"/>
      <c r="F20" s="29"/>
      <c r="G20" s="29"/>
      <c r="H20" s="29"/>
      <c r="I20" s="32" t="s">
        <v>51</v>
      </c>
      <c r="J20" s="30"/>
      <c r="K20" s="73"/>
      <c r="L20" s="74"/>
    </row>
    <row r="21" spans="1:13" s="20" customFormat="1" ht="13.5">
      <c r="A21" s="44" t="s">
        <v>15</v>
      </c>
      <c r="B21" s="34"/>
      <c r="C21" s="34"/>
      <c r="D21" s="35"/>
      <c r="E21" s="34"/>
      <c r="F21" s="34"/>
      <c r="G21" s="34"/>
      <c r="H21" s="34"/>
      <c r="I21" s="34"/>
      <c r="J21" s="35"/>
      <c r="K21" s="76"/>
      <c r="L21" s="77">
        <f>SUM(K22:K25)</f>
        <v>0</v>
      </c>
    </row>
    <row r="22" spans="1:13" s="20" customFormat="1" ht="13.5">
      <c r="A22" s="31" t="s">
        <v>16</v>
      </c>
      <c r="B22" s="29"/>
      <c r="D22" s="10"/>
      <c r="J22" s="10"/>
      <c r="K22" s="73">
        <f>ROUNDDOWN((J23+J24)/1000,0)</f>
        <v>0</v>
      </c>
      <c r="L22" s="74"/>
    </row>
    <row r="23" spans="1:13" s="20" customFormat="1" ht="13.5">
      <c r="A23" s="31"/>
      <c r="B23" s="29"/>
      <c r="C23" s="29" t="s">
        <v>104</v>
      </c>
      <c r="D23" s="30"/>
      <c r="E23" s="29" t="s">
        <v>47</v>
      </c>
      <c r="F23" s="29" t="s">
        <v>48</v>
      </c>
      <c r="G23" s="29"/>
      <c r="H23" s="29" t="s">
        <v>49</v>
      </c>
      <c r="I23" s="32" t="s">
        <v>51</v>
      </c>
      <c r="J23" s="30">
        <f>D23*G23</f>
        <v>0</v>
      </c>
      <c r="K23" s="73"/>
      <c r="L23" s="74"/>
      <c r="M23" s="128"/>
    </row>
    <row r="24" spans="1:13" s="20" customFormat="1" ht="13.5">
      <c r="A24" s="31"/>
      <c r="B24" s="29"/>
      <c r="C24" s="29" t="s">
        <v>104</v>
      </c>
      <c r="D24" s="30"/>
      <c r="E24" s="29" t="s">
        <v>47</v>
      </c>
      <c r="F24" s="29" t="s">
        <v>48</v>
      </c>
      <c r="G24" s="29"/>
      <c r="H24" s="29" t="s">
        <v>49</v>
      </c>
      <c r="I24" s="32" t="s">
        <v>51</v>
      </c>
      <c r="J24" s="30">
        <f>D24*G24</f>
        <v>0</v>
      </c>
      <c r="K24" s="73"/>
      <c r="L24" s="74"/>
    </row>
    <row r="25" spans="1:13" s="20" customFormat="1" ht="13.5">
      <c r="A25" s="31" t="s">
        <v>17</v>
      </c>
      <c r="B25" s="29"/>
      <c r="D25" s="10"/>
      <c r="J25" s="10"/>
      <c r="K25" s="73">
        <f>ROUNDDOWN(J26/1000,0)</f>
        <v>0</v>
      </c>
      <c r="L25" s="74"/>
    </row>
    <row r="26" spans="1:13" s="20" customFormat="1" ht="13.5">
      <c r="A26" s="31"/>
      <c r="B26" s="29"/>
      <c r="C26" s="29" t="s">
        <v>104</v>
      </c>
      <c r="D26" s="30"/>
      <c r="E26" s="29" t="s">
        <v>47</v>
      </c>
      <c r="F26" s="29" t="s">
        <v>48</v>
      </c>
      <c r="G26" s="29"/>
      <c r="H26" s="29" t="s">
        <v>52</v>
      </c>
      <c r="I26" s="32" t="s">
        <v>51</v>
      </c>
      <c r="J26" s="30">
        <f>D26*G26</f>
        <v>0</v>
      </c>
      <c r="K26" s="75"/>
      <c r="L26" s="74"/>
    </row>
    <row r="27" spans="1:13" s="20" customFormat="1" ht="13.5">
      <c r="A27" s="44" t="s">
        <v>18</v>
      </c>
      <c r="B27" s="34"/>
      <c r="C27" s="34"/>
      <c r="D27" s="35"/>
      <c r="E27" s="34"/>
      <c r="F27" s="34"/>
      <c r="G27" s="34"/>
      <c r="H27" s="34"/>
      <c r="I27" s="34"/>
      <c r="J27" s="35"/>
      <c r="K27" s="76"/>
      <c r="L27" s="77">
        <f>SUM(K28:K41)</f>
        <v>0</v>
      </c>
    </row>
    <row r="28" spans="1:13" s="20" customFormat="1" ht="13.5">
      <c r="A28" s="31" t="s">
        <v>19</v>
      </c>
      <c r="D28" s="10"/>
      <c r="J28" s="30"/>
      <c r="K28" s="73">
        <f>ROUNDDOWN((J29+J30)/1000,0)</f>
        <v>0</v>
      </c>
      <c r="L28" s="74"/>
    </row>
    <row r="29" spans="1:13" s="20" customFormat="1" ht="13.5">
      <c r="A29" s="31"/>
      <c r="B29" s="29" t="s">
        <v>34</v>
      </c>
      <c r="C29" s="29"/>
      <c r="D29" s="30"/>
      <c r="E29" s="29"/>
      <c r="F29" s="29"/>
      <c r="G29" s="29"/>
      <c r="H29" s="29"/>
      <c r="I29" s="32" t="s">
        <v>51</v>
      </c>
      <c r="J29" s="30"/>
      <c r="K29" s="73"/>
      <c r="L29" s="74"/>
    </row>
    <row r="30" spans="1:13" s="20" customFormat="1" ht="13.5">
      <c r="A30" s="31"/>
      <c r="B30" s="29" t="s">
        <v>35</v>
      </c>
      <c r="C30" s="29"/>
      <c r="D30" s="30"/>
      <c r="E30" s="29"/>
      <c r="F30" s="29"/>
      <c r="G30" s="29"/>
      <c r="H30" s="29"/>
      <c r="I30" s="32" t="s">
        <v>51</v>
      </c>
      <c r="J30" s="30"/>
      <c r="K30" s="73"/>
      <c r="L30" s="74"/>
    </row>
    <row r="31" spans="1:13" s="20" customFormat="1" ht="13.5">
      <c r="A31" s="31" t="s">
        <v>20</v>
      </c>
      <c r="B31" s="29"/>
      <c r="C31" s="29"/>
      <c r="D31" s="30"/>
      <c r="E31" s="29"/>
      <c r="F31" s="29"/>
      <c r="G31" s="29"/>
      <c r="H31" s="29"/>
      <c r="I31" s="29"/>
      <c r="J31" s="30"/>
      <c r="K31" s="73">
        <f>ROUNDDOWN((J32+J33+J34)/1000,0)</f>
        <v>0</v>
      </c>
      <c r="L31" s="74"/>
    </row>
    <row r="32" spans="1:13" s="20" customFormat="1" ht="13.5">
      <c r="A32" s="31" t="s">
        <v>37</v>
      </c>
      <c r="B32" s="29" t="s">
        <v>36</v>
      </c>
      <c r="C32" s="29"/>
      <c r="D32" s="30"/>
      <c r="E32" s="29"/>
      <c r="F32" s="29"/>
      <c r="G32" s="29"/>
      <c r="H32" s="29"/>
      <c r="I32" s="32" t="s">
        <v>51</v>
      </c>
      <c r="J32" s="30"/>
      <c r="K32" s="73"/>
      <c r="L32" s="74"/>
    </row>
    <row r="33" spans="1:12" s="20" customFormat="1" ht="13.5">
      <c r="A33" s="31"/>
      <c r="B33" s="29" t="s">
        <v>38</v>
      </c>
      <c r="C33" s="29"/>
      <c r="D33" s="30"/>
      <c r="E33" s="29"/>
      <c r="F33" s="29"/>
      <c r="G33" s="29"/>
      <c r="H33" s="29"/>
      <c r="I33" s="32" t="s">
        <v>51</v>
      </c>
      <c r="J33" s="30"/>
      <c r="K33" s="73"/>
      <c r="L33" s="74"/>
    </row>
    <row r="34" spans="1:12" s="20" customFormat="1" ht="13.5">
      <c r="A34" s="31" t="s">
        <v>39</v>
      </c>
      <c r="B34" s="29" t="s">
        <v>38</v>
      </c>
      <c r="C34" s="29"/>
      <c r="D34" s="30"/>
      <c r="E34" s="29"/>
      <c r="F34" s="29"/>
      <c r="G34" s="29"/>
      <c r="H34" s="29"/>
      <c r="I34" s="32" t="s">
        <v>51</v>
      </c>
      <c r="J34" s="30"/>
      <c r="K34" s="73"/>
      <c r="L34" s="74"/>
    </row>
    <row r="35" spans="1:12" s="20" customFormat="1" ht="13.5">
      <c r="A35" s="31" t="s">
        <v>21</v>
      </c>
      <c r="D35" s="10"/>
      <c r="J35" s="10"/>
      <c r="K35" s="73">
        <f>ROUNDDOWN((J36)/1000,0)</f>
        <v>0</v>
      </c>
      <c r="L35" s="74"/>
    </row>
    <row r="36" spans="1:12" s="20" customFormat="1" ht="13.5">
      <c r="A36" s="31"/>
      <c r="B36" s="29" t="s">
        <v>40</v>
      </c>
      <c r="C36" s="29"/>
      <c r="D36" s="30"/>
      <c r="E36" s="29"/>
      <c r="F36" s="29"/>
      <c r="G36" s="29"/>
      <c r="H36" s="29"/>
      <c r="I36" s="32" t="s">
        <v>51</v>
      </c>
      <c r="J36" s="30"/>
      <c r="K36" s="73"/>
      <c r="L36" s="74"/>
    </row>
    <row r="37" spans="1:12" s="20" customFormat="1" ht="13.5">
      <c r="A37" s="31" t="s">
        <v>22</v>
      </c>
      <c r="B37" s="29"/>
      <c r="C37" s="29"/>
      <c r="D37" s="30"/>
      <c r="E37" s="29"/>
      <c r="F37" s="29"/>
      <c r="G37" s="29"/>
      <c r="H37" s="29"/>
      <c r="I37" s="29"/>
      <c r="J37" s="30"/>
      <c r="K37" s="73">
        <f>ROUNDDOWN((J38+J39+J40+J41)/1000,0)</f>
        <v>0</v>
      </c>
      <c r="L37" s="74"/>
    </row>
    <row r="38" spans="1:12" s="20" customFormat="1" ht="13.5">
      <c r="A38" s="31" t="s">
        <v>41</v>
      </c>
      <c r="B38" s="29"/>
      <c r="C38" s="29" t="s">
        <v>104</v>
      </c>
      <c r="D38" s="30"/>
      <c r="E38" s="29" t="s">
        <v>47</v>
      </c>
      <c r="F38" s="29" t="s">
        <v>48</v>
      </c>
      <c r="G38" s="29"/>
      <c r="H38" s="29" t="s">
        <v>53</v>
      </c>
      <c r="I38" s="32" t="s">
        <v>51</v>
      </c>
      <c r="J38" s="30">
        <f>D38*G38</f>
        <v>0</v>
      </c>
      <c r="K38" s="73"/>
      <c r="L38" s="74"/>
    </row>
    <row r="39" spans="1:12" s="20" customFormat="1" ht="13.5">
      <c r="A39" s="31" t="s">
        <v>42</v>
      </c>
      <c r="B39" s="29" t="s">
        <v>54</v>
      </c>
      <c r="C39" s="29"/>
      <c r="D39" s="30"/>
      <c r="E39" s="29"/>
      <c r="F39" s="29"/>
      <c r="G39" s="29"/>
      <c r="H39" s="29"/>
      <c r="I39" s="32" t="s">
        <v>51</v>
      </c>
      <c r="J39" s="30"/>
      <c r="K39" s="73"/>
      <c r="L39" s="74"/>
    </row>
    <row r="40" spans="1:12" s="20" customFormat="1" ht="13.5">
      <c r="A40" s="31"/>
      <c r="B40" s="29" t="s">
        <v>55</v>
      </c>
      <c r="C40" s="29"/>
      <c r="D40" s="30"/>
      <c r="E40" s="29"/>
      <c r="F40" s="29"/>
      <c r="G40" s="29"/>
      <c r="H40" s="29"/>
      <c r="I40" s="32" t="s">
        <v>51</v>
      </c>
      <c r="J40" s="30"/>
      <c r="K40" s="73"/>
      <c r="L40" s="74"/>
    </row>
    <row r="41" spans="1:12" s="20" customFormat="1" ht="13.5">
      <c r="A41" s="31" t="s">
        <v>43</v>
      </c>
      <c r="B41" s="29" t="s">
        <v>60</v>
      </c>
      <c r="C41" s="29"/>
      <c r="D41" s="30"/>
      <c r="E41" s="29"/>
      <c r="F41" s="29"/>
      <c r="G41" s="29"/>
      <c r="H41" s="29"/>
      <c r="I41" s="32" t="s">
        <v>51</v>
      </c>
      <c r="J41" s="30"/>
      <c r="K41" s="73"/>
      <c r="L41" s="74"/>
    </row>
    <row r="42" spans="1:12" s="20" customFormat="1" ht="13.5">
      <c r="A42" s="192" t="s">
        <v>56</v>
      </c>
      <c r="B42" s="193"/>
      <c r="C42" s="34"/>
      <c r="D42" s="35">
        <f>SUM(L8:L41)*1000</f>
        <v>0</v>
      </c>
      <c r="E42" s="34" t="s">
        <v>47</v>
      </c>
      <c r="F42" s="34" t="s">
        <v>48</v>
      </c>
      <c r="G42" s="34">
        <v>10</v>
      </c>
      <c r="H42" s="34" t="s">
        <v>57</v>
      </c>
      <c r="I42" s="36" t="s">
        <v>51</v>
      </c>
      <c r="J42" s="35">
        <f>D42*G42%</f>
        <v>0</v>
      </c>
      <c r="K42" s="76"/>
      <c r="L42" s="77">
        <f>ROUNDDOWN((J42)/1000,0)</f>
        <v>0</v>
      </c>
    </row>
    <row r="43" spans="1:12" s="18" customFormat="1" ht="14.25" thickBot="1">
      <c r="A43" s="91" t="s">
        <v>105</v>
      </c>
      <c r="B43" s="92"/>
      <c r="C43" s="92"/>
      <c r="D43" s="92"/>
      <c r="E43" s="92"/>
      <c r="F43" s="92"/>
      <c r="G43" s="92"/>
      <c r="H43" s="92"/>
      <c r="I43" s="92"/>
      <c r="J43" s="93"/>
      <c r="K43" s="94"/>
      <c r="L43" s="95">
        <f>SUM(L8:L42)</f>
        <v>0</v>
      </c>
    </row>
    <row r="44" spans="1:12" s="18" customFormat="1" ht="13.5">
      <c r="A44" s="96" t="s">
        <v>114</v>
      </c>
      <c r="B44" s="97"/>
      <c r="C44" s="97"/>
      <c r="D44" s="97"/>
      <c r="E44" s="97"/>
      <c r="F44" s="97"/>
      <c r="G44" s="97"/>
      <c r="H44" s="97"/>
      <c r="I44" s="97"/>
      <c r="J44" s="97"/>
      <c r="K44" s="188">
        <f>L43*1000</f>
        <v>0</v>
      </c>
      <c r="L44" s="189"/>
    </row>
    <row r="45" spans="1:12" s="18" customFormat="1" ht="13.5">
      <c r="A45" s="96" t="s">
        <v>106</v>
      </c>
      <c r="B45" s="98"/>
      <c r="C45" s="97"/>
      <c r="D45" s="97"/>
      <c r="E45" s="97"/>
      <c r="F45" s="97"/>
      <c r="G45" s="97"/>
      <c r="H45" s="97"/>
      <c r="I45" s="97"/>
      <c r="J45" s="99"/>
      <c r="K45" s="190">
        <f>ROUNDDOWN(K44*0.1,0)</f>
        <v>0</v>
      </c>
      <c r="L45" s="191"/>
    </row>
    <row r="46" spans="1:12" s="18" customFormat="1" ht="13.5">
      <c r="A46" s="96" t="s">
        <v>115</v>
      </c>
      <c r="B46" s="98"/>
      <c r="C46" s="97"/>
      <c r="D46" s="97"/>
      <c r="E46" s="97"/>
      <c r="F46" s="97"/>
      <c r="G46" s="97"/>
      <c r="H46" s="97"/>
      <c r="I46" s="97"/>
      <c r="J46" s="99"/>
      <c r="K46" s="190">
        <f>K44+K45</f>
        <v>0</v>
      </c>
      <c r="L46" s="191"/>
    </row>
    <row r="47" spans="1:12" s="100" customFormat="1" ht="13.5">
      <c r="B47" s="101"/>
      <c r="D47" s="102"/>
      <c r="J47" s="102"/>
    </row>
    <row r="48" spans="1:12" s="18" customFormat="1" ht="13.5">
      <c r="A48" s="204" t="s">
        <v>107</v>
      </c>
      <c r="B48" s="204"/>
      <c r="C48" s="204"/>
      <c r="D48" s="204"/>
      <c r="E48" s="204"/>
      <c r="F48" s="204"/>
      <c r="G48" s="204"/>
      <c r="H48" s="204"/>
      <c r="I48" s="204"/>
      <c r="J48" s="204"/>
      <c r="K48" s="204" t="s">
        <v>92</v>
      </c>
      <c r="L48" s="204"/>
    </row>
    <row r="49" spans="1:13" s="18" customFormat="1" ht="13.5">
      <c r="A49" s="103" t="s">
        <v>24</v>
      </c>
      <c r="B49" s="104"/>
      <c r="C49" s="104"/>
      <c r="D49" s="105"/>
      <c r="E49" s="104"/>
      <c r="F49" s="104"/>
      <c r="G49" s="104"/>
      <c r="H49" s="104"/>
      <c r="I49" s="104"/>
      <c r="J49" s="106"/>
      <c r="K49" s="205">
        <f>SUM(K50:K54)</f>
        <v>0</v>
      </c>
      <c r="L49" s="206"/>
    </row>
    <row r="50" spans="1:13" s="18" customFormat="1" ht="13.5">
      <c r="A50" s="107" t="s">
        <v>25</v>
      </c>
      <c r="B50" s="100"/>
      <c r="C50" s="100"/>
      <c r="D50" s="102"/>
      <c r="E50" s="100"/>
      <c r="F50" s="100"/>
      <c r="G50" s="100"/>
      <c r="H50" s="100"/>
      <c r="I50" s="100"/>
      <c r="J50" s="108"/>
      <c r="K50" s="109">
        <f>SUM(J51:J52)</f>
        <v>0</v>
      </c>
      <c r="L50" s="110"/>
      <c r="M50" s="111"/>
    </row>
    <row r="51" spans="1:13" s="18" customFormat="1" ht="13.5">
      <c r="A51" s="107"/>
      <c r="B51" s="112" t="s">
        <v>83</v>
      </c>
      <c r="C51" s="112"/>
      <c r="D51" s="102"/>
      <c r="E51" s="100"/>
      <c r="F51" s="100"/>
      <c r="G51" s="100"/>
      <c r="H51" s="100"/>
      <c r="I51" s="113" t="s">
        <v>109</v>
      </c>
      <c r="J51" s="108"/>
      <c r="K51" s="107"/>
      <c r="L51" s="114"/>
      <c r="M51" s="115"/>
    </row>
    <row r="52" spans="1:13" s="18" customFormat="1" ht="13.5">
      <c r="A52" s="107"/>
      <c r="B52" s="112" t="s">
        <v>94</v>
      </c>
      <c r="C52" s="112"/>
      <c r="D52" s="102"/>
      <c r="E52" s="100"/>
      <c r="F52" s="100"/>
      <c r="G52" s="100"/>
      <c r="H52" s="100"/>
      <c r="I52" s="113" t="s">
        <v>109</v>
      </c>
      <c r="J52" s="108"/>
      <c r="K52" s="107"/>
      <c r="L52" s="114"/>
      <c r="M52" s="115"/>
    </row>
    <row r="53" spans="1:13" s="18" customFormat="1" ht="13.5">
      <c r="A53" s="107" t="s">
        <v>26</v>
      </c>
      <c r="B53" s="100"/>
      <c r="C53" s="100"/>
      <c r="D53" s="102"/>
      <c r="E53" s="100"/>
      <c r="F53" s="100"/>
      <c r="G53" s="100"/>
      <c r="H53" s="100"/>
      <c r="I53" s="100"/>
      <c r="J53" s="108"/>
      <c r="K53" s="109">
        <f>SUM(J54)</f>
        <v>0</v>
      </c>
      <c r="L53" s="110"/>
    </row>
    <row r="54" spans="1:13" s="18" customFormat="1" ht="13.5">
      <c r="A54" s="107"/>
      <c r="B54" s="112" t="s">
        <v>93</v>
      </c>
      <c r="C54" s="112"/>
      <c r="D54" s="102"/>
      <c r="E54" s="100"/>
      <c r="F54" s="100"/>
      <c r="G54" s="100"/>
      <c r="H54" s="100"/>
      <c r="I54" s="113" t="s">
        <v>109</v>
      </c>
      <c r="J54" s="108"/>
      <c r="K54" s="116"/>
      <c r="L54" s="114"/>
      <c r="M54" s="115"/>
    </row>
    <row r="55" spans="1:13" s="18" customFormat="1" ht="13.5">
      <c r="A55" s="117"/>
      <c r="B55" s="118"/>
      <c r="C55" s="118"/>
      <c r="D55" s="119"/>
      <c r="E55" s="118"/>
      <c r="F55" s="118"/>
      <c r="G55" s="118"/>
      <c r="H55" s="118"/>
      <c r="I55" s="118"/>
      <c r="J55" s="120"/>
      <c r="K55" s="117"/>
      <c r="L55" s="121"/>
    </row>
    <row r="56" spans="1:13" s="18" customFormat="1" ht="13.5">
      <c r="A56" s="96" t="s">
        <v>116</v>
      </c>
      <c r="B56" s="98"/>
      <c r="C56" s="97"/>
      <c r="D56" s="97"/>
      <c r="E56" s="97"/>
      <c r="F56" s="97"/>
      <c r="G56" s="97"/>
      <c r="H56" s="97"/>
      <c r="I56" s="97"/>
      <c r="J56" s="99"/>
      <c r="K56" s="190">
        <f>ROUNDDOWN(K49*0.1,0)</f>
        <v>0</v>
      </c>
      <c r="L56" s="191"/>
    </row>
    <row r="57" spans="1:13" s="18" customFormat="1" ht="13.5">
      <c r="A57" s="96" t="s">
        <v>117</v>
      </c>
      <c r="B57" s="98"/>
      <c r="C57" s="97"/>
      <c r="D57" s="97"/>
      <c r="E57" s="97"/>
      <c r="F57" s="97"/>
      <c r="G57" s="97"/>
      <c r="H57" s="97"/>
      <c r="I57" s="97"/>
      <c r="J57" s="99"/>
      <c r="K57" s="190">
        <f>K49+K56</f>
        <v>0</v>
      </c>
      <c r="L57" s="191"/>
    </row>
    <row r="58" spans="1:13" s="18" customFormat="1" ht="13.5">
      <c r="D58" s="115"/>
      <c r="J58" s="115"/>
    </row>
    <row r="59" spans="1:13" s="18" customFormat="1" ht="13.5">
      <c r="A59" s="196" t="s">
        <v>118</v>
      </c>
      <c r="B59" s="197"/>
      <c r="C59" s="197"/>
      <c r="D59" s="197"/>
      <c r="E59" s="197"/>
      <c r="F59" s="197"/>
      <c r="G59" s="197"/>
      <c r="H59" s="197"/>
      <c r="I59" s="197"/>
      <c r="J59" s="198"/>
      <c r="K59" s="208">
        <f>ROUNDDOWN(K44+K49,0)</f>
        <v>0</v>
      </c>
      <c r="L59" s="209"/>
    </row>
    <row r="60" spans="1:13" s="18" customFormat="1" ht="13.5">
      <c r="A60" s="196" t="s">
        <v>119</v>
      </c>
      <c r="B60" s="197"/>
      <c r="C60" s="197"/>
      <c r="D60" s="197"/>
      <c r="E60" s="197"/>
      <c r="F60" s="197"/>
      <c r="G60" s="197"/>
      <c r="H60" s="197"/>
      <c r="I60" s="197"/>
      <c r="J60" s="198"/>
      <c r="K60" s="190">
        <f>K45+K56</f>
        <v>0</v>
      </c>
      <c r="L60" s="191"/>
    </row>
    <row r="61" spans="1:13" s="18" customFormat="1" ht="13.5">
      <c r="A61" s="196" t="s">
        <v>108</v>
      </c>
      <c r="B61" s="197"/>
      <c r="C61" s="197"/>
      <c r="D61" s="197"/>
      <c r="E61" s="197"/>
      <c r="F61" s="197"/>
      <c r="G61" s="197"/>
      <c r="H61" s="197"/>
      <c r="I61" s="197"/>
      <c r="J61" s="198"/>
      <c r="K61" s="190">
        <f>K59+K60</f>
        <v>0</v>
      </c>
      <c r="L61" s="191"/>
    </row>
    <row r="62" spans="1:13" ht="18" customHeight="1"/>
    <row r="63" spans="1:13" ht="18.95" customHeight="1">
      <c r="A63" s="207" t="s">
        <v>217</v>
      </c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</row>
    <row r="64" spans="1:13" ht="57.75" customHeight="1">
      <c r="A64" s="207" t="s">
        <v>216</v>
      </c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</row>
  </sheetData>
  <mergeCells count="23">
    <mergeCell ref="A64:L64"/>
    <mergeCell ref="K48:L48"/>
    <mergeCell ref="K56:L56"/>
    <mergeCell ref="K57:L57"/>
    <mergeCell ref="K59:L59"/>
    <mergeCell ref="A63:L63"/>
    <mergeCell ref="A61:J61"/>
    <mergeCell ref="K60:L60"/>
    <mergeCell ref="A2:L2"/>
    <mergeCell ref="K44:L44"/>
    <mergeCell ref="K61:L61"/>
    <mergeCell ref="A42:B42"/>
    <mergeCell ref="A12:B12"/>
    <mergeCell ref="A59:J59"/>
    <mergeCell ref="J3:L3"/>
    <mergeCell ref="A7:J7"/>
    <mergeCell ref="K7:L7"/>
    <mergeCell ref="K45:L45"/>
    <mergeCell ref="K46:L46"/>
    <mergeCell ref="A48:J48"/>
    <mergeCell ref="A3:B3"/>
    <mergeCell ref="K49:L49"/>
    <mergeCell ref="A60:J60"/>
  </mergeCells>
  <phoneticPr fontId="2"/>
  <pageMargins left="0.62992125984251968" right="0.39370078740157483" top="0.31496062992125984" bottom="0.23622047244094491" header="0.23622047244094491" footer="0.19685039370078741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69"/>
  <sheetViews>
    <sheetView showGridLines="0" view="pageBreakPreview" topLeftCell="A25" zoomScale="70" zoomScaleNormal="85" zoomScaleSheetLayoutView="70" workbookViewId="0">
      <selection activeCell="K57" sqref="K57"/>
    </sheetView>
  </sheetViews>
  <sheetFormatPr defaultColWidth="9" defaultRowHeight="19.5" customHeight="1"/>
  <cols>
    <col min="1" max="1" width="16.375" style="130" bestFit="1" customWidth="1"/>
    <col min="2" max="2" width="20" style="130" bestFit="1" customWidth="1"/>
    <col min="3" max="3" width="3.375" style="130" bestFit="1" customWidth="1"/>
    <col min="4" max="4" width="10.875" style="131" bestFit="1" customWidth="1"/>
    <col min="5" max="6" width="3.375" style="130" bestFit="1" customWidth="1"/>
    <col min="7" max="7" width="3.5" style="130" bestFit="1" customWidth="1"/>
    <col min="8" max="8" width="4.75" style="130" bestFit="1" customWidth="1"/>
    <col min="9" max="9" width="4.625" style="130" bestFit="1" customWidth="1"/>
    <col min="10" max="10" width="9.75" style="131" bestFit="1" customWidth="1"/>
    <col min="11" max="11" width="9.25" style="130" bestFit="1" customWidth="1"/>
    <col min="12" max="12" width="8.125" style="130" bestFit="1" customWidth="1"/>
    <col min="13" max="16384" width="9" style="130"/>
  </cols>
  <sheetData>
    <row r="1" spans="1:13" ht="19.5" customHeight="1">
      <c r="K1" s="131"/>
      <c r="L1" s="17"/>
      <c r="M1" s="163"/>
    </row>
    <row r="2" spans="1:13" ht="19.5" customHeight="1">
      <c r="A2" s="217" t="s">
        <v>221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1:13" s="141" customFormat="1" ht="16.5" customHeight="1">
      <c r="B3" s="218"/>
      <c r="C3" s="218"/>
      <c r="D3" s="218"/>
      <c r="E3" s="218"/>
      <c r="F3" s="218"/>
      <c r="G3" s="218"/>
      <c r="H3" s="218"/>
      <c r="J3" s="219"/>
      <c r="K3" s="219"/>
      <c r="L3" s="219"/>
    </row>
    <row r="4" spans="1:13" s="141" customFormat="1" ht="16.5" customHeight="1">
      <c r="A4" s="165" t="s">
        <v>219</v>
      </c>
      <c r="B4" s="167"/>
      <c r="C4" s="167"/>
      <c r="D4" s="167"/>
      <c r="E4" s="167"/>
      <c r="F4" s="167"/>
      <c r="G4" s="167"/>
      <c r="H4" s="167"/>
      <c r="J4" s="168"/>
      <c r="K4" s="168"/>
      <c r="L4" s="168"/>
    </row>
    <row r="5" spans="1:13" s="141" customFormat="1" ht="16.5" customHeight="1">
      <c r="A5" s="9" t="s">
        <v>195</v>
      </c>
      <c r="B5" s="167"/>
      <c r="C5" s="167"/>
      <c r="D5" s="167"/>
      <c r="E5" s="167"/>
      <c r="F5" s="167"/>
      <c r="G5" s="167"/>
      <c r="H5" s="167"/>
      <c r="J5" s="168"/>
      <c r="K5" s="168"/>
      <c r="L5" s="168"/>
    </row>
    <row r="6" spans="1:13" s="141" customFormat="1" ht="18" customHeight="1" thickBot="1">
      <c r="A6" s="220" t="s">
        <v>223</v>
      </c>
      <c r="B6" s="220"/>
      <c r="C6" s="220"/>
      <c r="D6" s="220"/>
      <c r="E6" s="220"/>
      <c r="F6" s="220"/>
      <c r="G6" s="220"/>
      <c r="H6" s="220"/>
      <c r="I6" s="220"/>
      <c r="J6" s="220"/>
      <c r="K6" s="221"/>
      <c r="L6" s="221"/>
    </row>
    <row r="7" spans="1:13" s="141" customFormat="1" ht="18" customHeight="1">
      <c r="A7" s="222" t="s">
        <v>177</v>
      </c>
      <c r="B7" s="223"/>
      <c r="C7" s="223"/>
      <c r="D7" s="223"/>
      <c r="E7" s="223"/>
      <c r="F7" s="223"/>
      <c r="G7" s="223"/>
      <c r="H7" s="223"/>
      <c r="I7" s="223"/>
      <c r="J7" s="224"/>
      <c r="K7" s="225" t="s">
        <v>176</v>
      </c>
      <c r="L7" s="226"/>
    </row>
    <row r="8" spans="1:13" s="141" customFormat="1" ht="18" customHeight="1">
      <c r="A8" s="162" t="s">
        <v>175</v>
      </c>
      <c r="B8" s="161"/>
      <c r="C8" s="161"/>
      <c r="D8" s="161"/>
      <c r="E8" s="161"/>
      <c r="F8" s="161"/>
      <c r="G8" s="161"/>
      <c r="H8" s="161"/>
      <c r="I8" s="161"/>
      <c r="J8" s="160"/>
      <c r="K8" s="159"/>
      <c r="L8" s="158">
        <f>SUM(K9:K37)</f>
        <v>0</v>
      </c>
    </row>
    <row r="9" spans="1:13" s="141" customFormat="1" ht="18" customHeight="1">
      <c r="A9" s="155" t="s">
        <v>174</v>
      </c>
      <c r="B9" s="154"/>
      <c r="C9" s="154"/>
      <c r="D9" s="153"/>
      <c r="E9" s="154"/>
      <c r="F9" s="154"/>
      <c r="G9" s="154"/>
      <c r="H9" s="154"/>
      <c r="I9" s="154"/>
      <c r="J9" s="153"/>
      <c r="K9" s="148">
        <f>ROUNDDOWN((J10+J11+J12)/1000,0)</f>
        <v>0</v>
      </c>
      <c r="L9" s="152"/>
    </row>
    <row r="10" spans="1:13" s="141" customFormat="1" ht="18" customHeight="1">
      <c r="A10" s="150"/>
      <c r="B10" s="133" t="s">
        <v>173</v>
      </c>
      <c r="C10" s="133"/>
      <c r="D10" s="134"/>
      <c r="E10" s="133"/>
      <c r="F10" s="133"/>
      <c r="G10" s="133"/>
      <c r="H10" s="133"/>
      <c r="I10" s="149" t="s">
        <v>138</v>
      </c>
      <c r="J10" s="134"/>
      <c r="K10" s="148"/>
      <c r="L10" s="147"/>
    </row>
    <row r="11" spans="1:13" s="141" customFormat="1" ht="18" customHeight="1">
      <c r="A11" s="150"/>
      <c r="B11" s="133" t="s">
        <v>172</v>
      </c>
      <c r="C11" s="133"/>
      <c r="D11" s="134"/>
      <c r="E11" s="133"/>
      <c r="F11" s="133"/>
      <c r="G11" s="133"/>
      <c r="H11" s="133"/>
      <c r="I11" s="149" t="s">
        <v>138</v>
      </c>
      <c r="J11" s="134"/>
      <c r="K11" s="148"/>
      <c r="L11" s="147"/>
    </row>
    <row r="12" spans="1:13" s="141" customFormat="1" ht="18" customHeight="1">
      <c r="A12" s="150"/>
      <c r="B12" s="133" t="s">
        <v>171</v>
      </c>
      <c r="C12" s="133"/>
      <c r="D12" s="134"/>
      <c r="E12" s="133"/>
      <c r="F12" s="133"/>
      <c r="G12" s="133"/>
      <c r="H12" s="133"/>
      <c r="I12" s="149" t="s">
        <v>138</v>
      </c>
      <c r="J12" s="134"/>
      <c r="K12" s="148"/>
      <c r="L12" s="147"/>
    </row>
    <row r="13" spans="1:13" s="141" customFormat="1" ht="18" customHeight="1">
      <c r="A13" s="150"/>
      <c r="B13" s="133"/>
      <c r="C13" s="133"/>
      <c r="D13" s="134"/>
      <c r="E13" s="133"/>
      <c r="F13" s="133"/>
      <c r="G13" s="133"/>
      <c r="H13" s="133"/>
      <c r="I13" s="149"/>
      <c r="J13" s="134"/>
      <c r="K13" s="148"/>
      <c r="L13" s="147"/>
    </row>
    <row r="14" spans="1:13" s="141" customFormat="1" ht="18" customHeight="1">
      <c r="A14" s="150" t="s">
        <v>170</v>
      </c>
      <c r="B14" s="133"/>
      <c r="C14" s="133"/>
      <c r="D14" s="134"/>
      <c r="E14" s="133"/>
      <c r="F14" s="133"/>
      <c r="G14" s="133"/>
      <c r="H14" s="133"/>
      <c r="I14" s="133"/>
      <c r="J14" s="134"/>
      <c r="K14" s="148">
        <f>ROUNDDOWN((J15+J16)/1000,0)</f>
        <v>0</v>
      </c>
      <c r="L14" s="147"/>
    </row>
    <row r="15" spans="1:13" s="141" customFormat="1" ht="18" customHeight="1">
      <c r="A15" s="150"/>
      <c r="B15" s="133" t="s">
        <v>169</v>
      </c>
      <c r="C15" s="133"/>
      <c r="D15" s="134"/>
      <c r="E15" s="133"/>
      <c r="F15" s="133"/>
      <c r="G15" s="133"/>
      <c r="H15" s="133"/>
      <c r="I15" s="149" t="s">
        <v>138</v>
      </c>
      <c r="J15" s="134"/>
      <c r="K15" s="148"/>
      <c r="L15" s="147"/>
    </row>
    <row r="16" spans="1:13" s="141" customFormat="1" ht="18" customHeight="1">
      <c r="A16" s="150"/>
      <c r="B16" s="133" t="s">
        <v>168</v>
      </c>
      <c r="C16" s="133"/>
      <c r="D16" s="134"/>
      <c r="E16" s="133"/>
      <c r="F16" s="133"/>
      <c r="G16" s="133"/>
      <c r="H16" s="133"/>
      <c r="I16" s="149" t="s">
        <v>138</v>
      </c>
      <c r="J16" s="134"/>
      <c r="K16" s="148"/>
      <c r="L16" s="147"/>
    </row>
    <row r="17" spans="1:12" s="141" customFormat="1" ht="18" customHeight="1">
      <c r="A17" s="150"/>
      <c r="B17" s="133"/>
      <c r="C17" s="133"/>
      <c r="D17" s="134"/>
      <c r="E17" s="133"/>
      <c r="F17" s="133"/>
      <c r="G17" s="133"/>
      <c r="H17" s="133"/>
      <c r="I17" s="149"/>
      <c r="J17" s="134"/>
      <c r="K17" s="148"/>
      <c r="L17" s="147"/>
    </row>
    <row r="18" spans="1:12" s="151" customFormat="1" ht="18" customHeight="1">
      <c r="A18" s="155" t="s">
        <v>167</v>
      </c>
      <c r="B18" s="154"/>
      <c r="C18" s="154"/>
      <c r="D18" s="153"/>
      <c r="E18" s="154"/>
      <c r="F18" s="154"/>
      <c r="G18" s="154"/>
      <c r="H18" s="154"/>
      <c r="I18" s="154"/>
      <c r="J18" s="153"/>
      <c r="K18" s="148">
        <f>ROUNDDOWN((J19+J20)/1000,0)</f>
        <v>0</v>
      </c>
      <c r="L18" s="152"/>
    </row>
    <row r="19" spans="1:12" s="141" customFormat="1" ht="18" customHeight="1">
      <c r="A19" s="150"/>
      <c r="B19" s="154" t="s">
        <v>166</v>
      </c>
      <c r="C19" s="133" t="s">
        <v>144</v>
      </c>
      <c r="D19" s="134"/>
      <c r="E19" s="133" t="s">
        <v>141</v>
      </c>
      <c r="F19" s="133" t="s">
        <v>140</v>
      </c>
      <c r="G19" s="133"/>
      <c r="H19" s="133" t="s">
        <v>143</v>
      </c>
      <c r="I19" s="149" t="s">
        <v>159</v>
      </c>
      <c r="J19" s="134">
        <f>D19*G19</f>
        <v>0</v>
      </c>
      <c r="K19" s="157"/>
      <c r="L19" s="147"/>
    </row>
    <row r="20" spans="1:12" s="141" customFormat="1" ht="18" customHeight="1">
      <c r="A20" s="150"/>
      <c r="B20" s="154" t="s">
        <v>165</v>
      </c>
      <c r="C20" s="133" t="s">
        <v>144</v>
      </c>
      <c r="D20" s="134"/>
      <c r="E20" s="133" t="s">
        <v>141</v>
      </c>
      <c r="F20" s="133" t="s">
        <v>140</v>
      </c>
      <c r="G20" s="133"/>
      <c r="H20" s="133" t="s">
        <v>164</v>
      </c>
      <c r="I20" s="149" t="s">
        <v>159</v>
      </c>
      <c r="J20" s="134">
        <f>D20*G20</f>
        <v>0</v>
      </c>
      <c r="K20" s="148"/>
      <c r="L20" s="147"/>
    </row>
    <row r="21" spans="1:12" s="141" customFormat="1" ht="18" customHeight="1">
      <c r="A21" s="150"/>
      <c r="B21" s="154"/>
      <c r="C21" s="133"/>
      <c r="D21" s="134"/>
      <c r="E21" s="133"/>
      <c r="F21" s="133"/>
      <c r="G21" s="133"/>
      <c r="H21" s="133"/>
      <c r="I21" s="149"/>
      <c r="J21" s="134"/>
      <c r="K21" s="148"/>
      <c r="L21" s="147"/>
    </row>
    <row r="22" spans="1:12" s="141" customFormat="1" ht="18" customHeight="1">
      <c r="A22" s="150" t="s">
        <v>163</v>
      </c>
      <c r="B22" s="133"/>
      <c r="C22" s="133"/>
      <c r="D22" s="134"/>
      <c r="E22" s="133"/>
      <c r="F22" s="133"/>
      <c r="G22" s="133"/>
      <c r="H22" s="133"/>
      <c r="I22" s="149"/>
      <c r="J22" s="134"/>
      <c r="K22" s="148">
        <f>ROUNDDOWN((J23+J24+J25)/1000,0)</f>
        <v>0</v>
      </c>
      <c r="L22" s="147"/>
    </row>
    <row r="23" spans="1:12" s="141" customFormat="1" ht="18" customHeight="1">
      <c r="A23" s="150"/>
      <c r="B23" s="133" t="s">
        <v>162</v>
      </c>
      <c r="C23" s="133"/>
      <c r="D23" s="134"/>
      <c r="E23" s="133"/>
      <c r="F23" s="133"/>
      <c r="G23" s="133"/>
      <c r="H23" s="133"/>
      <c r="I23" s="149" t="s">
        <v>159</v>
      </c>
      <c r="J23" s="134"/>
      <c r="K23" s="148"/>
      <c r="L23" s="147"/>
    </row>
    <row r="24" spans="1:12" s="141" customFormat="1" ht="18" customHeight="1">
      <c r="A24" s="150"/>
      <c r="B24" s="133" t="s">
        <v>161</v>
      </c>
      <c r="C24" s="133"/>
      <c r="D24" s="134"/>
      <c r="E24" s="133"/>
      <c r="F24" s="133"/>
      <c r="G24" s="133"/>
      <c r="H24" s="133"/>
      <c r="I24" s="149" t="s">
        <v>159</v>
      </c>
      <c r="J24" s="134"/>
      <c r="K24" s="148"/>
      <c r="L24" s="147"/>
    </row>
    <row r="25" spans="1:12" s="141" customFormat="1" ht="18" customHeight="1">
      <c r="A25" s="150"/>
      <c r="B25" s="133" t="s">
        <v>160</v>
      </c>
      <c r="C25" s="133"/>
      <c r="D25" s="134"/>
      <c r="E25" s="133"/>
      <c r="F25" s="133"/>
      <c r="G25" s="133"/>
      <c r="H25" s="133"/>
      <c r="I25" s="149" t="s">
        <v>159</v>
      </c>
      <c r="J25" s="134"/>
      <c r="K25" s="148"/>
      <c r="L25" s="147"/>
    </row>
    <row r="26" spans="1:12" s="141" customFormat="1" ht="18" customHeight="1">
      <c r="A26" s="150"/>
      <c r="B26" s="133"/>
      <c r="C26" s="133"/>
      <c r="D26" s="134"/>
      <c r="E26" s="133"/>
      <c r="F26" s="133"/>
      <c r="G26" s="133"/>
      <c r="H26" s="133"/>
      <c r="I26" s="149"/>
      <c r="J26" s="134"/>
      <c r="K26" s="148"/>
      <c r="L26" s="147"/>
    </row>
    <row r="27" spans="1:12" s="151" customFormat="1" ht="18" customHeight="1">
      <c r="A27" s="155" t="s">
        <v>158</v>
      </c>
      <c r="B27" s="154"/>
      <c r="C27" s="154"/>
      <c r="D27" s="153"/>
      <c r="E27" s="154"/>
      <c r="F27" s="154"/>
      <c r="G27" s="154"/>
      <c r="H27" s="154"/>
      <c r="I27" s="154"/>
      <c r="J27" s="153"/>
      <c r="K27" s="148">
        <f>ROUNDDOWN((J28+J29+J30)/1000,0)</f>
        <v>0</v>
      </c>
      <c r="L27" s="156"/>
    </row>
    <row r="28" spans="1:12" s="141" customFormat="1" ht="18" customHeight="1">
      <c r="A28" s="150" t="s">
        <v>157</v>
      </c>
      <c r="B28" s="154" t="s">
        <v>154</v>
      </c>
      <c r="C28" s="133"/>
      <c r="D28" s="134"/>
      <c r="E28" s="133"/>
      <c r="F28" s="133"/>
      <c r="G28" s="133"/>
      <c r="H28" s="133"/>
      <c r="I28" s="149" t="s">
        <v>138</v>
      </c>
      <c r="J28" s="134"/>
      <c r="K28" s="148"/>
      <c r="L28" s="147"/>
    </row>
    <row r="29" spans="1:12" s="141" customFormat="1" ht="18" customHeight="1">
      <c r="A29" s="150"/>
      <c r="B29" s="154" t="s">
        <v>156</v>
      </c>
      <c r="C29" s="133"/>
      <c r="D29" s="134"/>
      <c r="E29" s="133"/>
      <c r="F29" s="133"/>
      <c r="G29" s="133"/>
      <c r="H29" s="133"/>
      <c r="I29" s="149" t="s">
        <v>138</v>
      </c>
      <c r="J29" s="134"/>
      <c r="K29" s="148"/>
      <c r="L29" s="147"/>
    </row>
    <row r="30" spans="1:12" s="141" customFormat="1" ht="18" customHeight="1">
      <c r="A30" s="150" t="s">
        <v>155</v>
      </c>
      <c r="B30" s="154" t="s">
        <v>154</v>
      </c>
      <c r="C30" s="133"/>
      <c r="D30" s="134"/>
      <c r="E30" s="133"/>
      <c r="F30" s="133"/>
      <c r="G30" s="133"/>
      <c r="H30" s="133"/>
      <c r="I30" s="149" t="s">
        <v>138</v>
      </c>
      <c r="J30" s="134"/>
      <c r="K30" s="148"/>
      <c r="L30" s="147"/>
    </row>
    <row r="31" spans="1:12" s="141" customFormat="1" ht="18" customHeight="1">
      <c r="A31" s="150"/>
      <c r="B31" s="154"/>
      <c r="C31" s="133"/>
      <c r="D31" s="134"/>
      <c r="E31" s="133"/>
      <c r="F31" s="133"/>
      <c r="G31" s="133"/>
      <c r="H31" s="133"/>
      <c r="I31" s="149"/>
      <c r="J31" s="134"/>
      <c r="K31" s="148"/>
      <c r="L31" s="147"/>
    </row>
    <row r="32" spans="1:12" s="151" customFormat="1" ht="18" customHeight="1">
      <c r="A32" s="155" t="s">
        <v>153</v>
      </c>
      <c r="B32" s="154"/>
      <c r="C32" s="154"/>
      <c r="D32" s="153"/>
      <c r="E32" s="154"/>
      <c r="F32" s="154"/>
      <c r="G32" s="154"/>
      <c r="H32" s="154"/>
      <c r="I32" s="154"/>
      <c r="J32" s="153"/>
      <c r="K32" s="148">
        <f>ROUNDDOWN((J33+J34+J36+J35)/1000,0)</f>
        <v>0</v>
      </c>
      <c r="L32" s="152"/>
    </row>
    <row r="33" spans="1:12" s="141" customFormat="1" ht="18" customHeight="1">
      <c r="A33" s="150" t="s">
        <v>152</v>
      </c>
      <c r="B33" s="133" t="s">
        <v>151</v>
      </c>
      <c r="C33" s="133"/>
      <c r="D33" s="134"/>
      <c r="E33" s="133"/>
      <c r="F33" s="133"/>
      <c r="G33" s="133"/>
      <c r="H33" s="133"/>
      <c r="I33" s="149" t="s">
        <v>138</v>
      </c>
      <c r="J33" s="134"/>
      <c r="K33" s="148"/>
      <c r="L33" s="147"/>
    </row>
    <row r="34" spans="1:12" s="141" customFormat="1" ht="18" customHeight="1">
      <c r="A34" s="150" t="s">
        <v>150</v>
      </c>
      <c r="B34" s="133" t="s">
        <v>149</v>
      </c>
      <c r="C34" s="133"/>
      <c r="D34" s="134"/>
      <c r="E34" s="133"/>
      <c r="F34" s="133"/>
      <c r="G34" s="133"/>
      <c r="H34" s="133"/>
      <c r="I34" s="149" t="s">
        <v>138</v>
      </c>
      <c r="J34" s="134"/>
      <c r="K34" s="148"/>
      <c r="L34" s="147"/>
    </row>
    <row r="35" spans="1:12" s="141" customFormat="1" ht="18" customHeight="1">
      <c r="A35" s="150" t="s">
        <v>148</v>
      </c>
      <c r="B35" s="133" t="s">
        <v>147</v>
      </c>
      <c r="C35" s="133"/>
      <c r="D35" s="134"/>
      <c r="E35" s="133"/>
      <c r="F35" s="133"/>
      <c r="G35" s="133"/>
      <c r="H35" s="133"/>
      <c r="I35" s="149" t="s">
        <v>138</v>
      </c>
      <c r="J35" s="134"/>
      <c r="K35" s="148"/>
      <c r="L35" s="147"/>
    </row>
    <row r="36" spans="1:12" s="141" customFormat="1" ht="18" customHeight="1">
      <c r="A36" s="150" t="s">
        <v>146</v>
      </c>
      <c r="B36" s="133" t="s">
        <v>145</v>
      </c>
      <c r="C36" s="133" t="s">
        <v>144</v>
      </c>
      <c r="D36" s="134"/>
      <c r="E36" s="133" t="s">
        <v>141</v>
      </c>
      <c r="F36" s="133" t="s">
        <v>140</v>
      </c>
      <c r="G36" s="133"/>
      <c r="H36" s="133" t="s">
        <v>143</v>
      </c>
      <c r="I36" s="149" t="s">
        <v>138</v>
      </c>
      <c r="J36" s="134">
        <f>D36*G36</f>
        <v>0</v>
      </c>
      <c r="K36" s="148"/>
      <c r="L36" s="147"/>
    </row>
    <row r="37" spans="1:12" s="141" customFormat="1" ht="18" customHeight="1">
      <c r="A37" s="150"/>
      <c r="B37" s="133"/>
      <c r="C37" s="133"/>
      <c r="D37" s="134"/>
      <c r="E37" s="133"/>
      <c r="F37" s="133"/>
      <c r="G37" s="133"/>
      <c r="H37" s="133"/>
      <c r="I37" s="149"/>
      <c r="J37" s="134"/>
      <c r="K37" s="148"/>
      <c r="L37" s="147"/>
    </row>
    <row r="38" spans="1:12" s="141" customFormat="1" ht="18" customHeight="1">
      <c r="A38" s="227" t="s">
        <v>142</v>
      </c>
      <c r="B38" s="228"/>
      <c r="C38" s="146"/>
      <c r="D38" s="144">
        <f>SUM(L8)*1000</f>
        <v>0</v>
      </c>
      <c r="E38" s="146" t="s">
        <v>141</v>
      </c>
      <c r="F38" s="146" t="s">
        <v>140</v>
      </c>
      <c r="G38" s="146">
        <v>10</v>
      </c>
      <c r="H38" s="146" t="s">
        <v>139</v>
      </c>
      <c r="I38" s="145" t="s">
        <v>138</v>
      </c>
      <c r="J38" s="144">
        <f>D38*G38%</f>
        <v>0</v>
      </c>
      <c r="K38" s="143"/>
      <c r="L38" s="142">
        <f>ROUNDDOWN((J38)/1000,0)</f>
        <v>0</v>
      </c>
    </row>
    <row r="39" spans="1:12" s="141" customFormat="1" ht="18" customHeight="1" thickBot="1">
      <c r="A39" s="229" t="s">
        <v>137</v>
      </c>
      <c r="B39" s="230"/>
      <c r="C39" s="230"/>
      <c r="D39" s="230"/>
      <c r="E39" s="230"/>
      <c r="F39" s="230"/>
      <c r="G39" s="230"/>
      <c r="H39" s="230"/>
      <c r="I39" s="230"/>
      <c r="J39" s="231"/>
      <c r="K39" s="211">
        <f>L8+L38</f>
        <v>0</v>
      </c>
      <c r="L39" s="212"/>
    </row>
    <row r="40" spans="1:12" s="136" customFormat="1" ht="18" customHeight="1">
      <c r="A40" s="140" t="s">
        <v>136</v>
      </c>
      <c r="B40" s="138"/>
      <c r="C40" s="138"/>
      <c r="D40" s="138"/>
      <c r="E40" s="138"/>
      <c r="F40" s="138"/>
      <c r="G40" s="138"/>
      <c r="H40" s="138"/>
      <c r="I40" s="138"/>
      <c r="J40" s="138"/>
      <c r="K40" s="232">
        <f>K39*1000</f>
        <v>0</v>
      </c>
      <c r="L40" s="233"/>
    </row>
    <row r="41" spans="1:12" s="136" customFormat="1" ht="18" customHeight="1">
      <c r="A41" s="213" t="s">
        <v>135</v>
      </c>
      <c r="B41" s="214"/>
      <c r="C41" s="138"/>
      <c r="D41" s="138"/>
      <c r="E41" s="138"/>
      <c r="F41" s="138"/>
      <c r="G41" s="138"/>
      <c r="H41" s="138"/>
      <c r="I41" s="138"/>
      <c r="J41" s="137"/>
      <c r="K41" s="215">
        <f>K39*1000*0.1</f>
        <v>0</v>
      </c>
      <c r="L41" s="216"/>
    </row>
    <row r="42" spans="1:12" s="136" customFormat="1" ht="18" customHeight="1">
      <c r="A42" s="140" t="s">
        <v>134</v>
      </c>
      <c r="B42" s="139"/>
      <c r="C42" s="138"/>
      <c r="D42" s="138"/>
      <c r="E42" s="138"/>
      <c r="F42" s="138"/>
      <c r="G42" s="138"/>
      <c r="H42" s="138"/>
      <c r="I42" s="138"/>
      <c r="J42" s="137"/>
      <c r="K42" s="215">
        <f>K40+K41</f>
        <v>0</v>
      </c>
      <c r="L42" s="216"/>
    </row>
    <row r="43" spans="1:12" s="133" customFormat="1" ht="18" customHeight="1">
      <c r="B43" s="135"/>
      <c r="D43" s="134"/>
      <c r="J43" s="134"/>
    </row>
    <row r="44" spans="1:12" s="133" customFormat="1" ht="18" customHeight="1">
      <c r="A44" s="204" t="s">
        <v>107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4" t="s">
        <v>92</v>
      </c>
      <c r="L44" s="204"/>
    </row>
    <row r="45" spans="1:12" s="133" customFormat="1" ht="18" customHeight="1">
      <c r="A45" s="103" t="s">
        <v>7</v>
      </c>
      <c r="B45" s="104"/>
      <c r="C45" s="104"/>
      <c r="D45" s="105"/>
      <c r="E45" s="104"/>
      <c r="F45" s="104"/>
      <c r="G45" s="104"/>
      <c r="H45" s="104"/>
      <c r="I45" s="104"/>
      <c r="J45" s="106"/>
      <c r="K45" s="205">
        <f>SUM(K46:K49)</f>
        <v>0</v>
      </c>
      <c r="L45" s="206"/>
    </row>
    <row r="46" spans="1:12" s="133" customFormat="1" ht="18" customHeight="1">
      <c r="A46" s="107" t="s">
        <v>25</v>
      </c>
      <c r="B46" s="100"/>
      <c r="C46" s="100"/>
      <c r="D46" s="102"/>
      <c r="E46" s="100"/>
      <c r="F46" s="100"/>
      <c r="G46" s="100"/>
      <c r="H46" s="100"/>
      <c r="I46" s="100"/>
      <c r="J46" s="108"/>
      <c r="K46" s="109">
        <f>SUM(J47:J47)</f>
        <v>0</v>
      </c>
      <c r="L46" s="110"/>
    </row>
    <row r="47" spans="1:12" s="133" customFormat="1" ht="18" customHeight="1">
      <c r="A47" s="107"/>
      <c r="B47" s="112" t="s">
        <v>94</v>
      </c>
      <c r="C47" s="112"/>
      <c r="D47" s="102"/>
      <c r="E47" s="100"/>
      <c r="F47" s="100"/>
      <c r="G47" s="100"/>
      <c r="H47" s="100"/>
      <c r="I47" s="113" t="s">
        <v>109</v>
      </c>
      <c r="J47" s="108"/>
      <c r="K47" s="107"/>
      <c r="L47" s="114"/>
    </row>
    <row r="48" spans="1:12" s="133" customFormat="1" ht="18" customHeight="1">
      <c r="A48" s="107" t="s">
        <v>26</v>
      </c>
      <c r="B48" s="100"/>
      <c r="C48" s="100"/>
      <c r="D48" s="102"/>
      <c r="E48" s="100"/>
      <c r="F48" s="100"/>
      <c r="G48" s="100"/>
      <c r="H48" s="100"/>
      <c r="I48" s="100"/>
      <c r="J48" s="108"/>
      <c r="K48" s="109">
        <f>SUM(J49)</f>
        <v>0</v>
      </c>
      <c r="L48" s="110"/>
    </row>
    <row r="49" spans="1:12" s="133" customFormat="1" ht="18" customHeight="1">
      <c r="A49" s="107"/>
      <c r="B49" s="112" t="s">
        <v>93</v>
      </c>
      <c r="C49" s="112"/>
      <c r="D49" s="102"/>
      <c r="E49" s="100"/>
      <c r="F49" s="100"/>
      <c r="G49" s="100"/>
      <c r="H49" s="100"/>
      <c r="I49" s="113" t="s">
        <v>109</v>
      </c>
      <c r="J49" s="108"/>
      <c r="K49" s="116"/>
      <c r="L49" s="114"/>
    </row>
    <row r="50" spans="1:12" s="133" customFormat="1" ht="18" customHeight="1">
      <c r="A50" s="117"/>
      <c r="B50" s="118"/>
      <c r="C50" s="118"/>
      <c r="D50" s="119"/>
      <c r="E50" s="118"/>
      <c r="F50" s="118"/>
      <c r="G50" s="118"/>
      <c r="H50" s="118"/>
      <c r="I50" s="118"/>
      <c r="J50" s="120"/>
      <c r="K50" s="117"/>
      <c r="L50" s="121"/>
    </row>
    <row r="51" spans="1:12" s="133" customFormat="1" ht="18" customHeight="1">
      <c r="A51" s="96" t="s">
        <v>116</v>
      </c>
      <c r="B51" s="98"/>
      <c r="C51" s="97"/>
      <c r="D51" s="97"/>
      <c r="E51" s="97"/>
      <c r="F51" s="97"/>
      <c r="G51" s="97"/>
      <c r="H51" s="97"/>
      <c r="I51" s="97"/>
      <c r="J51" s="99"/>
      <c r="K51" s="190">
        <f>ROUNDDOWN(K45*0.1,0)</f>
        <v>0</v>
      </c>
      <c r="L51" s="191"/>
    </row>
    <row r="52" spans="1:12" s="133" customFormat="1" ht="18" customHeight="1">
      <c r="A52" s="96" t="s">
        <v>117</v>
      </c>
      <c r="B52" s="98"/>
      <c r="C52" s="97"/>
      <c r="D52" s="97"/>
      <c r="E52" s="97"/>
      <c r="F52" s="97"/>
      <c r="G52" s="97"/>
      <c r="H52" s="97"/>
      <c r="I52" s="97"/>
      <c r="J52" s="99"/>
      <c r="K52" s="190">
        <f>K45+K51</f>
        <v>0</v>
      </c>
      <c r="L52" s="191"/>
    </row>
    <row r="53" spans="1:12" s="133" customFormat="1" ht="18" customHeight="1">
      <c r="A53" s="18"/>
      <c r="B53" s="18"/>
      <c r="C53" s="18"/>
      <c r="D53" s="115"/>
      <c r="E53" s="18"/>
      <c r="F53" s="18"/>
      <c r="G53" s="18"/>
      <c r="H53" s="18"/>
      <c r="I53" s="18"/>
      <c r="J53" s="115"/>
      <c r="K53" s="18"/>
      <c r="L53" s="18"/>
    </row>
    <row r="54" spans="1:12" s="133" customFormat="1" ht="18" customHeight="1">
      <c r="A54" s="196" t="s">
        <v>194</v>
      </c>
      <c r="B54" s="197"/>
      <c r="C54" s="197"/>
      <c r="D54" s="197"/>
      <c r="E54" s="197"/>
      <c r="F54" s="197"/>
      <c r="G54" s="197"/>
      <c r="H54" s="197"/>
      <c r="I54" s="197"/>
      <c r="J54" s="198"/>
      <c r="K54" s="208">
        <f>ROUNDDOWN(K40+K45,0)</f>
        <v>0</v>
      </c>
      <c r="L54" s="209"/>
    </row>
    <row r="55" spans="1:12" s="133" customFormat="1" ht="18" customHeight="1">
      <c r="A55" s="196" t="s">
        <v>119</v>
      </c>
      <c r="B55" s="197"/>
      <c r="C55" s="197"/>
      <c r="D55" s="197"/>
      <c r="E55" s="197"/>
      <c r="F55" s="197"/>
      <c r="G55" s="197"/>
      <c r="H55" s="197"/>
      <c r="I55" s="197"/>
      <c r="J55" s="198"/>
      <c r="K55" s="190">
        <f>K41+K51</f>
        <v>0</v>
      </c>
      <c r="L55" s="191"/>
    </row>
    <row r="56" spans="1:12" s="133" customFormat="1" ht="18" customHeight="1">
      <c r="A56" s="196" t="s">
        <v>108</v>
      </c>
      <c r="B56" s="197"/>
      <c r="C56" s="197"/>
      <c r="D56" s="197"/>
      <c r="E56" s="197"/>
      <c r="F56" s="197"/>
      <c r="G56" s="197"/>
      <c r="H56" s="197"/>
      <c r="I56" s="197"/>
      <c r="J56" s="198"/>
      <c r="K56" s="190">
        <f>K54+K55</f>
        <v>0</v>
      </c>
      <c r="L56" s="191"/>
    </row>
    <row r="57" spans="1:12" s="133" customFormat="1" ht="18" customHeight="1">
      <c r="A57" s="133" t="s">
        <v>218</v>
      </c>
      <c r="B57" s="135"/>
      <c r="D57" s="134"/>
      <c r="J57" s="134"/>
    </row>
    <row r="58" spans="1:12" s="133" customFormat="1" ht="18" customHeight="1">
      <c r="A58" s="210" t="s">
        <v>192</v>
      </c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</row>
    <row r="59" spans="1:12" s="133" customFormat="1" ht="18" customHeight="1">
      <c r="B59" s="135"/>
      <c r="D59" s="134"/>
      <c r="J59" s="134"/>
    </row>
    <row r="60" spans="1:12" s="133" customFormat="1" ht="18" customHeight="1">
      <c r="B60" s="135"/>
      <c r="D60" s="134"/>
      <c r="J60" s="134"/>
    </row>
    <row r="61" spans="1:12" s="133" customFormat="1" ht="18" customHeight="1">
      <c r="B61" s="135"/>
      <c r="D61" s="134"/>
      <c r="J61" s="134"/>
    </row>
    <row r="62" spans="1:12" s="133" customFormat="1" ht="18" customHeight="1">
      <c r="B62" s="135"/>
      <c r="D62" s="134"/>
      <c r="J62" s="134"/>
    </row>
    <row r="63" spans="1:12" s="133" customFormat="1" ht="18" customHeight="1">
      <c r="B63" s="135"/>
      <c r="D63" s="134"/>
      <c r="J63" s="134"/>
    </row>
    <row r="64" spans="1:12" s="133" customFormat="1" ht="18" customHeight="1">
      <c r="B64" s="135"/>
      <c r="D64" s="134"/>
      <c r="J64" s="134"/>
    </row>
    <row r="65" spans="1:12" s="133" customFormat="1" ht="18" customHeight="1">
      <c r="B65" s="135"/>
      <c r="D65" s="134"/>
      <c r="J65" s="134"/>
    </row>
    <row r="66" spans="1:12" s="133" customFormat="1" ht="18" customHeight="1">
      <c r="B66" s="135"/>
      <c r="D66" s="134"/>
      <c r="J66" s="134"/>
    </row>
    <row r="67" spans="1:12" s="133" customFormat="1" ht="18" customHeight="1">
      <c r="B67" s="135"/>
      <c r="D67" s="134"/>
      <c r="J67" s="134"/>
    </row>
    <row r="68" spans="1:12" customFormat="1" ht="19.5" customHeight="1">
      <c r="A68" s="130"/>
      <c r="B68" s="130"/>
      <c r="C68" s="130"/>
      <c r="D68" s="131"/>
      <c r="E68" s="130"/>
      <c r="F68" s="130"/>
      <c r="G68" s="130"/>
      <c r="H68" s="130"/>
      <c r="I68" s="130"/>
      <c r="J68" s="131"/>
      <c r="K68" s="130"/>
      <c r="L68" s="130"/>
    </row>
    <row r="69" spans="1:12" ht="19.5" customHeight="1">
      <c r="B69" s="132"/>
    </row>
  </sheetData>
  <mergeCells count="25">
    <mergeCell ref="A58:L58"/>
    <mergeCell ref="K42:L42"/>
    <mergeCell ref="A2:L2"/>
    <mergeCell ref="B3:H3"/>
    <mergeCell ref="J3:L3"/>
    <mergeCell ref="A6:L6"/>
    <mergeCell ref="A7:J7"/>
    <mergeCell ref="K7:L7"/>
    <mergeCell ref="A38:B38"/>
    <mergeCell ref="A39:J39"/>
    <mergeCell ref="K40:L40"/>
    <mergeCell ref="A44:J44"/>
    <mergeCell ref="K44:L44"/>
    <mergeCell ref="K45:L45"/>
    <mergeCell ref="A56:J56"/>
    <mergeCell ref="K56:L56"/>
    <mergeCell ref="K39:L39"/>
    <mergeCell ref="K51:L51"/>
    <mergeCell ref="A54:J54"/>
    <mergeCell ref="K54:L54"/>
    <mergeCell ref="A55:J55"/>
    <mergeCell ref="K55:L55"/>
    <mergeCell ref="K52:L52"/>
    <mergeCell ref="A41:B41"/>
    <mergeCell ref="K41:L41"/>
  </mergeCells>
  <phoneticPr fontId="14"/>
  <pageMargins left="0.47244094488188981" right="0.35433070866141736" top="0.74803149606299213" bottom="0.74803149606299213" header="0.31496062992125984" footer="0.31496062992125984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6"/>
  <sheetViews>
    <sheetView showGridLines="0" view="pageBreakPreview" zoomScale="60" zoomScaleNormal="85" workbookViewId="0">
      <selection activeCell="D65" sqref="D65"/>
    </sheetView>
  </sheetViews>
  <sheetFormatPr defaultRowHeight="19.5" customHeight="1"/>
  <cols>
    <col min="1" max="1" width="23.875" bestFit="1" customWidth="1"/>
    <col min="2" max="2" width="24.125" bestFit="1" customWidth="1"/>
    <col min="3" max="3" width="3.375" bestFit="1" customWidth="1"/>
    <col min="4" max="4" width="10.25" style="1" bestFit="1" customWidth="1"/>
    <col min="5" max="6" width="3.375" bestFit="1" customWidth="1"/>
    <col min="7" max="7" width="4.5" bestFit="1" customWidth="1"/>
    <col min="8" max="8" width="4.875" bestFit="1" customWidth="1"/>
    <col min="9" max="9" width="4.125" customWidth="1"/>
    <col min="10" max="10" width="10.875" style="1" bestFit="1" customWidth="1"/>
    <col min="11" max="11" width="10.25" bestFit="1" customWidth="1"/>
    <col min="12" max="12" width="9.625" bestFit="1" customWidth="1"/>
  </cols>
  <sheetData>
    <row r="1" spans="1:13" ht="19.5" customHeight="1">
      <c r="K1" s="1"/>
      <c r="L1" s="17" t="s">
        <v>184</v>
      </c>
      <c r="M1" s="2"/>
    </row>
    <row r="2" spans="1:13" ht="19.5" customHeight="1">
      <c r="A2" s="187" t="s">
        <v>222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3" s="20" customFormat="1" ht="16.5" customHeight="1">
      <c r="B3" s="245"/>
      <c r="C3" s="245"/>
      <c r="D3" s="245"/>
      <c r="E3" s="245"/>
      <c r="F3" s="245"/>
      <c r="G3" s="245"/>
      <c r="H3" s="245"/>
      <c r="J3" s="246"/>
      <c r="K3" s="246"/>
      <c r="L3" s="246"/>
    </row>
    <row r="4" spans="1:13" s="20" customFormat="1" ht="16.5" customHeight="1">
      <c r="A4" s="165" t="s">
        <v>219</v>
      </c>
      <c r="B4" s="169"/>
      <c r="C4" s="169"/>
      <c r="D4" s="169"/>
      <c r="E4" s="169"/>
      <c r="F4" s="169"/>
      <c r="G4" s="169"/>
      <c r="H4" s="169"/>
      <c r="J4" s="170"/>
      <c r="K4" s="170"/>
      <c r="L4" s="170"/>
    </row>
    <row r="5" spans="1:13" s="20" customFormat="1" ht="16.5" customHeight="1">
      <c r="A5" s="9" t="s">
        <v>195</v>
      </c>
      <c r="B5" s="169"/>
      <c r="C5" s="169"/>
      <c r="D5" s="169"/>
      <c r="E5" s="169"/>
      <c r="F5" s="169"/>
      <c r="G5" s="169"/>
      <c r="H5" s="169"/>
      <c r="J5" s="170"/>
      <c r="K5" s="170"/>
      <c r="L5" s="170"/>
    </row>
    <row r="6" spans="1:13" s="20" customFormat="1" ht="18" customHeight="1" thickBot="1">
      <c r="A6" s="249" t="s">
        <v>224</v>
      </c>
      <c r="B6" s="249"/>
      <c r="C6" s="249"/>
      <c r="D6" s="249"/>
      <c r="E6" s="249"/>
      <c r="F6" s="249"/>
      <c r="G6" s="249"/>
      <c r="H6" s="249"/>
      <c r="I6" s="249"/>
      <c r="J6" s="249"/>
      <c r="K6" s="195"/>
      <c r="L6" s="195"/>
    </row>
    <row r="7" spans="1:13" s="20" customFormat="1" ht="13.5">
      <c r="A7" s="200" t="s">
        <v>99</v>
      </c>
      <c r="B7" s="200"/>
      <c r="C7" s="200"/>
      <c r="D7" s="200"/>
      <c r="E7" s="200"/>
      <c r="F7" s="200"/>
      <c r="G7" s="200"/>
      <c r="H7" s="200"/>
      <c r="I7" s="200"/>
      <c r="J7" s="201"/>
      <c r="K7" s="202" t="s">
        <v>59</v>
      </c>
      <c r="L7" s="203"/>
    </row>
    <row r="8" spans="1:13" s="20" customFormat="1" ht="13.5">
      <c r="A8" s="21" t="s">
        <v>1</v>
      </c>
      <c r="B8" s="22"/>
      <c r="C8" s="22"/>
      <c r="D8" s="22"/>
      <c r="E8" s="22"/>
      <c r="F8" s="22"/>
      <c r="G8" s="22"/>
      <c r="H8" s="22"/>
      <c r="I8" s="22"/>
      <c r="J8" s="23"/>
      <c r="K8" s="78"/>
      <c r="L8" s="79">
        <f>SUM(K9:K37)</f>
        <v>0</v>
      </c>
    </row>
    <row r="9" spans="1:13" s="20" customFormat="1" ht="13.5">
      <c r="A9" s="24" t="s">
        <v>2</v>
      </c>
      <c r="B9" s="25"/>
      <c r="C9" s="25"/>
      <c r="D9" s="26"/>
      <c r="E9" s="25"/>
      <c r="F9" s="25"/>
      <c r="G9" s="25"/>
      <c r="H9" s="25"/>
      <c r="I9" s="25"/>
      <c r="J9" s="26"/>
      <c r="K9" s="73">
        <f>ROUNDDOWN((J11+J12+J13+J14+J16+J17)/1000,0)</f>
        <v>0</v>
      </c>
      <c r="L9" s="80"/>
    </row>
    <row r="10" spans="1:13" s="20" customFormat="1" ht="13.5">
      <c r="A10" s="27" t="s">
        <v>66</v>
      </c>
      <c r="B10" s="28"/>
      <c r="C10" s="29"/>
      <c r="D10" s="30"/>
      <c r="E10" s="29"/>
      <c r="F10" s="29"/>
      <c r="G10" s="29"/>
      <c r="H10" s="29"/>
      <c r="I10" s="29"/>
      <c r="J10" s="30"/>
      <c r="K10" s="73"/>
      <c r="L10" s="74"/>
    </row>
    <row r="11" spans="1:13" s="20" customFormat="1" ht="13.5">
      <c r="A11" s="31"/>
      <c r="B11" s="29" t="s">
        <v>29</v>
      </c>
      <c r="C11" s="29"/>
      <c r="D11" s="30"/>
      <c r="E11" s="29"/>
      <c r="F11" s="29"/>
      <c r="G11" s="29"/>
      <c r="H11" s="29"/>
      <c r="I11" s="32" t="s">
        <v>51</v>
      </c>
      <c r="J11" s="30"/>
      <c r="K11" s="73"/>
      <c r="L11" s="74"/>
    </row>
    <row r="12" spans="1:13" s="20" customFormat="1" ht="13.5">
      <c r="A12" s="31"/>
      <c r="B12" s="29" t="s">
        <v>30</v>
      </c>
      <c r="C12" s="29"/>
      <c r="D12" s="30"/>
      <c r="E12" s="29"/>
      <c r="F12" s="29"/>
      <c r="G12" s="29"/>
      <c r="H12" s="29"/>
      <c r="I12" s="32" t="s">
        <v>51</v>
      </c>
      <c r="J12" s="30"/>
      <c r="K12" s="73"/>
      <c r="L12" s="74"/>
    </row>
    <row r="13" spans="1:13" s="20" customFormat="1" ht="13.5">
      <c r="A13" s="31"/>
      <c r="B13" s="29" t="s">
        <v>31</v>
      </c>
      <c r="C13" s="29"/>
      <c r="D13" s="30"/>
      <c r="E13" s="29"/>
      <c r="F13" s="29"/>
      <c r="G13" s="29"/>
      <c r="H13" s="29"/>
      <c r="I13" s="32" t="s">
        <v>51</v>
      </c>
      <c r="J13" s="30"/>
      <c r="K13" s="73"/>
      <c r="L13" s="74"/>
    </row>
    <row r="14" spans="1:13" s="20" customFormat="1" ht="13.5">
      <c r="A14" s="31"/>
      <c r="B14" s="29" t="s">
        <v>32</v>
      </c>
      <c r="C14" s="29"/>
      <c r="D14" s="30"/>
      <c r="E14" s="29"/>
      <c r="F14" s="29"/>
      <c r="G14" s="29"/>
      <c r="H14" s="29"/>
      <c r="I14" s="32" t="s">
        <v>51</v>
      </c>
      <c r="J14" s="30"/>
      <c r="K14" s="73"/>
      <c r="L14" s="74"/>
    </row>
    <row r="15" spans="1:13" s="20" customFormat="1" ht="13.5">
      <c r="A15" s="31" t="s">
        <v>67</v>
      </c>
      <c r="B15" s="29"/>
      <c r="C15" s="29"/>
      <c r="D15" s="30"/>
      <c r="E15" s="29"/>
      <c r="F15" s="29"/>
      <c r="G15" s="29"/>
      <c r="H15" s="29"/>
      <c r="I15" s="29"/>
      <c r="J15" s="30"/>
      <c r="K15" s="73"/>
      <c r="L15" s="74"/>
    </row>
    <row r="16" spans="1:13" s="20" customFormat="1" ht="13.5">
      <c r="A16" s="31"/>
      <c r="B16" s="29" t="s">
        <v>34</v>
      </c>
      <c r="C16" s="29"/>
      <c r="D16" s="30"/>
      <c r="E16" s="29"/>
      <c r="F16" s="29"/>
      <c r="G16" s="29"/>
      <c r="H16" s="29"/>
      <c r="I16" s="32" t="s">
        <v>51</v>
      </c>
      <c r="J16" s="30"/>
      <c r="K16" s="73"/>
      <c r="L16" s="74"/>
    </row>
    <row r="17" spans="1:12" s="20" customFormat="1" ht="13.5">
      <c r="A17" s="31"/>
      <c r="B17" s="29" t="s">
        <v>35</v>
      </c>
      <c r="C17" s="29"/>
      <c r="D17" s="30"/>
      <c r="E17" s="29"/>
      <c r="F17" s="29"/>
      <c r="G17" s="29"/>
      <c r="H17" s="29"/>
      <c r="I17" s="32" t="s">
        <v>51</v>
      </c>
      <c r="J17" s="30"/>
      <c r="K17" s="73"/>
      <c r="L17" s="74"/>
    </row>
    <row r="18" spans="1:12" s="33" customFormat="1" ht="13.5">
      <c r="A18" s="24" t="s">
        <v>3</v>
      </c>
      <c r="B18" s="25"/>
      <c r="C18" s="25"/>
      <c r="D18" s="26"/>
      <c r="E18" s="25"/>
      <c r="F18" s="25"/>
      <c r="G18" s="25"/>
      <c r="H18" s="25"/>
      <c r="I18" s="25"/>
      <c r="J18" s="26"/>
      <c r="K18" s="73">
        <f>ROUNDDOWN((J19+J20+J21)/1000,0)</f>
        <v>0</v>
      </c>
      <c r="L18" s="80"/>
    </row>
    <row r="19" spans="1:12" s="20" customFormat="1" ht="13.5">
      <c r="A19" s="31" t="s">
        <v>74</v>
      </c>
      <c r="B19" s="25" t="s">
        <v>100</v>
      </c>
      <c r="C19" s="29" t="s">
        <v>104</v>
      </c>
      <c r="D19" s="30"/>
      <c r="E19" s="29" t="s">
        <v>47</v>
      </c>
      <c r="F19" s="29" t="s">
        <v>48</v>
      </c>
      <c r="G19" s="29"/>
      <c r="H19" s="29" t="s">
        <v>53</v>
      </c>
      <c r="I19" s="32" t="s">
        <v>85</v>
      </c>
      <c r="J19" s="30">
        <f>D19*G19</f>
        <v>0</v>
      </c>
      <c r="K19" s="75"/>
      <c r="L19" s="74"/>
    </row>
    <row r="20" spans="1:12" s="20" customFormat="1" ht="13.5">
      <c r="A20" s="31"/>
      <c r="B20" s="25" t="s">
        <v>101</v>
      </c>
      <c r="C20" s="29" t="s">
        <v>104</v>
      </c>
      <c r="D20" s="30"/>
      <c r="E20" s="29" t="s">
        <v>47</v>
      </c>
      <c r="F20" s="29" t="s">
        <v>48</v>
      </c>
      <c r="G20" s="29"/>
      <c r="H20" s="29" t="s">
        <v>52</v>
      </c>
      <c r="I20" s="32" t="s">
        <v>85</v>
      </c>
      <c r="J20" s="30">
        <f>D20*G20</f>
        <v>0</v>
      </c>
      <c r="K20" s="73"/>
      <c r="L20" s="74"/>
    </row>
    <row r="21" spans="1:12" s="20" customFormat="1" ht="13.5">
      <c r="A21" s="31" t="s">
        <v>75</v>
      </c>
      <c r="B21" s="25" t="s">
        <v>86</v>
      </c>
      <c r="C21" s="29"/>
      <c r="D21" s="30"/>
      <c r="E21" s="29"/>
      <c r="F21" s="29"/>
      <c r="G21" s="29"/>
      <c r="H21" s="29"/>
      <c r="I21" s="32" t="s">
        <v>51</v>
      </c>
      <c r="J21" s="30"/>
      <c r="K21" s="73"/>
      <c r="L21" s="74"/>
    </row>
    <row r="22" spans="1:12" s="20" customFormat="1" ht="13.5">
      <c r="A22" s="31"/>
      <c r="B22" s="25"/>
      <c r="C22" s="29"/>
      <c r="D22" s="30"/>
      <c r="E22" s="29"/>
      <c r="F22" s="29"/>
      <c r="G22" s="29"/>
      <c r="H22" s="29"/>
      <c r="I22" s="32"/>
      <c r="J22" s="30"/>
      <c r="K22" s="73"/>
      <c r="L22" s="74"/>
    </row>
    <row r="23" spans="1:12" s="33" customFormat="1" ht="13.5">
      <c r="A23" s="24" t="s">
        <v>4</v>
      </c>
      <c r="B23" s="25"/>
      <c r="C23" s="25"/>
      <c r="D23" s="26"/>
      <c r="E23" s="25"/>
      <c r="F23" s="25"/>
      <c r="G23" s="25"/>
      <c r="H23" s="25"/>
      <c r="I23" s="25"/>
      <c r="J23" s="26"/>
      <c r="K23" s="73">
        <f>ROUNDDOWN((J24+J25+J26)/1000,0)</f>
        <v>0</v>
      </c>
      <c r="L23" s="81"/>
    </row>
    <row r="24" spans="1:12" s="20" customFormat="1" ht="13.5">
      <c r="A24" s="31" t="s">
        <v>37</v>
      </c>
      <c r="B24" s="25" t="s">
        <v>36</v>
      </c>
      <c r="C24" s="29"/>
      <c r="D24" s="30"/>
      <c r="E24" s="29"/>
      <c r="F24" s="29"/>
      <c r="G24" s="29"/>
      <c r="H24" s="29"/>
      <c r="I24" s="32" t="s">
        <v>51</v>
      </c>
      <c r="J24" s="30"/>
      <c r="K24" s="73"/>
      <c r="L24" s="74"/>
    </row>
    <row r="25" spans="1:12" s="20" customFormat="1" ht="13.5">
      <c r="A25" s="31"/>
      <c r="B25" s="25" t="s">
        <v>102</v>
      </c>
      <c r="C25" s="29"/>
      <c r="D25" s="30"/>
      <c r="E25" s="29"/>
      <c r="F25" s="29"/>
      <c r="G25" s="29"/>
      <c r="H25" s="29"/>
      <c r="I25" s="32" t="s">
        <v>51</v>
      </c>
      <c r="J25" s="30"/>
      <c r="K25" s="73"/>
      <c r="L25" s="74"/>
    </row>
    <row r="26" spans="1:12" s="20" customFormat="1" ht="13.5">
      <c r="A26" s="31" t="s">
        <v>39</v>
      </c>
      <c r="B26" s="25" t="s">
        <v>102</v>
      </c>
      <c r="C26" s="29"/>
      <c r="D26" s="30"/>
      <c r="E26" s="29"/>
      <c r="F26" s="29"/>
      <c r="G26" s="29"/>
      <c r="H26" s="29"/>
      <c r="I26" s="32" t="s">
        <v>51</v>
      </c>
      <c r="J26" s="30"/>
      <c r="K26" s="73"/>
      <c r="L26" s="74"/>
    </row>
    <row r="27" spans="1:12" s="20" customFormat="1" ht="13.5">
      <c r="A27" s="31"/>
      <c r="B27" s="29"/>
      <c r="C27" s="29"/>
      <c r="D27" s="30"/>
      <c r="E27" s="29"/>
      <c r="F27" s="29"/>
      <c r="G27" s="29"/>
      <c r="H27" s="29"/>
      <c r="I27" s="29"/>
      <c r="J27" s="30"/>
      <c r="K27" s="75"/>
      <c r="L27" s="74"/>
    </row>
    <row r="28" spans="1:12" s="33" customFormat="1" ht="13.5">
      <c r="A28" s="24" t="s">
        <v>5</v>
      </c>
      <c r="B28" s="25"/>
      <c r="C28" s="25"/>
      <c r="D28" s="26"/>
      <c r="E28" s="25"/>
      <c r="F28" s="25"/>
      <c r="G28" s="25"/>
      <c r="H28" s="25"/>
      <c r="I28" s="25"/>
      <c r="J28" s="26"/>
      <c r="K28" s="73">
        <f>ROUNDDOWN((J29+J30+J31+J32+J33+J34+J35+J36)/1000,0)</f>
        <v>0</v>
      </c>
      <c r="L28" s="80"/>
    </row>
    <row r="29" spans="1:12" s="20" customFormat="1" ht="13.5">
      <c r="A29" s="31" t="s">
        <v>68</v>
      </c>
      <c r="B29" s="29" t="s">
        <v>40</v>
      </c>
      <c r="C29" s="29"/>
      <c r="D29" s="30"/>
      <c r="E29" s="29"/>
      <c r="F29" s="29"/>
      <c r="G29" s="29"/>
      <c r="H29" s="29"/>
      <c r="I29" s="32" t="s">
        <v>51</v>
      </c>
      <c r="J29" s="30"/>
      <c r="K29" s="73"/>
      <c r="L29" s="74"/>
    </row>
    <row r="30" spans="1:12" s="20" customFormat="1" ht="13.5">
      <c r="A30" s="31" t="s">
        <v>69</v>
      </c>
      <c r="B30" s="29" t="s">
        <v>60</v>
      </c>
      <c r="C30" s="29"/>
      <c r="D30" s="30"/>
      <c r="E30" s="29"/>
      <c r="F30" s="29"/>
      <c r="G30" s="29"/>
      <c r="H30" s="29"/>
      <c r="I30" s="32" t="s">
        <v>51</v>
      </c>
      <c r="J30" s="30"/>
      <c r="K30" s="73"/>
      <c r="L30" s="74"/>
    </row>
    <row r="31" spans="1:12" s="20" customFormat="1" ht="13.5">
      <c r="A31" s="31" t="s">
        <v>70</v>
      </c>
      <c r="B31" s="29" t="s">
        <v>131</v>
      </c>
      <c r="C31" s="29"/>
      <c r="D31" s="30"/>
      <c r="E31" s="29"/>
      <c r="F31" s="29"/>
      <c r="G31" s="29"/>
      <c r="H31" s="29"/>
      <c r="I31" s="32" t="s">
        <v>51</v>
      </c>
      <c r="J31" s="30"/>
      <c r="K31" s="73"/>
      <c r="L31" s="74"/>
    </row>
    <row r="32" spans="1:12" s="20" customFormat="1" ht="13.5">
      <c r="A32" s="31" t="s">
        <v>71</v>
      </c>
      <c r="B32" s="25" t="s">
        <v>62</v>
      </c>
      <c r="C32" s="29"/>
      <c r="D32" s="30"/>
      <c r="E32" s="29"/>
      <c r="F32" s="29"/>
      <c r="G32" s="29"/>
      <c r="H32" s="29"/>
      <c r="I32" s="32" t="s">
        <v>51</v>
      </c>
      <c r="J32" s="30"/>
      <c r="K32" s="73"/>
      <c r="L32" s="74"/>
    </row>
    <row r="33" spans="1:12" s="20" customFormat="1" ht="13.5">
      <c r="A33" s="31" t="s">
        <v>72</v>
      </c>
      <c r="B33" s="25" t="s">
        <v>63</v>
      </c>
      <c r="C33" s="29"/>
      <c r="D33" s="30"/>
      <c r="E33" s="29"/>
      <c r="F33" s="29"/>
      <c r="G33" s="29"/>
      <c r="H33" s="29"/>
      <c r="I33" s="32" t="s">
        <v>51</v>
      </c>
      <c r="J33" s="30"/>
      <c r="K33" s="73"/>
      <c r="L33" s="74"/>
    </row>
    <row r="34" spans="1:12" s="20" customFormat="1" ht="13.5">
      <c r="A34" s="31" t="s">
        <v>73</v>
      </c>
      <c r="B34" s="29" t="s">
        <v>46</v>
      </c>
      <c r="C34" s="29" t="s">
        <v>104</v>
      </c>
      <c r="D34" s="30"/>
      <c r="E34" s="29" t="s">
        <v>47</v>
      </c>
      <c r="F34" s="29" t="s">
        <v>48</v>
      </c>
      <c r="G34" s="29"/>
      <c r="H34" s="29" t="s">
        <v>53</v>
      </c>
      <c r="I34" s="32" t="s">
        <v>51</v>
      </c>
      <c r="J34" s="30">
        <f>D34*G34</f>
        <v>0</v>
      </c>
      <c r="K34" s="73"/>
      <c r="L34" s="74"/>
    </row>
    <row r="35" spans="1:12" s="20" customFormat="1" ht="13.5">
      <c r="A35" s="31"/>
      <c r="B35" s="29" t="s">
        <v>33</v>
      </c>
      <c r="C35" s="29"/>
      <c r="D35" s="30"/>
      <c r="E35" s="29"/>
      <c r="F35" s="29"/>
      <c r="G35" s="29"/>
      <c r="H35" s="29"/>
      <c r="I35" s="32" t="s">
        <v>51</v>
      </c>
      <c r="J35" s="30"/>
      <c r="K35" s="73"/>
      <c r="L35" s="74"/>
    </row>
    <row r="36" spans="1:12" s="20" customFormat="1" ht="13.5">
      <c r="A36" s="31"/>
      <c r="B36" s="25" t="s">
        <v>64</v>
      </c>
      <c r="C36" s="29"/>
      <c r="D36" s="30"/>
      <c r="E36" s="29"/>
      <c r="F36" s="29"/>
      <c r="G36" s="29"/>
      <c r="H36" s="29"/>
      <c r="I36" s="32" t="s">
        <v>51</v>
      </c>
      <c r="J36" s="30"/>
      <c r="K36" s="73"/>
      <c r="L36" s="74"/>
    </row>
    <row r="37" spans="1:12" s="20" customFormat="1" ht="13.5">
      <c r="A37" s="31"/>
      <c r="B37" s="29"/>
      <c r="C37" s="29"/>
      <c r="D37" s="30"/>
      <c r="E37" s="29"/>
      <c r="F37" s="29"/>
      <c r="G37" s="29"/>
      <c r="H37" s="29"/>
      <c r="I37" s="32"/>
      <c r="J37" s="30"/>
      <c r="K37" s="73"/>
      <c r="L37" s="74"/>
    </row>
    <row r="38" spans="1:12" s="20" customFormat="1" ht="13.5">
      <c r="A38" s="192" t="s">
        <v>90</v>
      </c>
      <c r="B38" s="193"/>
      <c r="C38" s="34"/>
      <c r="D38" s="35">
        <f>SUM(L8)*1000</f>
        <v>0</v>
      </c>
      <c r="E38" s="34" t="s">
        <v>47</v>
      </c>
      <c r="F38" s="34" t="s">
        <v>48</v>
      </c>
      <c r="G38" s="34">
        <v>15</v>
      </c>
      <c r="H38" s="34" t="s">
        <v>57</v>
      </c>
      <c r="I38" s="36" t="s">
        <v>51</v>
      </c>
      <c r="J38" s="35">
        <f>D38*G38%</f>
        <v>0</v>
      </c>
      <c r="K38" s="76"/>
      <c r="L38" s="77">
        <f>ROUNDDOWN((J38)/1000,0)</f>
        <v>0</v>
      </c>
    </row>
    <row r="39" spans="1:12" s="20" customFormat="1" ht="14.25" thickBot="1">
      <c r="A39" s="236" t="s">
        <v>88</v>
      </c>
      <c r="B39" s="237"/>
      <c r="C39" s="237"/>
      <c r="D39" s="237"/>
      <c r="E39" s="237"/>
      <c r="F39" s="237"/>
      <c r="G39" s="237"/>
      <c r="H39" s="237"/>
      <c r="I39" s="237"/>
      <c r="J39" s="238"/>
      <c r="K39" s="82"/>
      <c r="L39" s="83">
        <f>L8+L38</f>
        <v>0</v>
      </c>
    </row>
    <row r="40" spans="1:12" s="20" customFormat="1" ht="13.5">
      <c r="A40" s="37" t="s">
        <v>110</v>
      </c>
      <c r="B40" s="38"/>
      <c r="C40" s="38"/>
      <c r="D40" s="38"/>
      <c r="E40" s="38"/>
      <c r="F40" s="38"/>
      <c r="G40" s="38"/>
      <c r="H40" s="38"/>
      <c r="I40" s="38"/>
      <c r="J40" s="38"/>
      <c r="K40" s="234">
        <f>L39*1000</f>
        <v>0</v>
      </c>
      <c r="L40" s="235"/>
    </row>
    <row r="41" spans="1:12" s="20" customFormat="1" ht="13.5">
      <c r="A41" s="39" t="s">
        <v>112</v>
      </c>
      <c r="B41" s="40"/>
      <c r="C41" s="41"/>
      <c r="D41" s="41"/>
      <c r="E41" s="41"/>
      <c r="F41" s="41"/>
      <c r="G41" s="41"/>
      <c r="H41" s="41"/>
      <c r="I41" s="41"/>
      <c r="J41" s="42"/>
      <c r="K41" s="239">
        <f>ROUNDDOWN(L39*1000*(0.1/1.1),0)</f>
        <v>0</v>
      </c>
      <c r="L41" s="240"/>
    </row>
    <row r="42" spans="1:12" s="29" customFormat="1" ht="13.5">
      <c r="B42" s="43"/>
      <c r="D42" s="30"/>
      <c r="J42" s="30"/>
    </row>
    <row r="43" spans="1:12" s="20" customFormat="1" ht="13.5">
      <c r="A43" s="200" t="s">
        <v>98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0" t="s">
        <v>92</v>
      </c>
      <c r="L43" s="200"/>
    </row>
    <row r="44" spans="1:12" s="20" customFormat="1" ht="13.5">
      <c r="A44" s="44" t="s">
        <v>7</v>
      </c>
      <c r="B44" s="34"/>
      <c r="C44" s="34"/>
      <c r="D44" s="35"/>
      <c r="E44" s="34"/>
      <c r="F44" s="34"/>
      <c r="G44" s="34"/>
      <c r="H44" s="34"/>
      <c r="I44" s="34"/>
      <c r="J44" s="45"/>
      <c r="K44" s="243">
        <f>SUM(K45:K49)</f>
        <v>0</v>
      </c>
      <c r="L44" s="244"/>
    </row>
    <row r="45" spans="1:12" s="20" customFormat="1" ht="13.5">
      <c r="A45" s="31" t="s">
        <v>25</v>
      </c>
      <c r="B45" s="29"/>
      <c r="C45" s="29"/>
      <c r="D45" s="30"/>
      <c r="E45" s="29"/>
      <c r="F45" s="29"/>
      <c r="G45" s="29"/>
      <c r="H45" s="29"/>
      <c r="I45" s="29"/>
      <c r="J45" s="46"/>
      <c r="K45" s="47">
        <f>SUM(J46:J47)</f>
        <v>0</v>
      </c>
      <c r="L45" s="48"/>
    </row>
    <row r="46" spans="1:12" s="20" customFormat="1" ht="13.5">
      <c r="A46" s="31"/>
      <c r="B46" s="26" t="s">
        <v>45</v>
      </c>
      <c r="C46" s="26"/>
      <c r="D46" s="30"/>
      <c r="E46" s="29"/>
      <c r="F46" s="29"/>
      <c r="G46" s="29"/>
      <c r="H46" s="29"/>
      <c r="I46" s="32" t="s">
        <v>51</v>
      </c>
      <c r="J46" s="46"/>
      <c r="K46" s="31"/>
      <c r="L46" s="49"/>
    </row>
    <row r="47" spans="1:12" s="20" customFormat="1" ht="13.5">
      <c r="A47" s="31"/>
      <c r="B47" s="26" t="s">
        <v>44</v>
      </c>
      <c r="C47" s="26"/>
      <c r="D47" s="30"/>
      <c r="E47" s="29"/>
      <c r="F47" s="29"/>
      <c r="G47" s="29"/>
      <c r="H47" s="29"/>
      <c r="I47" s="32" t="s">
        <v>51</v>
      </c>
      <c r="J47" s="46"/>
      <c r="K47" s="31"/>
      <c r="L47" s="49"/>
    </row>
    <row r="48" spans="1:12" s="20" customFormat="1" ht="13.5">
      <c r="A48" s="31" t="s">
        <v>26</v>
      </c>
      <c r="B48" s="29"/>
      <c r="C48" s="29"/>
      <c r="D48" s="30"/>
      <c r="E48" s="29"/>
      <c r="F48" s="29"/>
      <c r="G48" s="29"/>
      <c r="H48" s="29"/>
      <c r="I48" s="29"/>
      <c r="J48" s="46"/>
      <c r="K48" s="47">
        <f>J49</f>
        <v>0</v>
      </c>
      <c r="L48" s="48"/>
    </row>
    <row r="49" spans="1:12" s="20" customFormat="1" ht="13.5">
      <c r="A49" s="31"/>
      <c r="B49" s="26" t="s">
        <v>91</v>
      </c>
      <c r="C49" s="26"/>
      <c r="D49" s="30"/>
      <c r="E49" s="29"/>
      <c r="F49" s="29"/>
      <c r="G49" s="29"/>
      <c r="H49" s="29"/>
      <c r="I49" s="32" t="s">
        <v>51</v>
      </c>
      <c r="J49" s="46"/>
      <c r="K49" s="50"/>
      <c r="L49" s="49"/>
    </row>
    <row r="50" spans="1:12" s="20" customFormat="1" ht="13.5">
      <c r="A50" s="51"/>
      <c r="B50" s="40"/>
      <c r="C50" s="40"/>
      <c r="D50" s="52"/>
      <c r="E50" s="40"/>
      <c r="F50" s="40"/>
      <c r="G50" s="40"/>
      <c r="H50" s="40"/>
      <c r="I50" s="40"/>
      <c r="J50" s="53"/>
      <c r="K50" s="51"/>
      <c r="L50" s="54"/>
    </row>
    <row r="51" spans="1:12" s="20" customFormat="1" ht="13.5">
      <c r="A51" s="55" t="s">
        <v>124</v>
      </c>
      <c r="B51" s="56"/>
      <c r="C51" s="57"/>
      <c r="D51" s="57"/>
      <c r="E51" s="57"/>
      <c r="F51" s="57"/>
      <c r="G51" s="57"/>
      <c r="H51" s="57"/>
      <c r="I51" s="57"/>
      <c r="J51" s="58"/>
      <c r="K51" s="247">
        <f>ROUNDDOWN(K44*(0.1/1.1),0)</f>
        <v>0</v>
      </c>
      <c r="L51" s="248"/>
    </row>
    <row r="52" spans="1:12" s="29" customFormat="1" ht="13.5">
      <c r="B52" s="28"/>
      <c r="C52" s="28"/>
      <c r="D52" s="28"/>
      <c r="E52" s="28"/>
      <c r="F52" s="28"/>
      <c r="G52" s="28"/>
      <c r="H52" s="28"/>
      <c r="I52" s="28"/>
      <c r="J52" s="28"/>
      <c r="K52" s="59"/>
      <c r="L52" s="59"/>
    </row>
    <row r="53" spans="1:12" s="20" customFormat="1" ht="13.5">
      <c r="A53" s="201" t="s">
        <v>111</v>
      </c>
      <c r="B53" s="241"/>
      <c r="C53" s="241"/>
      <c r="D53" s="241"/>
      <c r="E53" s="241"/>
      <c r="F53" s="241"/>
      <c r="G53" s="241"/>
      <c r="H53" s="241"/>
      <c r="I53" s="241"/>
      <c r="J53" s="242"/>
      <c r="K53" s="250">
        <f>K40+K44</f>
        <v>0</v>
      </c>
      <c r="L53" s="251"/>
    </row>
    <row r="54" spans="1:12" s="20" customFormat="1" ht="13.5">
      <c r="A54" s="201" t="s">
        <v>113</v>
      </c>
      <c r="B54" s="241"/>
      <c r="C54" s="241"/>
      <c r="D54" s="241"/>
      <c r="E54" s="241"/>
      <c r="F54" s="241"/>
      <c r="G54" s="241"/>
      <c r="H54" s="241"/>
      <c r="I54" s="241"/>
      <c r="J54" s="242"/>
      <c r="K54" s="247">
        <f>K41+K51</f>
        <v>0</v>
      </c>
      <c r="L54" s="248"/>
    </row>
    <row r="55" spans="1:12" ht="3.75" customHeight="1"/>
    <row r="56" spans="1:12" ht="19.5" customHeight="1">
      <c r="A56" t="s">
        <v>218</v>
      </c>
      <c r="B56" s="3"/>
    </row>
  </sheetData>
  <mergeCells count="18">
    <mergeCell ref="K51:L51"/>
    <mergeCell ref="K53:L53"/>
    <mergeCell ref="A2:L2"/>
    <mergeCell ref="K40:L40"/>
    <mergeCell ref="A39:J39"/>
    <mergeCell ref="K41:L41"/>
    <mergeCell ref="A54:J54"/>
    <mergeCell ref="K44:L44"/>
    <mergeCell ref="B3:H3"/>
    <mergeCell ref="J3:L3"/>
    <mergeCell ref="K54:L54"/>
    <mergeCell ref="A6:L6"/>
    <mergeCell ref="A7:J7"/>
    <mergeCell ref="K7:L7"/>
    <mergeCell ref="A38:B38"/>
    <mergeCell ref="A53:J53"/>
    <mergeCell ref="A43:J43"/>
    <mergeCell ref="K43:L43"/>
  </mergeCells>
  <phoneticPr fontId="2"/>
  <pageMargins left="0.47244094488188981" right="0.35433070866141736" top="0.74803149606299213" bottom="0.74803149606299213" header="0.31496062992125984" footer="0.31496062992125984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view="pageBreakPreview" topLeftCell="A14" zoomScale="85" zoomScaleNormal="85" zoomScaleSheetLayoutView="85" workbookViewId="0">
      <selection activeCell="A4" sqref="A4:L50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0" width="9.75" style="1" bestFit="1" customWidth="1"/>
    <col min="11" max="11" width="9.75" bestFit="1" customWidth="1"/>
    <col min="12" max="12" width="9.625" bestFit="1" customWidth="1"/>
    <col min="13" max="13" width="9.25" bestFit="1" customWidth="1"/>
  </cols>
  <sheetData>
    <row r="1" spans="1:12" ht="19.5" customHeight="1">
      <c r="L1" s="16"/>
    </row>
    <row r="2" spans="1:12" ht="19.5" customHeight="1">
      <c r="A2" s="187" t="s">
        <v>215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ht="19.5" customHeight="1">
      <c r="A3" s="195"/>
      <c r="B3" s="195"/>
      <c r="C3" s="171"/>
      <c r="D3" s="171"/>
      <c r="E3" s="171"/>
      <c r="F3" s="171"/>
      <c r="G3" s="171"/>
      <c r="H3" s="171"/>
      <c r="I3" s="171"/>
      <c r="J3" s="199"/>
      <c r="K3" s="199"/>
      <c r="L3" s="199"/>
    </row>
    <row r="4" spans="1:12" ht="19.5" customHeight="1">
      <c r="A4" s="165" t="s">
        <v>225</v>
      </c>
      <c r="B4" s="165"/>
      <c r="C4" s="171"/>
      <c r="D4" s="171"/>
      <c r="E4" s="171"/>
      <c r="F4" s="171"/>
      <c r="G4" s="171"/>
      <c r="H4" s="171"/>
      <c r="I4" s="171"/>
      <c r="J4" s="166"/>
      <c r="K4" s="166"/>
      <c r="L4" s="166"/>
    </row>
    <row r="5" spans="1:12" ht="19.5" customHeight="1">
      <c r="A5" s="9" t="s">
        <v>195</v>
      </c>
      <c r="B5" s="165"/>
      <c r="C5" s="171"/>
      <c r="D5" s="171"/>
      <c r="E5" s="171"/>
      <c r="F5" s="171"/>
      <c r="G5" s="171"/>
      <c r="H5" s="171"/>
      <c r="I5" s="171"/>
      <c r="J5" s="166"/>
      <c r="K5" s="166"/>
      <c r="L5" s="166"/>
    </row>
    <row r="6" spans="1:12" s="20" customFormat="1" ht="19.5" customHeight="1" thickBot="1">
      <c r="A6" s="20" t="s">
        <v>220</v>
      </c>
      <c r="D6" s="10"/>
      <c r="J6" s="10"/>
    </row>
    <row r="7" spans="1:12" s="20" customFormat="1" ht="13.5">
      <c r="A7" s="200" t="s">
        <v>107</v>
      </c>
      <c r="B7" s="200"/>
      <c r="C7" s="200"/>
      <c r="D7" s="200"/>
      <c r="E7" s="200"/>
      <c r="F7" s="200"/>
      <c r="G7" s="200"/>
      <c r="H7" s="200"/>
      <c r="I7" s="200"/>
      <c r="J7" s="201"/>
      <c r="K7" s="202" t="s">
        <v>59</v>
      </c>
      <c r="L7" s="203"/>
    </row>
    <row r="8" spans="1:12" s="20" customFormat="1" ht="13.5">
      <c r="A8" s="68" t="s">
        <v>11</v>
      </c>
      <c r="B8" s="69"/>
      <c r="C8" s="69"/>
      <c r="D8" s="70"/>
      <c r="E8" s="69"/>
      <c r="F8" s="69"/>
      <c r="G8" s="69"/>
      <c r="H8" s="69"/>
      <c r="I8" s="69"/>
      <c r="J8" s="70"/>
      <c r="K8" s="71"/>
      <c r="L8" s="72">
        <f>SUM(K9:K18)</f>
        <v>0</v>
      </c>
    </row>
    <row r="9" spans="1:12" s="20" customFormat="1" ht="13.5">
      <c r="A9" s="31" t="s">
        <v>12</v>
      </c>
      <c r="B9" s="29"/>
      <c r="C9" s="29"/>
      <c r="D9" s="30"/>
      <c r="E9" s="29"/>
      <c r="F9" s="29"/>
      <c r="G9" s="29"/>
      <c r="H9" s="29"/>
      <c r="I9" s="32"/>
      <c r="J9" s="30"/>
      <c r="K9" s="73">
        <f>ROUNDDOWN(J10/1000,0)</f>
        <v>0</v>
      </c>
      <c r="L9" s="74"/>
    </row>
    <row r="10" spans="1:12" s="20" customFormat="1" ht="13.5">
      <c r="A10" s="31"/>
      <c r="B10" s="29" t="s">
        <v>27</v>
      </c>
      <c r="C10" s="29" t="s">
        <v>104</v>
      </c>
      <c r="D10" s="30"/>
      <c r="E10" s="29" t="s">
        <v>47</v>
      </c>
      <c r="F10" s="29" t="s">
        <v>48</v>
      </c>
      <c r="G10" s="29"/>
      <c r="H10" s="29" t="s">
        <v>49</v>
      </c>
      <c r="I10" s="32" t="s">
        <v>51</v>
      </c>
      <c r="J10" s="30">
        <f>D10*G10</f>
        <v>0</v>
      </c>
      <c r="K10" s="73"/>
      <c r="L10" s="74"/>
    </row>
    <row r="11" spans="1:12" s="20" customFormat="1" ht="13.5">
      <c r="A11" s="31"/>
      <c r="B11" s="29"/>
      <c r="C11" s="29"/>
      <c r="D11" s="30"/>
      <c r="E11" s="29"/>
      <c r="F11" s="29"/>
      <c r="G11" s="29"/>
      <c r="H11" s="29"/>
      <c r="I11" s="32"/>
      <c r="J11" s="30"/>
      <c r="K11" s="73"/>
      <c r="L11" s="74"/>
    </row>
    <row r="12" spans="1:12" s="20" customFormat="1" ht="13.5">
      <c r="A12" s="194" t="s">
        <v>13</v>
      </c>
      <c r="B12" s="195"/>
      <c r="D12" s="10"/>
      <c r="J12" s="30"/>
      <c r="K12" s="73">
        <f>ROUNDDOWN((J13+J14+J15+J16+J17)/1000,0)</f>
        <v>0</v>
      </c>
      <c r="L12" s="74"/>
    </row>
    <row r="13" spans="1:12" s="20" customFormat="1" ht="13.5">
      <c r="A13" s="31"/>
      <c r="B13" s="29" t="s">
        <v>28</v>
      </c>
      <c r="C13" s="29" t="s">
        <v>104</v>
      </c>
      <c r="D13" s="30"/>
      <c r="E13" s="29" t="s">
        <v>47</v>
      </c>
      <c r="F13" s="29" t="s">
        <v>48</v>
      </c>
      <c r="G13" s="29"/>
      <c r="H13" s="29" t="s">
        <v>49</v>
      </c>
      <c r="I13" s="32" t="s">
        <v>51</v>
      </c>
      <c r="J13" s="30">
        <f>D13*G13</f>
        <v>0</v>
      </c>
      <c r="K13" s="75"/>
      <c r="L13" s="74"/>
    </row>
    <row r="14" spans="1:12" s="20" customFormat="1" ht="13.5">
      <c r="A14" s="31"/>
      <c r="B14" s="29" t="s">
        <v>50</v>
      </c>
      <c r="C14" s="29" t="s">
        <v>104</v>
      </c>
      <c r="D14" s="30"/>
      <c r="E14" s="29" t="s">
        <v>47</v>
      </c>
      <c r="F14" s="29" t="s">
        <v>48</v>
      </c>
      <c r="G14" s="29"/>
      <c r="H14" s="29" t="s">
        <v>49</v>
      </c>
      <c r="I14" s="32" t="s">
        <v>51</v>
      </c>
      <c r="J14" s="30">
        <f>D14*G14</f>
        <v>0</v>
      </c>
      <c r="K14" s="73"/>
      <c r="L14" s="74"/>
    </row>
    <row r="15" spans="1:12" s="20" customFormat="1" ht="13.5">
      <c r="A15" s="31"/>
      <c r="B15" s="29" t="s">
        <v>29</v>
      </c>
      <c r="C15" s="29"/>
      <c r="D15" s="30"/>
      <c r="E15" s="29"/>
      <c r="F15" s="29"/>
      <c r="G15" s="29"/>
      <c r="H15" s="29"/>
      <c r="I15" s="32" t="s">
        <v>51</v>
      </c>
      <c r="J15" s="30"/>
      <c r="K15" s="73"/>
      <c r="L15" s="74"/>
    </row>
    <row r="16" spans="1:12" s="20" customFormat="1" ht="13.5">
      <c r="A16" s="31"/>
      <c r="B16" s="29" t="s">
        <v>30</v>
      </c>
      <c r="C16" s="29"/>
      <c r="D16" s="30"/>
      <c r="E16" s="29"/>
      <c r="F16" s="29"/>
      <c r="G16" s="29"/>
      <c r="H16" s="29"/>
      <c r="I16" s="32" t="s">
        <v>51</v>
      </c>
      <c r="J16" s="30"/>
      <c r="K16" s="73"/>
      <c r="L16" s="74"/>
    </row>
    <row r="17" spans="1:13" s="20" customFormat="1" ht="13.5">
      <c r="A17" s="31"/>
      <c r="B17" s="29" t="s">
        <v>31</v>
      </c>
      <c r="C17" s="29"/>
      <c r="D17" s="30"/>
      <c r="E17" s="29"/>
      <c r="F17" s="29"/>
      <c r="G17" s="29"/>
      <c r="H17" s="29"/>
      <c r="I17" s="32" t="s">
        <v>51</v>
      </c>
      <c r="J17" s="30"/>
      <c r="K17" s="73"/>
      <c r="L17" s="74"/>
    </row>
    <row r="18" spans="1:13" s="20" customFormat="1" ht="13.5">
      <c r="A18" s="31" t="s">
        <v>14</v>
      </c>
      <c r="B18" s="29"/>
      <c r="C18" s="29"/>
      <c r="D18" s="30"/>
      <c r="E18" s="29"/>
      <c r="F18" s="29"/>
      <c r="G18" s="29"/>
      <c r="H18" s="29"/>
      <c r="I18" s="32"/>
      <c r="J18" s="30"/>
      <c r="K18" s="73">
        <f>ROUNDDOWN((J19+J20)/1000,0)</f>
        <v>0</v>
      </c>
      <c r="L18" s="74"/>
    </row>
    <row r="19" spans="1:13" s="20" customFormat="1" ht="13.5">
      <c r="A19" s="31"/>
      <c r="B19" s="29" t="s">
        <v>32</v>
      </c>
      <c r="C19" s="29"/>
      <c r="D19" s="30"/>
      <c r="E19" s="29"/>
      <c r="F19" s="29"/>
      <c r="G19" s="29"/>
      <c r="H19" s="29"/>
      <c r="I19" s="32" t="s">
        <v>51</v>
      </c>
      <c r="J19" s="30"/>
      <c r="K19" s="75"/>
      <c r="L19" s="74"/>
    </row>
    <row r="20" spans="1:13" s="20" customFormat="1" ht="13.5">
      <c r="A20" s="31"/>
      <c r="B20" s="29" t="s">
        <v>33</v>
      </c>
      <c r="C20" s="29"/>
      <c r="D20" s="30"/>
      <c r="E20" s="29"/>
      <c r="F20" s="29"/>
      <c r="G20" s="29"/>
      <c r="H20" s="29"/>
      <c r="I20" s="32" t="s">
        <v>51</v>
      </c>
      <c r="J20" s="30"/>
      <c r="K20" s="73"/>
      <c r="L20" s="74"/>
    </row>
    <row r="21" spans="1:13" s="20" customFormat="1" ht="13.5">
      <c r="A21" s="44" t="s">
        <v>15</v>
      </c>
      <c r="B21" s="34"/>
      <c r="C21" s="34"/>
      <c r="D21" s="35"/>
      <c r="E21" s="34"/>
      <c r="F21" s="34"/>
      <c r="G21" s="34"/>
      <c r="H21" s="34"/>
      <c r="I21" s="34"/>
      <c r="J21" s="35"/>
      <c r="K21" s="76"/>
      <c r="L21" s="77">
        <f>SUM(K22:K25)</f>
        <v>0</v>
      </c>
    </row>
    <row r="22" spans="1:13" s="20" customFormat="1" ht="13.5">
      <c r="A22" s="31" t="s">
        <v>16</v>
      </c>
      <c r="B22" s="29"/>
      <c r="D22" s="10"/>
      <c r="J22" s="10"/>
      <c r="K22" s="73">
        <f>ROUNDDOWN((J23+J24)/1000,0)</f>
        <v>0</v>
      </c>
      <c r="L22" s="74"/>
    </row>
    <row r="23" spans="1:13" s="20" customFormat="1" ht="13.5">
      <c r="A23" s="31"/>
      <c r="B23" s="29"/>
      <c r="C23" s="29" t="s">
        <v>104</v>
      </c>
      <c r="D23" s="30"/>
      <c r="E23" s="29" t="s">
        <v>47</v>
      </c>
      <c r="F23" s="29" t="s">
        <v>48</v>
      </c>
      <c r="G23" s="29"/>
      <c r="H23" s="29" t="s">
        <v>49</v>
      </c>
      <c r="I23" s="32" t="s">
        <v>51</v>
      </c>
      <c r="J23" s="30">
        <f>D23*G23</f>
        <v>0</v>
      </c>
      <c r="K23" s="73"/>
      <c r="L23" s="74"/>
      <c r="M23" s="128"/>
    </row>
    <row r="24" spans="1:13" s="20" customFormat="1" ht="13.5">
      <c r="A24" s="31"/>
      <c r="B24" s="29"/>
      <c r="C24" s="29" t="s">
        <v>104</v>
      </c>
      <c r="D24" s="30"/>
      <c r="E24" s="29" t="s">
        <v>47</v>
      </c>
      <c r="F24" s="29" t="s">
        <v>48</v>
      </c>
      <c r="G24" s="29"/>
      <c r="H24" s="29" t="s">
        <v>49</v>
      </c>
      <c r="I24" s="32" t="s">
        <v>51</v>
      </c>
      <c r="J24" s="30">
        <f>D24*G24</f>
        <v>0</v>
      </c>
      <c r="K24" s="73"/>
      <c r="L24" s="74"/>
    </row>
    <row r="25" spans="1:13" s="20" customFormat="1" ht="13.5">
      <c r="A25" s="31" t="s">
        <v>17</v>
      </c>
      <c r="B25" s="29"/>
      <c r="D25" s="10"/>
      <c r="J25" s="10"/>
      <c r="K25" s="73">
        <f>ROUNDDOWN(J26/1000,0)</f>
        <v>0</v>
      </c>
      <c r="L25" s="74"/>
    </row>
    <row r="26" spans="1:13" s="20" customFormat="1" ht="13.5">
      <c r="A26" s="31"/>
      <c r="B26" s="29"/>
      <c r="C26" s="29" t="s">
        <v>104</v>
      </c>
      <c r="D26" s="30"/>
      <c r="E26" s="29" t="s">
        <v>47</v>
      </c>
      <c r="F26" s="29" t="s">
        <v>48</v>
      </c>
      <c r="G26" s="29"/>
      <c r="H26" s="29" t="s">
        <v>52</v>
      </c>
      <c r="I26" s="32" t="s">
        <v>51</v>
      </c>
      <c r="J26" s="30">
        <f>D26*G26</f>
        <v>0</v>
      </c>
      <c r="K26" s="75"/>
      <c r="L26" s="74"/>
    </row>
    <row r="27" spans="1:13" s="20" customFormat="1" ht="13.5">
      <c r="A27" s="44" t="s">
        <v>18</v>
      </c>
      <c r="B27" s="34"/>
      <c r="C27" s="34"/>
      <c r="D27" s="35"/>
      <c r="E27" s="34"/>
      <c r="F27" s="34"/>
      <c r="G27" s="34"/>
      <c r="H27" s="34"/>
      <c r="I27" s="34"/>
      <c r="J27" s="35"/>
      <c r="K27" s="76"/>
      <c r="L27" s="77">
        <f>SUM(K28:K41)</f>
        <v>0</v>
      </c>
    </row>
    <row r="28" spans="1:13" s="20" customFormat="1" ht="13.5">
      <c r="A28" s="31" t="s">
        <v>19</v>
      </c>
      <c r="D28" s="10"/>
      <c r="J28" s="30"/>
      <c r="K28" s="73">
        <f>ROUNDDOWN((J29+J30)/1000,0)</f>
        <v>0</v>
      </c>
      <c r="L28" s="74"/>
    </row>
    <row r="29" spans="1:13" s="20" customFormat="1" ht="13.5">
      <c r="A29" s="31"/>
      <c r="B29" s="29" t="s">
        <v>34</v>
      </c>
      <c r="C29" s="29"/>
      <c r="D29" s="30"/>
      <c r="E29" s="29"/>
      <c r="F29" s="29"/>
      <c r="G29" s="29"/>
      <c r="H29" s="29"/>
      <c r="I29" s="32" t="s">
        <v>51</v>
      </c>
      <c r="J29" s="30"/>
      <c r="K29" s="73"/>
      <c r="L29" s="74"/>
    </row>
    <row r="30" spans="1:13" s="20" customFormat="1" ht="13.5">
      <c r="A30" s="31"/>
      <c r="B30" s="29" t="s">
        <v>35</v>
      </c>
      <c r="C30" s="29"/>
      <c r="D30" s="30"/>
      <c r="E30" s="29"/>
      <c r="F30" s="29"/>
      <c r="G30" s="29"/>
      <c r="H30" s="29"/>
      <c r="I30" s="32" t="s">
        <v>51</v>
      </c>
      <c r="J30" s="30"/>
      <c r="K30" s="73"/>
      <c r="L30" s="74"/>
    </row>
    <row r="31" spans="1:13" s="20" customFormat="1" ht="13.5">
      <c r="A31" s="31" t="s">
        <v>20</v>
      </c>
      <c r="B31" s="29"/>
      <c r="C31" s="29"/>
      <c r="D31" s="30"/>
      <c r="E31" s="29"/>
      <c r="F31" s="29"/>
      <c r="G31" s="29"/>
      <c r="H31" s="29"/>
      <c r="I31" s="29"/>
      <c r="J31" s="30"/>
      <c r="K31" s="73">
        <f>ROUNDDOWN((J32+J33+J34)/1000,0)</f>
        <v>0</v>
      </c>
      <c r="L31" s="74"/>
    </row>
    <row r="32" spans="1:13" s="20" customFormat="1" ht="13.5">
      <c r="A32" s="31" t="s">
        <v>37</v>
      </c>
      <c r="B32" s="29" t="s">
        <v>36</v>
      </c>
      <c r="C32" s="29"/>
      <c r="D32" s="30"/>
      <c r="E32" s="29"/>
      <c r="F32" s="29"/>
      <c r="G32" s="29"/>
      <c r="H32" s="29"/>
      <c r="I32" s="32" t="s">
        <v>51</v>
      </c>
      <c r="J32" s="30"/>
      <c r="K32" s="73"/>
      <c r="L32" s="74"/>
    </row>
    <row r="33" spans="1:12" s="20" customFormat="1" ht="13.5">
      <c r="A33" s="31"/>
      <c r="B33" s="29" t="s">
        <v>38</v>
      </c>
      <c r="C33" s="29"/>
      <c r="D33" s="30"/>
      <c r="E33" s="29"/>
      <c r="F33" s="29"/>
      <c r="G33" s="29"/>
      <c r="H33" s="29"/>
      <c r="I33" s="32" t="s">
        <v>51</v>
      </c>
      <c r="J33" s="30"/>
      <c r="K33" s="73"/>
      <c r="L33" s="74"/>
    </row>
    <row r="34" spans="1:12" s="20" customFormat="1" ht="13.5">
      <c r="A34" s="31" t="s">
        <v>39</v>
      </c>
      <c r="B34" s="29" t="s">
        <v>38</v>
      </c>
      <c r="C34" s="29"/>
      <c r="D34" s="30"/>
      <c r="E34" s="29"/>
      <c r="F34" s="29"/>
      <c r="G34" s="29"/>
      <c r="H34" s="29"/>
      <c r="I34" s="32" t="s">
        <v>51</v>
      </c>
      <c r="J34" s="30"/>
      <c r="K34" s="73"/>
      <c r="L34" s="74"/>
    </row>
    <row r="35" spans="1:12" s="20" customFormat="1" ht="13.5">
      <c r="A35" s="31" t="s">
        <v>21</v>
      </c>
      <c r="D35" s="10"/>
      <c r="J35" s="10"/>
      <c r="K35" s="73">
        <f>ROUNDDOWN((J36)/1000,0)</f>
        <v>0</v>
      </c>
      <c r="L35" s="74"/>
    </row>
    <row r="36" spans="1:12" s="20" customFormat="1" ht="13.5">
      <c r="A36" s="31"/>
      <c r="B36" s="29" t="s">
        <v>40</v>
      </c>
      <c r="C36" s="29"/>
      <c r="D36" s="30"/>
      <c r="E36" s="29"/>
      <c r="F36" s="29"/>
      <c r="G36" s="29"/>
      <c r="H36" s="29"/>
      <c r="I36" s="32" t="s">
        <v>51</v>
      </c>
      <c r="J36" s="30"/>
      <c r="K36" s="73"/>
      <c r="L36" s="74"/>
    </row>
    <row r="37" spans="1:12" s="20" customFormat="1" ht="13.5">
      <c r="A37" s="31" t="s">
        <v>22</v>
      </c>
      <c r="B37" s="29"/>
      <c r="C37" s="29"/>
      <c r="D37" s="30"/>
      <c r="E37" s="29"/>
      <c r="F37" s="29"/>
      <c r="G37" s="29"/>
      <c r="H37" s="29"/>
      <c r="I37" s="29"/>
      <c r="J37" s="30"/>
      <c r="K37" s="73">
        <f>ROUNDDOWN((J38+J39+J40+J41)/1000,0)</f>
        <v>0</v>
      </c>
      <c r="L37" s="74"/>
    </row>
    <row r="38" spans="1:12" s="20" customFormat="1" ht="13.5">
      <c r="A38" s="31" t="s">
        <v>41</v>
      </c>
      <c r="B38" s="29"/>
      <c r="C38" s="29" t="s">
        <v>104</v>
      </c>
      <c r="D38" s="30"/>
      <c r="E38" s="29" t="s">
        <v>47</v>
      </c>
      <c r="F38" s="29" t="s">
        <v>48</v>
      </c>
      <c r="G38" s="29"/>
      <c r="H38" s="29" t="s">
        <v>53</v>
      </c>
      <c r="I38" s="32" t="s">
        <v>51</v>
      </c>
      <c r="J38" s="30">
        <f>D38*G38</f>
        <v>0</v>
      </c>
      <c r="K38" s="73"/>
      <c r="L38" s="74"/>
    </row>
    <row r="39" spans="1:12" s="20" customFormat="1" ht="13.5">
      <c r="A39" s="31" t="s">
        <v>42</v>
      </c>
      <c r="B39" s="29" t="s">
        <v>54</v>
      </c>
      <c r="C39" s="29"/>
      <c r="D39" s="30"/>
      <c r="E39" s="29"/>
      <c r="F39" s="29"/>
      <c r="G39" s="29"/>
      <c r="H39" s="29"/>
      <c r="I39" s="32" t="s">
        <v>51</v>
      </c>
      <c r="J39" s="30"/>
      <c r="K39" s="73"/>
      <c r="L39" s="74"/>
    </row>
    <row r="40" spans="1:12" s="20" customFormat="1" ht="13.5">
      <c r="A40" s="31"/>
      <c r="B40" s="29" t="s">
        <v>55</v>
      </c>
      <c r="C40" s="29"/>
      <c r="D40" s="30"/>
      <c r="E40" s="29"/>
      <c r="F40" s="29"/>
      <c r="G40" s="29"/>
      <c r="H40" s="29"/>
      <c r="I40" s="32" t="s">
        <v>51</v>
      </c>
      <c r="J40" s="30"/>
      <c r="K40" s="73"/>
      <c r="L40" s="74"/>
    </row>
    <row r="41" spans="1:12" s="20" customFormat="1" ht="13.5">
      <c r="A41" s="31" t="s">
        <v>43</v>
      </c>
      <c r="B41" s="29" t="s">
        <v>60</v>
      </c>
      <c r="C41" s="29"/>
      <c r="D41" s="30"/>
      <c r="E41" s="29"/>
      <c r="F41" s="29"/>
      <c r="G41" s="29"/>
      <c r="H41" s="29"/>
      <c r="I41" s="32" t="s">
        <v>51</v>
      </c>
      <c r="J41" s="30"/>
      <c r="K41" s="73"/>
      <c r="L41" s="74"/>
    </row>
    <row r="42" spans="1:12" s="20" customFormat="1" ht="13.5">
      <c r="A42" s="192" t="s">
        <v>56</v>
      </c>
      <c r="B42" s="193"/>
      <c r="C42" s="34"/>
      <c r="D42" s="35">
        <f>SUM(L8:L41)*1000</f>
        <v>0</v>
      </c>
      <c r="E42" s="34" t="s">
        <v>47</v>
      </c>
      <c r="F42" s="34" t="s">
        <v>48</v>
      </c>
      <c r="G42" s="34">
        <v>10</v>
      </c>
      <c r="H42" s="34" t="s">
        <v>57</v>
      </c>
      <c r="I42" s="36" t="s">
        <v>51</v>
      </c>
      <c r="J42" s="35">
        <f>D42*G42%</f>
        <v>0</v>
      </c>
      <c r="K42" s="76"/>
      <c r="L42" s="77">
        <f>ROUNDDOWN((J42)/1000,0)</f>
        <v>0</v>
      </c>
    </row>
    <row r="43" spans="1:12" s="18" customFormat="1" ht="14.25" thickBot="1">
      <c r="A43" s="91" t="s">
        <v>105</v>
      </c>
      <c r="B43" s="92"/>
      <c r="C43" s="92"/>
      <c r="D43" s="92"/>
      <c r="E43" s="92"/>
      <c r="F43" s="92"/>
      <c r="G43" s="92"/>
      <c r="H43" s="92"/>
      <c r="I43" s="92"/>
      <c r="J43" s="93"/>
      <c r="K43" s="94"/>
      <c r="L43" s="95">
        <f>SUM(L8:L42)</f>
        <v>0</v>
      </c>
    </row>
    <row r="44" spans="1:12" s="18" customFormat="1" ht="13.5">
      <c r="A44" s="96" t="s">
        <v>114</v>
      </c>
      <c r="B44" s="97"/>
      <c r="C44" s="97"/>
      <c r="D44" s="97"/>
      <c r="E44" s="97"/>
      <c r="F44" s="97"/>
      <c r="G44" s="97"/>
      <c r="H44" s="97"/>
      <c r="I44" s="97"/>
      <c r="J44" s="97"/>
      <c r="K44" s="188">
        <f>L43*1000</f>
        <v>0</v>
      </c>
      <c r="L44" s="189"/>
    </row>
    <row r="45" spans="1:12" s="18" customFormat="1" ht="13.5">
      <c r="A45" s="96" t="s">
        <v>106</v>
      </c>
      <c r="B45" s="98"/>
      <c r="C45" s="97"/>
      <c r="D45" s="97"/>
      <c r="E45" s="97"/>
      <c r="F45" s="97"/>
      <c r="G45" s="97"/>
      <c r="H45" s="97"/>
      <c r="I45" s="97"/>
      <c r="J45" s="99"/>
      <c r="K45" s="190">
        <f>ROUNDDOWN(K44*0.1,0)</f>
        <v>0</v>
      </c>
      <c r="L45" s="191"/>
    </row>
    <row r="46" spans="1:12" s="18" customFormat="1" ht="13.5">
      <c r="A46" s="96" t="s">
        <v>115</v>
      </c>
      <c r="B46" s="98"/>
      <c r="C46" s="97"/>
      <c r="D46" s="97"/>
      <c r="E46" s="97"/>
      <c r="F46" s="97"/>
      <c r="G46" s="97"/>
      <c r="H46" s="97"/>
      <c r="I46" s="97"/>
      <c r="J46" s="99"/>
      <c r="K46" s="190">
        <f>K44+K45</f>
        <v>0</v>
      </c>
      <c r="L46" s="191"/>
    </row>
    <row r="47" spans="1:12" s="18" customFormat="1" ht="13.5">
      <c r="A47" s="196" t="s">
        <v>108</v>
      </c>
      <c r="B47" s="197"/>
      <c r="C47" s="197"/>
      <c r="D47" s="197"/>
      <c r="E47" s="197"/>
      <c r="F47" s="197"/>
      <c r="G47" s="197"/>
      <c r="H47" s="197"/>
      <c r="I47" s="197"/>
      <c r="J47" s="198"/>
      <c r="K47" s="190">
        <f>K46</f>
        <v>0</v>
      </c>
      <c r="L47" s="191"/>
    </row>
    <row r="48" spans="1:12" ht="18" customHeight="1"/>
    <row r="49" spans="1:12" ht="18.95" customHeight="1">
      <c r="A49" s="207" t="s">
        <v>217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</row>
    <row r="50" spans="1:12" ht="57.75" customHeight="1">
      <c r="A50" s="207" t="s">
        <v>216</v>
      </c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</row>
  </sheetData>
  <mergeCells count="14">
    <mergeCell ref="A47:J47"/>
    <mergeCell ref="K47:L47"/>
    <mergeCell ref="A49:L49"/>
    <mergeCell ref="A50:L50"/>
    <mergeCell ref="A42:B42"/>
    <mergeCell ref="K44:L44"/>
    <mergeCell ref="K45:L45"/>
    <mergeCell ref="K46:L46"/>
    <mergeCell ref="A12:B12"/>
    <mergeCell ref="A2:L2"/>
    <mergeCell ref="A3:B3"/>
    <mergeCell ref="J3:L3"/>
    <mergeCell ref="A7:J7"/>
    <mergeCell ref="K7:L7"/>
  </mergeCells>
  <phoneticPr fontId="14"/>
  <pageMargins left="0.62992125984251968" right="0.39370078740157483" top="0.31496062992125984" bottom="0.23622047244094491" header="0.23622047244094491" footer="0.19685039370078741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showGridLines="0" view="pageBreakPreview" topLeftCell="A16" zoomScale="85" zoomScaleNormal="85" zoomScaleSheetLayoutView="85" workbookViewId="0">
      <selection activeCell="A4" sqref="A4:L45"/>
    </sheetView>
  </sheetViews>
  <sheetFormatPr defaultColWidth="9" defaultRowHeight="19.5" customHeight="1"/>
  <cols>
    <col min="1" max="1" width="16.375" style="130" bestFit="1" customWidth="1"/>
    <col min="2" max="2" width="20" style="130" bestFit="1" customWidth="1"/>
    <col min="3" max="3" width="3.375" style="130" bestFit="1" customWidth="1"/>
    <col min="4" max="4" width="10.875" style="131" bestFit="1" customWidth="1"/>
    <col min="5" max="6" width="3.375" style="130" bestFit="1" customWidth="1"/>
    <col min="7" max="7" width="3.5" style="130" bestFit="1" customWidth="1"/>
    <col min="8" max="8" width="4.75" style="130" bestFit="1" customWidth="1"/>
    <col min="9" max="9" width="4.625" style="130" bestFit="1" customWidth="1"/>
    <col min="10" max="10" width="9.75" style="131" bestFit="1" customWidth="1"/>
    <col min="11" max="11" width="9.25" style="130" bestFit="1" customWidth="1"/>
    <col min="12" max="12" width="8.125" style="130" bestFit="1" customWidth="1"/>
    <col min="13" max="16384" width="9" style="130"/>
  </cols>
  <sheetData>
    <row r="1" spans="1:13" ht="19.5" customHeight="1">
      <c r="K1" s="131"/>
      <c r="L1" s="17"/>
      <c r="M1" s="163"/>
    </row>
    <row r="2" spans="1:13" ht="19.5" customHeight="1">
      <c r="A2" s="217" t="s">
        <v>221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1:13" s="141" customFormat="1" ht="16.5" customHeight="1">
      <c r="B3" s="218"/>
      <c r="C3" s="218"/>
      <c r="D3" s="218"/>
      <c r="E3" s="218"/>
      <c r="F3" s="218"/>
      <c r="G3" s="218"/>
      <c r="H3" s="218"/>
      <c r="J3" s="219"/>
      <c r="K3" s="219"/>
      <c r="L3" s="219"/>
    </row>
    <row r="4" spans="1:13" s="141" customFormat="1" ht="16.5" customHeight="1">
      <c r="A4" s="165" t="s">
        <v>225</v>
      </c>
      <c r="B4" s="167"/>
      <c r="C4" s="167"/>
      <c r="D4" s="167"/>
      <c r="E4" s="167"/>
      <c r="F4" s="167"/>
      <c r="G4" s="167"/>
      <c r="H4" s="167"/>
      <c r="J4" s="168"/>
      <c r="K4" s="168"/>
      <c r="L4" s="168"/>
    </row>
    <row r="5" spans="1:13" s="141" customFormat="1" ht="16.5" customHeight="1">
      <c r="A5" s="9" t="s">
        <v>195</v>
      </c>
      <c r="B5" s="167"/>
      <c r="C5" s="167"/>
      <c r="D5" s="167"/>
      <c r="E5" s="167"/>
      <c r="F5" s="167"/>
      <c r="G5" s="167"/>
      <c r="H5" s="167"/>
      <c r="J5" s="168"/>
      <c r="K5" s="168"/>
      <c r="L5" s="168"/>
    </row>
    <row r="6" spans="1:13" s="141" customFormat="1" ht="18" customHeight="1" thickBot="1">
      <c r="A6" s="220" t="s">
        <v>223</v>
      </c>
      <c r="B6" s="220"/>
      <c r="C6" s="220"/>
      <c r="D6" s="220"/>
      <c r="E6" s="220"/>
      <c r="F6" s="220"/>
      <c r="G6" s="220"/>
      <c r="H6" s="220"/>
      <c r="I6" s="220"/>
      <c r="J6" s="220"/>
      <c r="K6" s="221"/>
      <c r="L6" s="221"/>
    </row>
    <row r="7" spans="1:13" s="141" customFormat="1" ht="18" customHeight="1">
      <c r="A7" s="222" t="s">
        <v>177</v>
      </c>
      <c r="B7" s="223"/>
      <c r="C7" s="223"/>
      <c r="D7" s="223"/>
      <c r="E7" s="223"/>
      <c r="F7" s="223"/>
      <c r="G7" s="223"/>
      <c r="H7" s="223"/>
      <c r="I7" s="223"/>
      <c r="J7" s="224"/>
      <c r="K7" s="225" t="s">
        <v>176</v>
      </c>
      <c r="L7" s="226"/>
    </row>
    <row r="8" spans="1:13" s="141" customFormat="1" ht="18" customHeight="1">
      <c r="A8" s="162" t="s">
        <v>175</v>
      </c>
      <c r="B8" s="161"/>
      <c r="C8" s="161"/>
      <c r="D8" s="161"/>
      <c r="E8" s="161"/>
      <c r="F8" s="161"/>
      <c r="G8" s="161"/>
      <c r="H8" s="161"/>
      <c r="I8" s="161"/>
      <c r="J8" s="160"/>
      <c r="K8" s="159"/>
      <c r="L8" s="158">
        <f>SUM(K9:K37)</f>
        <v>0</v>
      </c>
    </row>
    <row r="9" spans="1:13" s="141" customFormat="1" ht="18" customHeight="1">
      <c r="A9" s="155" t="s">
        <v>174</v>
      </c>
      <c r="B9" s="154"/>
      <c r="C9" s="154"/>
      <c r="D9" s="153"/>
      <c r="E9" s="154"/>
      <c r="F9" s="154"/>
      <c r="G9" s="154"/>
      <c r="H9" s="154"/>
      <c r="I9" s="154"/>
      <c r="J9" s="153"/>
      <c r="K9" s="148">
        <f>ROUNDDOWN((J10+J11+J12)/1000,0)</f>
        <v>0</v>
      </c>
      <c r="L9" s="152"/>
    </row>
    <row r="10" spans="1:13" s="141" customFormat="1" ht="18" customHeight="1">
      <c r="A10" s="150"/>
      <c r="B10" s="133" t="s">
        <v>173</v>
      </c>
      <c r="C10" s="133"/>
      <c r="D10" s="134"/>
      <c r="E10" s="133"/>
      <c r="F10" s="133"/>
      <c r="G10" s="133"/>
      <c r="H10" s="133"/>
      <c r="I10" s="149" t="s">
        <v>138</v>
      </c>
      <c r="J10" s="134"/>
      <c r="K10" s="148"/>
      <c r="L10" s="147"/>
    </row>
    <row r="11" spans="1:13" s="141" customFormat="1" ht="18" customHeight="1">
      <c r="A11" s="150"/>
      <c r="B11" s="133" t="s">
        <v>172</v>
      </c>
      <c r="C11" s="133"/>
      <c r="D11" s="134"/>
      <c r="E11" s="133"/>
      <c r="F11" s="133"/>
      <c r="G11" s="133"/>
      <c r="H11" s="133"/>
      <c r="I11" s="149" t="s">
        <v>138</v>
      </c>
      <c r="J11" s="134"/>
      <c r="K11" s="148"/>
      <c r="L11" s="147"/>
    </row>
    <row r="12" spans="1:13" s="141" customFormat="1" ht="18" customHeight="1">
      <c r="A12" s="150"/>
      <c r="B12" s="133" t="s">
        <v>171</v>
      </c>
      <c r="C12" s="133"/>
      <c r="D12" s="134"/>
      <c r="E12" s="133"/>
      <c r="F12" s="133"/>
      <c r="G12" s="133"/>
      <c r="H12" s="133"/>
      <c r="I12" s="149" t="s">
        <v>138</v>
      </c>
      <c r="J12" s="134"/>
      <c r="K12" s="148"/>
      <c r="L12" s="147"/>
    </row>
    <row r="13" spans="1:13" s="141" customFormat="1" ht="18" customHeight="1">
      <c r="A13" s="150"/>
      <c r="B13" s="133"/>
      <c r="C13" s="133"/>
      <c r="D13" s="134"/>
      <c r="E13" s="133"/>
      <c r="F13" s="133"/>
      <c r="G13" s="133"/>
      <c r="H13" s="133"/>
      <c r="I13" s="149"/>
      <c r="J13" s="134"/>
      <c r="K13" s="148"/>
      <c r="L13" s="147"/>
    </row>
    <row r="14" spans="1:13" s="141" customFormat="1" ht="18" customHeight="1">
      <c r="A14" s="150" t="s">
        <v>170</v>
      </c>
      <c r="B14" s="133"/>
      <c r="C14" s="133"/>
      <c r="D14" s="134"/>
      <c r="E14" s="133"/>
      <c r="F14" s="133"/>
      <c r="G14" s="133"/>
      <c r="H14" s="133"/>
      <c r="I14" s="133"/>
      <c r="J14" s="134"/>
      <c r="K14" s="148">
        <f>ROUNDDOWN((J15+J16)/1000,0)</f>
        <v>0</v>
      </c>
      <c r="L14" s="147"/>
    </row>
    <row r="15" spans="1:13" s="141" customFormat="1" ht="18" customHeight="1">
      <c r="A15" s="150"/>
      <c r="B15" s="133" t="s">
        <v>169</v>
      </c>
      <c r="C15" s="133"/>
      <c r="D15" s="134"/>
      <c r="E15" s="133"/>
      <c r="F15" s="133"/>
      <c r="G15" s="133"/>
      <c r="H15" s="133"/>
      <c r="I15" s="149" t="s">
        <v>138</v>
      </c>
      <c r="J15" s="134"/>
      <c r="K15" s="148"/>
      <c r="L15" s="147"/>
    </row>
    <row r="16" spans="1:13" s="141" customFormat="1" ht="18" customHeight="1">
      <c r="A16" s="150"/>
      <c r="B16" s="133" t="s">
        <v>168</v>
      </c>
      <c r="C16" s="133"/>
      <c r="D16" s="134"/>
      <c r="E16" s="133"/>
      <c r="F16" s="133"/>
      <c r="G16" s="133"/>
      <c r="H16" s="133"/>
      <c r="I16" s="149" t="s">
        <v>138</v>
      </c>
      <c r="J16" s="134"/>
      <c r="K16" s="148"/>
      <c r="L16" s="147"/>
    </row>
    <row r="17" spans="1:12" s="141" customFormat="1" ht="18" customHeight="1">
      <c r="A17" s="150"/>
      <c r="B17" s="133"/>
      <c r="C17" s="133"/>
      <c r="D17" s="134"/>
      <c r="E17" s="133"/>
      <c r="F17" s="133"/>
      <c r="G17" s="133"/>
      <c r="H17" s="133"/>
      <c r="I17" s="149"/>
      <c r="J17" s="134"/>
      <c r="K17" s="148"/>
      <c r="L17" s="147"/>
    </row>
    <row r="18" spans="1:12" s="151" customFormat="1" ht="18" customHeight="1">
      <c r="A18" s="155" t="s">
        <v>167</v>
      </c>
      <c r="B18" s="154"/>
      <c r="C18" s="154"/>
      <c r="D18" s="153"/>
      <c r="E18" s="154"/>
      <c r="F18" s="154"/>
      <c r="G18" s="154"/>
      <c r="H18" s="154"/>
      <c r="I18" s="154"/>
      <c r="J18" s="153"/>
      <c r="K18" s="148">
        <f>ROUNDDOWN((J19+J20)/1000,0)</f>
        <v>0</v>
      </c>
      <c r="L18" s="152"/>
    </row>
    <row r="19" spans="1:12" s="141" customFormat="1" ht="18" customHeight="1">
      <c r="A19" s="150"/>
      <c r="B19" s="154" t="s">
        <v>166</v>
      </c>
      <c r="C19" s="133" t="s">
        <v>144</v>
      </c>
      <c r="D19" s="134"/>
      <c r="E19" s="133" t="s">
        <v>141</v>
      </c>
      <c r="F19" s="133" t="s">
        <v>140</v>
      </c>
      <c r="G19" s="133"/>
      <c r="H19" s="133" t="s">
        <v>143</v>
      </c>
      <c r="I19" s="149" t="s">
        <v>159</v>
      </c>
      <c r="J19" s="134">
        <f>D19*G19</f>
        <v>0</v>
      </c>
      <c r="K19" s="157"/>
      <c r="L19" s="147"/>
    </row>
    <row r="20" spans="1:12" s="141" customFormat="1" ht="18" customHeight="1">
      <c r="A20" s="150"/>
      <c r="B20" s="154" t="s">
        <v>165</v>
      </c>
      <c r="C20" s="133" t="s">
        <v>144</v>
      </c>
      <c r="D20" s="134"/>
      <c r="E20" s="133" t="s">
        <v>141</v>
      </c>
      <c r="F20" s="133" t="s">
        <v>140</v>
      </c>
      <c r="G20" s="133"/>
      <c r="H20" s="133" t="s">
        <v>164</v>
      </c>
      <c r="I20" s="149" t="s">
        <v>159</v>
      </c>
      <c r="J20" s="134">
        <f>D20*G20</f>
        <v>0</v>
      </c>
      <c r="K20" s="148"/>
      <c r="L20" s="147"/>
    </row>
    <row r="21" spans="1:12" s="141" customFormat="1" ht="18" customHeight="1">
      <c r="A21" s="150"/>
      <c r="B21" s="154"/>
      <c r="C21" s="133"/>
      <c r="D21" s="134"/>
      <c r="E21" s="133"/>
      <c r="F21" s="133"/>
      <c r="G21" s="133"/>
      <c r="H21" s="133"/>
      <c r="I21" s="149"/>
      <c r="J21" s="134"/>
      <c r="K21" s="148"/>
      <c r="L21" s="147"/>
    </row>
    <row r="22" spans="1:12" s="141" customFormat="1" ht="18" customHeight="1">
      <c r="A22" s="150" t="s">
        <v>163</v>
      </c>
      <c r="B22" s="133"/>
      <c r="C22" s="133"/>
      <c r="D22" s="134"/>
      <c r="E22" s="133"/>
      <c r="F22" s="133"/>
      <c r="G22" s="133"/>
      <c r="H22" s="133"/>
      <c r="I22" s="149"/>
      <c r="J22" s="134"/>
      <c r="K22" s="148">
        <f>ROUNDDOWN((J23+J24+J25)/1000,0)</f>
        <v>0</v>
      </c>
      <c r="L22" s="147"/>
    </row>
    <row r="23" spans="1:12" s="141" customFormat="1" ht="18" customHeight="1">
      <c r="A23" s="150"/>
      <c r="B23" s="133" t="s">
        <v>162</v>
      </c>
      <c r="C23" s="133"/>
      <c r="D23" s="134"/>
      <c r="E23" s="133"/>
      <c r="F23" s="133"/>
      <c r="G23" s="133"/>
      <c r="H23" s="133"/>
      <c r="I23" s="149" t="s">
        <v>159</v>
      </c>
      <c r="J23" s="134"/>
      <c r="K23" s="148"/>
      <c r="L23" s="147"/>
    </row>
    <row r="24" spans="1:12" s="141" customFormat="1" ht="18" customHeight="1">
      <c r="A24" s="150"/>
      <c r="B24" s="133" t="s">
        <v>161</v>
      </c>
      <c r="C24" s="133"/>
      <c r="D24" s="134"/>
      <c r="E24" s="133"/>
      <c r="F24" s="133"/>
      <c r="G24" s="133"/>
      <c r="H24" s="133"/>
      <c r="I24" s="149" t="s">
        <v>159</v>
      </c>
      <c r="J24" s="134"/>
      <c r="K24" s="148"/>
      <c r="L24" s="147"/>
    </row>
    <row r="25" spans="1:12" s="141" customFormat="1" ht="18" customHeight="1">
      <c r="A25" s="150"/>
      <c r="B25" s="133" t="s">
        <v>160</v>
      </c>
      <c r="C25" s="133"/>
      <c r="D25" s="134"/>
      <c r="E25" s="133"/>
      <c r="F25" s="133"/>
      <c r="G25" s="133"/>
      <c r="H25" s="133"/>
      <c r="I25" s="149" t="s">
        <v>159</v>
      </c>
      <c r="J25" s="134"/>
      <c r="K25" s="148"/>
      <c r="L25" s="147"/>
    </row>
    <row r="26" spans="1:12" s="141" customFormat="1" ht="18" customHeight="1">
      <c r="A26" s="150"/>
      <c r="B26" s="133"/>
      <c r="C26" s="133"/>
      <c r="D26" s="134"/>
      <c r="E26" s="133"/>
      <c r="F26" s="133"/>
      <c r="G26" s="133"/>
      <c r="H26" s="133"/>
      <c r="I26" s="149"/>
      <c r="J26" s="134"/>
      <c r="K26" s="148"/>
      <c r="L26" s="147"/>
    </row>
    <row r="27" spans="1:12" s="151" customFormat="1" ht="18" customHeight="1">
      <c r="A27" s="155" t="s">
        <v>158</v>
      </c>
      <c r="B27" s="154"/>
      <c r="C27" s="154"/>
      <c r="D27" s="153"/>
      <c r="E27" s="154"/>
      <c r="F27" s="154"/>
      <c r="G27" s="154"/>
      <c r="H27" s="154"/>
      <c r="I27" s="154"/>
      <c r="J27" s="153"/>
      <c r="K27" s="148">
        <f>ROUNDDOWN((J28+J29+J30)/1000,0)</f>
        <v>0</v>
      </c>
      <c r="L27" s="156"/>
    </row>
    <row r="28" spans="1:12" s="141" customFormat="1" ht="18" customHeight="1">
      <c r="A28" s="150" t="s">
        <v>157</v>
      </c>
      <c r="B28" s="154" t="s">
        <v>154</v>
      </c>
      <c r="C28" s="133"/>
      <c r="D28" s="134"/>
      <c r="E28" s="133"/>
      <c r="F28" s="133"/>
      <c r="G28" s="133"/>
      <c r="H28" s="133"/>
      <c r="I28" s="149" t="s">
        <v>138</v>
      </c>
      <c r="J28" s="134"/>
      <c r="K28" s="148"/>
      <c r="L28" s="147"/>
    </row>
    <row r="29" spans="1:12" s="141" customFormat="1" ht="18" customHeight="1">
      <c r="A29" s="150"/>
      <c r="B29" s="154" t="s">
        <v>156</v>
      </c>
      <c r="C29" s="133"/>
      <c r="D29" s="134"/>
      <c r="E29" s="133"/>
      <c r="F29" s="133"/>
      <c r="G29" s="133"/>
      <c r="H29" s="133"/>
      <c r="I29" s="149" t="s">
        <v>138</v>
      </c>
      <c r="J29" s="134"/>
      <c r="K29" s="148"/>
      <c r="L29" s="147"/>
    </row>
    <row r="30" spans="1:12" s="141" customFormat="1" ht="18" customHeight="1">
      <c r="A30" s="150" t="s">
        <v>155</v>
      </c>
      <c r="B30" s="154" t="s">
        <v>154</v>
      </c>
      <c r="C30" s="133"/>
      <c r="D30" s="134"/>
      <c r="E30" s="133"/>
      <c r="F30" s="133"/>
      <c r="G30" s="133"/>
      <c r="H30" s="133"/>
      <c r="I30" s="149" t="s">
        <v>138</v>
      </c>
      <c r="J30" s="134"/>
      <c r="K30" s="148"/>
      <c r="L30" s="147"/>
    </row>
    <row r="31" spans="1:12" s="141" customFormat="1" ht="18" customHeight="1">
      <c r="A31" s="150"/>
      <c r="B31" s="154"/>
      <c r="C31" s="133"/>
      <c r="D31" s="134"/>
      <c r="E31" s="133"/>
      <c r="F31" s="133"/>
      <c r="G31" s="133"/>
      <c r="H31" s="133"/>
      <c r="I31" s="149"/>
      <c r="J31" s="134"/>
      <c r="K31" s="148"/>
      <c r="L31" s="147"/>
    </row>
    <row r="32" spans="1:12" s="151" customFormat="1" ht="18" customHeight="1">
      <c r="A32" s="155" t="s">
        <v>153</v>
      </c>
      <c r="B32" s="154"/>
      <c r="C32" s="154"/>
      <c r="D32" s="153"/>
      <c r="E32" s="154"/>
      <c r="F32" s="154"/>
      <c r="G32" s="154"/>
      <c r="H32" s="154"/>
      <c r="I32" s="154"/>
      <c r="J32" s="153"/>
      <c r="K32" s="148">
        <f>ROUNDDOWN((J33+J34+J36+J35)/1000,0)</f>
        <v>0</v>
      </c>
      <c r="L32" s="152"/>
    </row>
    <row r="33" spans="1:12" s="141" customFormat="1" ht="18" customHeight="1">
      <c r="A33" s="150" t="s">
        <v>152</v>
      </c>
      <c r="B33" s="133" t="s">
        <v>151</v>
      </c>
      <c r="C33" s="133"/>
      <c r="D33" s="134"/>
      <c r="E33" s="133"/>
      <c r="F33" s="133"/>
      <c r="G33" s="133"/>
      <c r="H33" s="133"/>
      <c r="I33" s="149" t="s">
        <v>138</v>
      </c>
      <c r="J33" s="134"/>
      <c r="K33" s="148"/>
      <c r="L33" s="147"/>
    </row>
    <row r="34" spans="1:12" s="141" customFormat="1" ht="18" customHeight="1">
      <c r="A34" s="150" t="s">
        <v>150</v>
      </c>
      <c r="B34" s="133" t="s">
        <v>149</v>
      </c>
      <c r="C34" s="133"/>
      <c r="D34" s="134"/>
      <c r="E34" s="133"/>
      <c r="F34" s="133"/>
      <c r="G34" s="133"/>
      <c r="H34" s="133"/>
      <c r="I34" s="149" t="s">
        <v>138</v>
      </c>
      <c r="J34" s="134"/>
      <c r="K34" s="148"/>
      <c r="L34" s="147"/>
    </row>
    <row r="35" spans="1:12" s="141" customFormat="1" ht="18" customHeight="1">
      <c r="A35" s="150" t="s">
        <v>148</v>
      </c>
      <c r="B35" s="133" t="s">
        <v>147</v>
      </c>
      <c r="C35" s="133"/>
      <c r="D35" s="134"/>
      <c r="E35" s="133"/>
      <c r="F35" s="133"/>
      <c r="G35" s="133"/>
      <c r="H35" s="133"/>
      <c r="I35" s="149" t="s">
        <v>138</v>
      </c>
      <c r="J35" s="134"/>
      <c r="K35" s="148"/>
      <c r="L35" s="147"/>
    </row>
    <row r="36" spans="1:12" s="141" customFormat="1" ht="18" customHeight="1">
      <c r="A36" s="150" t="s">
        <v>146</v>
      </c>
      <c r="B36" s="133" t="s">
        <v>145</v>
      </c>
      <c r="C36" s="133" t="s">
        <v>144</v>
      </c>
      <c r="D36" s="134"/>
      <c r="E36" s="133" t="s">
        <v>141</v>
      </c>
      <c r="F36" s="133" t="s">
        <v>140</v>
      </c>
      <c r="G36" s="133"/>
      <c r="H36" s="133" t="s">
        <v>143</v>
      </c>
      <c r="I36" s="149" t="s">
        <v>138</v>
      </c>
      <c r="J36" s="134">
        <f>D36*G36</f>
        <v>0</v>
      </c>
      <c r="K36" s="148"/>
      <c r="L36" s="147"/>
    </row>
    <row r="37" spans="1:12" s="141" customFormat="1" ht="18" customHeight="1">
      <c r="A37" s="150"/>
      <c r="B37" s="133"/>
      <c r="C37" s="133"/>
      <c r="D37" s="134"/>
      <c r="E37" s="133"/>
      <c r="F37" s="133"/>
      <c r="G37" s="133"/>
      <c r="H37" s="133"/>
      <c r="I37" s="149"/>
      <c r="J37" s="134"/>
      <c r="K37" s="148"/>
      <c r="L37" s="147"/>
    </row>
    <row r="38" spans="1:12" s="141" customFormat="1" ht="18" customHeight="1">
      <c r="A38" s="227" t="s">
        <v>142</v>
      </c>
      <c r="B38" s="228"/>
      <c r="C38" s="146"/>
      <c r="D38" s="144">
        <f>SUM(L8)*1000</f>
        <v>0</v>
      </c>
      <c r="E38" s="146" t="s">
        <v>141</v>
      </c>
      <c r="F38" s="146" t="s">
        <v>140</v>
      </c>
      <c r="G38" s="146">
        <v>10</v>
      </c>
      <c r="H38" s="146" t="s">
        <v>139</v>
      </c>
      <c r="I38" s="145" t="s">
        <v>138</v>
      </c>
      <c r="J38" s="144">
        <f>D38*G38%</f>
        <v>0</v>
      </c>
      <c r="K38" s="143"/>
      <c r="L38" s="142">
        <f>ROUNDDOWN((J38)/1000,0)</f>
        <v>0</v>
      </c>
    </row>
    <row r="39" spans="1:12" s="141" customFormat="1" ht="18" customHeight="1" thickBot="1">
      <c r="A39" s="229" t="s">
        <v>137</v>
      </c>
      <c r="B39" s="230"/>
      <c r="C39" s="230"/>
      <c r="D39" s="230"/>
      <c r="E39" s="230"/>
      <c r="F39" s="230"/>
      <c r="G39" s="230"/>
      <c r="H39" s="230"/>
      <c r="I39" s="230"/>
      <c r="J39" s="231"/>
      <c r="K39" s="211">
        <f>L8+L38</f>
        <v>0</v>
      </c>
      <c r="L39" s="212"/>
    </row>
    <row r="40" spans="1:12" s="136" customFormat="1" ht="18" customHeight="1">
      <c r="A40" s="140" t="s">
        <v>136</v>
      </c>
      <c r="B40" s="138"/>
      <c r="C40" s="138"/>
      <c r="D40" s="138"/>
      <c r="E40" s="138"/>
      <c r="F40" s="138"/>
      <c r="G40" s="138"/>
      <c r="H40" s="138"/>
      <c r="I40" s="138"/>
      <c r="J40" s="138"/>
      <c r="K40" s="232">
        <f>K39*1000</f>
        <v>0</v>
      </c>
      <c r="L40" s="233"/>
    </row>
    <row r="41" spans="1:12" s="136" customFormat="1" ht="18" customHeight="1">
      <c r="A41" s="213" t="s">
        <v>135</v>
      </c>
      <c r="B41" s="214"/>
      <c r="C41" s="138"/>
      <c r="D41" s="138"/>
      <c r="E41" s="138"/>
      <c r="F41" s="138"/>
      <c r="G41" s="138"/>
      <c r="H41" s="138"/>
      <c r="I41" s="138"/>
      <c r="J41" s="137"/>
      <c r="K41" s="215">
        <f>ROUNDDOWN(K39*1000*0.1,0)</f>
        <v>0</v>
      </c>
      <c r="L41" s="216"/>
    </row>
    <row r="42" spans="1:12" s="136" customFormat="1" ht="18" customHeight="1">
      <c r="A42" s="140" t="s">
        <v>134</v>
      </c>
      <c r="B42" s="139"/>
      <c r="C42" s="138"/>
      <c r="D42" s="138"/>
      <c r="E42" s="138"/>
      <c r="F42" s="138"/>
      <c r="G42" s="138"/>
      <c r="H42" s="138"/>
      <c r="I42" s="138"/>
      <c r="J42" s="137"/>
      <c r="K42" s="215">
        <f>K39*1000+K41</f>
        <v>0</v>
      </c>
      <c r="L42" s="216"/>
    </row>
    <row r="43" spans="1:12" s="133" customFormat="1" ht="18" customHeight="1">
      <c r="A43" s="196" t="s">
        <v>108</v>
      </c>
      <c r="B43" s="197"/>
      <c r="C43" s="197"/>
      <c r="D43" s="197"/>
      <c r="E43" s="197"/>
      <c r="F43" s="197"/>
      <c r="G43" s="197"/>
      <c r="H43" s="197"/>
      <c r="I43" s="197"/>
      <c r="J43" s="198"/>
      <c r="K43" s="190">
        <f>K42</f>
        <v>0</v>
      </c>
      <c r="L43" s="191"/>
    </row>
    <row r="44" spans="1:12" s="133" customFormat="1" ht="18" customHeight="1">
      <c r="A44" s="133" t="s">
        <v>218</v>
      </c>
      <c r="B44" s="135"/>
      <c r="D44" s="134"/>
      <c r="J44" s="134"/>
    </row>
    <row r="45" spans="1:12" s="133" customFormat="1" ht="18" customHeight="1">
      <c r="A45" s="210" t="s">
        <v>192</v>
      </c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</row>
    <row r="46" spans="1:12" s="133" customFormat="1" ht="18" customHeight="1">
      <c r="B46" s="135"/>
      <c r="D46" s="134"/>
      <c r="J46" s="134"/>
    </row>
    <row r="47" spans="1:12" s="133" customFormat="1" ht="18" customHeight="1">
      <c r="B47" s="135"/>
      <c r="D47" s="134"/>
      <c r="J47" s="134"/>
    </row>
    <row r="48" spans="1:12" s="133" customFormat="1" ht="18" customHeight="1">
      <c r="B48" s="135"/>
      <c r="D48" s="134"/>
      <c r="J48" s="134"/>
    </row>
    <row r="49" spans="1:12" s="133" customFormat="1" ht="18" customHeight="1">
      <c r="B49" s="135"/>
      <c r="D49" s="134"/>
      <c r="J49" s="134"/>
    </row>
    <row r="50" spans="1:12" s="133" customFormat="1" ht="18" customHeight="1">
      <c r="B50" s="135"/>
      <c r="D50" s="134"/>
      <c r="J50" s="134"/>
    </row>
    <row r="51" spans="1:12" s="133" customFormat="1" ht="18" customHeight="1">
      <c r="B51" s="135"/>
      <c r="D51" s="134"/>
      <c r="J51" s="134"/>
    </row>
    <row r="52" spans="1:12" s="133" customFormat="1" ht="18" customHeight="1">
      <c r="B52" s="135"/>
      <c r="D52" s="134"/>
      <c r="J52" s="134"/>
    </row>
    <row r="53" spans="1:12" s="133" customFormat="1" ht="18" customHeight="1">
      <c r="B53" s="135"/>
      <c r="D53" s="134"/>
      <c r="J53" s="134"/>
    </row>
    <row r="54" spans="1:12" s="133" customFormat="1" ht="18" customHeight="1">
      <c r="B54" s="135"/>
      <c r="D54" s="134"/>
      <c r="J54" s="134"/>
    </row>
    <row r="55" spans="1:12" customFormat="1" ht="19.5" customHeight="1">
      <c r="A55" s="130"/>
      <c r="B55" s="130"/>
      <c r="C55" s="130"/>
      <c r="D55" s="131"/>
      <c r="E55" s="130"/>
      <c r="F55" s="130"/>
      <c r="G55" s="130"/>
      <c r="H55" s="130"/>
      <c r="I55" s="130"/>
      <c r="J55" s="131"/>
      <c r="K55" s="130"/>
      <c r="L55" s="130"/>
    </row>
    <row r="56" spans="1:12" ht="19.5" customHeight="1">
      <c r="B56" s="132"/>
    </row>
  </sheetData>
  <mergeCells count="16">
    <mergeCell ref="A45:L45"/>
    <mergeCell ref="A43:J43"/>
    <mergeCell ref="K43:L43"/>
    <mergeCell ref="K42:L42"/>
    <mergeCell ref="A38:B38"/>
    <mergeCell ref="A39:J39"/>
    <mergeCell ref="K39:L39"/>
    <mergeCell ref="K40:L40"/>
    <mergeCell ref="A41:B41"/>
    <mergeCell ref="K41:L41"/>
    <mergeCell ref="A2:L2"/>
    <mergeCell ref="B3:H3"/>
    <mergeCell ref="J3:L3"/>
    <mergeCell ref="A6:L6"/>
    <mergeCell ref="A7:J7"/>
    <mergeCell ref="K7:L7"/>
  </mergeCells>
  <phoneticPr fontId="14"/>
  <pageMargins left="0.47244094488188981" right="0.35433070866141736" top="0.74803149606299213" bottom="0.74803149606299213" header="0.31496062992125984" footer="0.31496062992125984"/>
  <pageSetup paperSize="9" scale="7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view="pageBreakPreview" topLeftCell="A5" zoomScale="85" zoomScaleNormal="85" zoomScaleSheetLayoutView="85" workbookViewId="0">
      <selection activeCell="O29" sqref="O29"/>
    </sheetView>
  </sheetViews>
  <sheetFormatPr defaultRowHeight="19.5" customHeight="1"/>
  <cols>
    <col min="1" max="1" width="23.875" bestFit="1" customWidth="1"/>
    <col min="2" max="2" width="24.125" bestFit="1" customWidth="1"/>
    <col min="3" max="3" width="3.375" bestFit="1" customWidth="1"/>
    <col min="4" max="4" width="10.25" style="1" bestFit="1" customWidth="1"/>
    <col min="5" max="6" width="3.375" bestFit="1" customWidth="1"/>
    <col min="7" max="7" width="4.5" bestFit="1" customWidth="1"/>
    <col min="8" max="8" width="4.875" bestFit="1" customWidth="1"/>
    <col min="9" max="9" width="4.125" customWidth="1"/>
    <col min="10" max="10" width="10.875" style="1" bestFit="1" customWidth="1"/>
    <col min="11" max="11" width="10.25" bestFit="1" customWidth="1"/>
    <col min="12" max="12" width="9.625" bestFit="1" customWidth="1"/>
  </cols>
  <sheetData>
    <row r="1" spans="1:13" ht="19.5" customHeight="1">
      <c r="K1" s="1"/>
      <c r="L1" s="17" t="s">
        <v>184</v>
      </c>
      <c r="M1" s="2"/>
    </row>
    <row r="2" spans="1:13" ht="19.5" customHeight="1">
      <c r="A2" s="187" t="s">
        <v>222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3" s="20" customFormat="1" ht="16.5" customHeight="1">
      <c r="B3" s="245"/>
      <c r="C3" s="245"/>
      <c r="D3" s="245"/>
      <c r="E3" s="245"/>
      <c r="F3" s="245"/>
      <c r="G3" s="245"/>
      <c r="H3" s="245"/>
      <c r="J3" s="246"/>
      <c r="K3" s="246"/>
      <c r="L3" s="246"/>
    </row>
    <row r="4" spans="1:13" s="20" customFormat="1" ht="16.5" customHeight="1">
      <c r="A4" s="165" t="s">
        <v>225</v>
      </c>
      <c r="B4" s="169"/>
      <c r="C4" s="169"/>
      <c r="D4" s="169"/>
      <c r="E4" s="169"/>
      <c r="F4" s="169"/>
      <c r="G4" s="169"/>
      <c r="H4" s="169"/>
      <c r="J4" s="170"/>
      <c r="K4" s="170"/>
      <c r="L4" s="170"/>
    </row>
    <row r="5" spans="1:13" s="20" customFormat="1" ht="16.5" customHeight="1">
      <c r="A5" s="9" t="s">
        <v>195</v>
      </c>
      <c r="B5" s="169"/>
      <c r="C5" s="169"/>
      <c r="D5" s="169"/>
      <c r="E5" s="169"/>
      <c r="F5" s="169"/>
      <c r="G5" s="169"/>
      <c r="H5" s="169"/>
      <c r="J5" s="170"/>
      <c r="K5" s="170"/>
      <c r="L5" s="170"/>
    </row>
    <row r="6" spans="1:13" s="20" customFormat="1" ht="18" customHeight="1" thickBot="1">
      <c r="A6" s="249" t="s">
        <v>224</v>
      </c>
      <c r="B6" s="249"/>
      <c r="C6" s="249"/>
      <c r="D6" s="249"/>
      <c r="E6" s="249"/>
      <c r="F6" s="249"/>
      <c r="G6" s="249"/>
      <c r="H6" s="249"/>
      <c r="I6" s="249"/>
      <c r="J6" s="249"/>
      <c r="K6" s="195"/>
      <c r="L6" s="195"/>
    </row>
    <row r="7" spans="1:13" s="20" customFormat="1" ht="13.5">
      <c r="A7" s="200" t="s">
        <v>99</v>
      </c>
      <c r="B7" s="200"/>
      <c r="C7" s="200"/>
      <c r="D7" s="200"/>
      <c r="E7" s="200"/>
      <c r="F7" s="200"/>
      <c r="G7" s="200"/>
      <c r="H7" s="200"/>
      <c r="I7" s="200"/>
      <c r="J7" s="201"/>
      <c r="K7" s="202" t="s">
        <v>59</v>
      </c>
      <c r="L7" s="203"/>
    </row>
    <row r="8" spans="1:13" s="20" customFormat="1" ht="13.5">
      <c r="A8" s="21" t="s">
        <v>1</v>
      </c>
      <c r="B8" s="22"/>
      <c r="C8" s="22"/>
      <c r="D8" s="22"/>
      <c r="E8" s="22"/>
      <c r="F8" s="22"/>
      <c r="G8" s="22"/>
      <c r="H8" s="22"/>
      <c r="I8" s="22"/>
      <c r="J8" s="23"/>
      <c r="K8" s="78"/>
      <c r="L8" s="79">
        <f>SUM(K9:K37)</f>
        <v>0</v>
      </c>
    </row>
    <row r="9" spans="1:13" s="20" customFormat="1" ht="13.5">
      <c r="A9" s="24" t="s">
        <v>2</v>
      </c>
      <c r="B9" s="25"/>
      <c r="C9" s="25"/>
      <c r="D9" s="26"/>
      <c r="E9" s="25"/>
      <c r="F9" s="25"/>
      <c r="G9" s="25"/>
      <c r="H9" s="25"/>
      <c r="I9" s="25"/>
      <c r="J9" s="26"/>
      <c r="K9" s="73">
        <f>ROUNDDOWN((J11+J12+J13+J14+J16+J17)/1000,0)</f>
        <v>0</v>
      </c>
      <c r="L9" s="80"/>
    </row>
    <row r="10" spans="1:13" s="20" customFormat="1" ht="13.5">
      <c r="A10" s="27" t="s">
        <v>66</v>
      </c>
      <c r="B10" s="28"/>
      <c r="C10" s="29"/>
      <c r="D10" s="30"/>
      <c r="E10" s="29"/>
      <c r="F10" s="29"/>
      <c r="G10" s="29"/>
      <c r="H10" s="29"/>
      <c r="I10" s="29"/>
      <c r="J10" s="30"/>
      <c r="K10" s="73"/>
      <c r="L10" s="74"/>
    </row>
    <row r="11" spans="1:13" s="20" customFormat="1" ht="13.5">
      <c r="A11" s="31"/>
      <c r="B11" s="29" t="s">
        <v>29</v>
      </c>
      <c r="C11" s="29"/>
      <c r="D11" s="30"/>
      <c r="E11" s="29"/>
      <c r="F11" s="29"/>
      <c r="G11" s="29"/>
      <c r="H11" s="29"/>
      <c r="I11" s="32" t="s">
        <v>51</v>
      </c>
      <c r="J11" s="30"/>
      <c r="K11" s="73"/>
      <c r="L11" s="74"/>
    </row>
    <row r="12" spans="1:13" s="20" customFormat="1" ht="13.5">
      <c r="A12" s="31"/>
      <c r="B12" s="29" t="s">
        <v>30</v>
      </c>
      <c r="C12" s="29"/>
      <c r="D12" s="30"/>
      <c r="E12" s="29"/>
      <c r="F12" s="29"/>
      <c r="G12" s="29"/>
      <c r="H12" s="29"/>
      <c r="I12" s="32" t="s">
        <v>51</v>
      </c>
      <c r="J12" s="30"/>
      <c r="K12" s="73"/>
      <c r="L12" s="74"/>
    </row>
    <row r="13" spans="1:13" s="20" customFormat="1" ht="13.5">
      <c r="A13" s="31"/>
      <c r="B13" s="29" t="s">
        <v>31</v>
      </c>
      <c r="C13" s="29"/>
      <c r="D13" s="30"/>
      <c r="E13" s="29"/>
      <c r="F13" s="29"/>
      <c r="G13" s="29"/>
      <c r="H13" s="29"/>
      <c r="I13" s="32" t="s">
        <v>51</v>
      </c>
      <c r="J13" s="30"/>
      <c r="K13" s="73"/>
      <c r="L13" s="74"/>
    </row>
    <row r="14" spans="1:13" s="20" customFormat="1" ht="13.5">
      <c r="A14" s="31"/>
      <c r="B14" s="29" t="s">
        <v>32</v>
      </c>
      <c r="C14" s="29"/>
      <c r="D14" s="30"/>
      <c r="E14" s="29"/>
      <c r="F14" s="29"/>
      <c r="G14" s="29"/>
      <c r="H14" s="29"/>
      <c r="I14" s="32" t="s">
        <v>51</v>
      </c>
      <c r="J14" s="30"/>
      <c r="K14" s="73"/>
      <c r="L14" s="74"/>
    </row>
    <row r="15" spans="1:13" s="20" customFormat="1" ht="13.5">
      <c r="A15" s="31" t="s">
        <v>67</v>
      </c>
      <c r="B15" s="29"/>
      <c r="C15" s="29"/>
      <c r="D15" s="30"/>
      <c r="E15" s="29"/>
      <c r="F15" s="29"/>
      <c r="G15" s="29"/>
      <c r="H15" s="29"/>
      <c r="I15" s="29"/>
      <c r="J15" s="30"/>
      <c r="K15" s="73"/>
      <c r="L15" s="74"/>
    </row>
    <row r="16" spans="1:13" s="20" customFormat="1" ht="13.5">
      <c r="A16" s="31"/>
      <c r="B16" s="29" t="s">
        <v>34</v>
      </c>
      <c r="C16" s="29"/>
      <c r="D16" s="30"/>
      <c r="E16" s="29"/>
      <c r="F16" s="29"/>
      <c r="G16" s="29"/>
      <c r="H16" s="29"/>
      <c r="I16" s="32" t="s">
        <v>51</v>
      </c>
      <c r="J16" s="30"/>
      <c r="K16" s="73"/>
      <c r="L16" s="74"/>
    </row>
    <row r="17" spans="1:12" s="20" customFormat="1" ht="13.5">
      <c r="A17" s="31"/>
      <c r="B17" s="29" t="s">
        <v>35</v>
      </c>
      <c r="C17" s="29"/>
      <c r="D17" s="30"/>
      <c r="E17" s="29"/>
      <c r="F17" s="29"/>
      <c r="G17" s="29"/>
      <c r="H17" s="29"/>
      <c r="I17" s="32" t="s">
        <v>51</v>
      </c>
      <c r="J17" s="30"/>
      <c r="K17" s="73"/>
      <c r="L17" s="74"/>
    </row>
    <row r="18" spans="1:12" s="33" customFormat="1" ht="13.5">
      <c r="A18" s="24" t="s">
        <v>3</v>
      </c>
      <c r="B18" s="25"/>
      <c r="C18" s="25"/>
      <c r="D18" s="26"/>
      <c r="E18" s="25"/>
      <c r="F18" s="25"/>
      <c r="G18" s="25"/>
      <c r="H18" s="25"/>
      <c r="I18" s="25"/>
      <c r="J18" s="26"/>
      <c r="K18" s="73">
        <f>ROUNDDOWN((J19+J20+J21)/1000,0)</f>
        <v>0</v>
      </c>
      <c r="L18" s="80"/>
    </row>
    <row r="19" spans="1:12" s="20" customFormat="1" ht="13.5">
      <c r="A19" s="31" t="s">
        <v>74</v>
      </c>
      <c r="B19" s="25" t="s">
        <v>100</v>
      </c>
      <c r="C19" s="29" t="s">
        <v>104</v>
      </c>
      <c r="D19" s="30"/>
      <c r="E19" s="29" t="s">
        <v>47</v>
      </c>
      <c r="F19" s="29" t="s">
        <v>48</v>
      </c>
      <c r="G19" s="29"/>
      <c r="H19" s="29" t="s">
        <v>53</v>
      </c>
      <c r="I19" s="32" t="s">
        <v>85</v>
      </c>
      <c r="J19" s="30">
        <f>D19*G19</f>
        <v>0</v>
      </c>
      <c r="K19" s="75"/>
      <c r="L19" s="74"/>
    </row>
    <row r="20" spans="1:12" s="20" customFormat="1" ht="13.5">
      <c r="A20" s="31"/>
      <c r="B20" s="25" t="s">
        <v>101</v>
      </c>
      <c r="C20" s="29" t="s">
        <v>104</v>
      </c>
      <c r="D20" s="30"/>
      <c r="E20" s="29" t="s">
        <v>47</v>
      </c>
      <c r="F20" s="29" t="s">
        <v>48</v>
      </c>
      <c r="G20" s="29"/>
      <c r="H20" s="29" t="s">
        <v>52</v>
      </c>
      <c r="I20" s="32" t="s">
        <v>85</v>
      </c>
      <c r="J20" s="30">
        <f>D20*G20</f>
        <v>0</v>
      </c>
      <c r="K20" s="73"/>
      <c r="L20" s="74"/>
    </row>
    <row r="21" spans="1:12" s="20" customFormat="1" ht="13.5">
      <c r="A21" s="31" t="s">
        <v>75</v>
      </c>
      <c r="B21" s="25" t="s">
        <v>86</v>
      </c>
      <c r="C21" s="29"/>
      <c r="D21" s="30"/>
      <c r="E21" s="29"/>
      <c r="F21" s="29"/>
      <c r="G21" s="29"/>
      <c r="H21" s="29"/>
      <c r="I21" s="32" t="s">
        <v>51</v>
      </c>
      <c r="J21" s="30"/>
      <c r="K21" s="73"/>
      <c r="L21" s="74"/>
    </row>
    <row r="22" spans="1:12" s="20" customFormat="1" ht="13.5">
      <c r="A22" s="31"/>
      <c r="B22" s="25"/>
      <c r="C22" s="29"/>
      <c r="D22" s="30"/>
      <c r="E22" s="29"/>
      <c r="F22" s="29"/>
      <c r="G22" s="29"/>
      <c r="H22" s="29"/>
      <c r="I22" s="32"/>
      <c r="J22" s="30"/>
      <c r="K22" s="73"/>
      <c r="L22" s="74"/>
    </row>
    <row r="23" spans="1:12" s="33" customFormat="1" ht="13.5">
      <c r="A23" s="24" t="s">
        <v>4</v>
      </c>
      <c r="B23" s="25"/>
      <c r="C23" s="25"/>
      <c r="D23" s="26"/>
      <c r="E23" s="25"/>
      <c r="F23" s="25"/>
      <c r="G23" s="25"/>
      <c r="H23" s="25"/>
      <c r="I23" s="25"/>
      <c r="J23" s="26"/>
      <c r="K23" s="73">
        <f>ROUNDDOWN((J24+J25+J26)/1000,0)</f>
        <v>0</v>
      </c>
      <c r="L23" s="81"/>
    </row>
    <row r="24" spans="1:12" s="20" customFormat="1" ht="13.5">
      <c r="A24" s="31" t="s">
        <v>37</v>
      </c>
      <c r="B24" s="25" t="s">
        <v>36</v>
      </c>
      <c r="C24" s="29"/>
      <c r="D24" s="30"/>
      <c r="E24" s="29"/>
      <c r="F24" s="29"/>
      <c r="G24" s="29"/>
      <c r="H24" s="29"/>
      <c r="I24" s="32" t="s">
        <v>51</v>
      </c>
      <c r="J24" s="30"/>
      <c r="K24" s="73"/>
      <c r="L24" s="74"/>
    </row>
    <row r="25" spans="1:12" s="20" customFormat="1" ht="13.5">
      <c r="A25" s="31"/>
      <c r="B25" s="25" t="s">
        <v>102</v>
      </c>
      <c r="C25" s="29"/>
      <c r="D25" s="30"/>
      <c r="E25" s="29"/>
      <c r="F25" s="29"/>
      <c r="G25" s="29"/>
      <c r="H25" s="29"/>
      <c r="I25" s="32" t="s">
        <v>51</v>
      </c>
      <c r="J25" s="30"/>
      <c r="K25" s="73"/>
      <c r="L25" s="74"/>
    </row>
    <row r="26" spans="1:12" s="20" customFormat="1" ht="13.5">
      <c r="A26" s="31" t="s">
        <v>39</v>
      </c>
      <c r="B26" s="25" t="s">
        <v>102</v>
      </c>
      <c r="C26" s="29"/>
      <c r="D26" s="30"/>
      <c r="E26" s="29"/>
      <c r="F26" s="29"/>
      <c r="G26" s="29"/>
      <c r="H26" s="29"/>
      <c r="I26" s="32" t="s">
        <v>51</v>
      </c>
      <c r="J26" s="30"/>
      <c r="K26" s="73"/>
      <c r="L26" s="74"/>
    </row>
    <row r="27" spans="1:12" s="20" customFormat="1" ht="13.5">
      <c r="A27" s="31"/>
      <c r="B27" s="29"/>
      <c r="C27" s="29"/>
      <c r="D27" s="30"/>
      <c r="E27" s="29"/>
      <c r="F27" s="29"/>
      <c r="G27" s="29"/>
      <c r="H27" s="29"/>
      <c r="I27" s="29"/>
      <c r="J27" s="30"/>
      <c r="K27" s="75"/>
      <c r="L27" s="74"/>
    </row>
    <row r="28" spans="1:12" s="33" customFormat="1" ht="13.5">
      <c r="A28" s="24" t="s">
        <v>5</v>
      </c>
      <c r="B28" s="25"/>
      <c r="C28" s="25"/>
      <c r="D28" s="26"/>
      <c r="E28" s="25"/>
      <c r="F28" s="25"/>
      <c r="G28" s="25"/>
      <c r="H28" s="25"/>
      <c r="I28" s="25"/>
      <c r="J28" s="26"/>
      <c r="K28" s="73">
        <f>ROUNDDOWN((J29+J30+J31+J32+J33+J34+J35+J36)/1000,0)</f>
        <v>0</v>
      </c>
      <c r="L28" s="80"/>
    </row>
    <row r="29" spans="1:12" s="20" customFormat="1" ht="13.5">
      <c r="A29" s="31" t="s">
        <v>68</v>
      </c>
      <c r="B29" s="29" t="s">
        <v>40</v>
      </c>
      <c r="C29" s="29"/>
      <c r="D29" s="30"/>
      <c r="E29" s="29"/>
      <c r="F29" s="29"/>
      <c r="G29" s="29"/>
      <c r="H29" s="29"/>
      <c r="I29" s="32" t="s">
        <v>51</v>
      </c>
      <c r="J29" s="30"/>
      <c r="K29" s="73"/>
      <c r="L29" s="74"/>
    </row>
    <row r="30" spans="1:12" s="20" customFormat="1" ht="13.5">
      <c r="A30" s="31" t="s">
        <v>69</v>
      </c>
      <c r="B30" s="29" t="s">
        <v>60</v>
      </c>
      <c r="C30" s="29"/>
      <c r="D30" s="30"/>
      <c r="E30" s="29"/>
      <c r="F30" s="29"/>
      <c r="G30" s="29"/>
      <c r="H30" s="29"/>
      <c r="I30" s="32" t="s">
        <v>51</v>
      </c>
      <c r="J30" s="30"/>
      <c r="K30" s="73"/>
      <c r="L30" s="74"/>
    </row>
    <row r="31" spans="1:12" s="20" customFormat="1" ht="13.5">
      <c r="A31" s="31" t="s">
        <v>70</v>
      </c>
      <c r="B31" s="29" t="s">
        <v>131</v>
      </c>
      <c r="C31" s="29"/>
      <c r="D31" s="30"/>
      <c r="E31" s="29"/>
      <c r="F31" s="29"/>
      <c r="G31" s="29"/>
      <c r="H31" s="29"/>
      <c r="I31" s="32" t="s">
        <v>51</v>
      </c>
      <c r="J31" s="30"/>
      <c r="K31" s="73"/>
      <c r="L31" s="74"/>
    </row>
    <row r="32" spans="1:12" s="20" customFormat="1" ht="13.5">
      <c r="A32" s="31" t="s">
        <v>71</v>
      </c>
      <c r="B32" s="25" t="s">
        <v>62</v>
      </c>
      <c r="C32" s="29"/>
      <c r="D32" s="30"/>
      <c r="E32" s="29"/>
      <c r="F32" s="29"/>
      <c r="G32" s="29"/>
      <c r="H32" s="29"/>
      <c r="I32" s="32" t="s">
        <v>51</v>
      </c>
      <c r="J32" s="30"/>
      <c r="K32" s="73"/>
      <c r="L32" s="74"/>
    </row>
    <row r="33" spans="1:12" s="20" customFormat="1" ht="13.5">
      <c r="A33" s="31" t="s">
        <v>72</v>
      </c>
      <c r="B33" s="25" t="s">
        <v>63</v>
      </c>
      <c r="C33" s="29"/>
      <c r="D33" s="30"/>
      <c r="E33" s="29"/>
      <c r="F33" s="29"/>
      <c r="G33" s="29"/>
      <c r="H33" s="29"/>
      <c r="I33" s="32" t="s">
        <v>51</v>
      </c>
      <c r="J33" s="30"/>
      <c r="K33" s="73"/>
      <c r="L33" s="74"/>
    </row>
    <row r="34" spans="1:12" s="20" customFormat="1" ht="13.5">
      <c r="A34" s="31" t="s">
        <v>73</v>
      </c>
      <c r="B34" s="29" t="s">
        <v>46</v>
      </c>
      <c r="C34" s="29" t="s">
        <v>104</v>
      </c>
      <c r="D34" s="30"/>
      <c r="E34" s="29" t="s">
        <v>47</v>
      </c>
      <c r="F34" s="29" t="s">
        <v>48</v>
      </c>
      <c r="G34" s="29"/>
      <c r="H34" s="29" t="s">
        <v>53</v>
      </c>
      <c r="I34" s="32" t="s">
        <v>51</v>
      </c>
      <c r="J34" s="30">
        <f>D34*G34</f>
        <v>0</v>
      </c>
      <c r="K34" s="73"/>
      <c r="L34" s="74"/>
    </row>
    <row r="35" spans="1:12" s="20" customFormat="1" ht="13.5">
      <c r="A35" s="31"/>
      <c r="B35" s="29" t="s">
        <v>33</v>
      </c>
      <c r="C35" s="29"/>
      <c r="D35" s="30"/>
      <c r="E35" s="29"/>
      <c r="F35" s="29"/>
      <c r="G35" s="29"/>
      <c r="H35" s="29"/>
      <c r="I35" s="32" t="s">
        <v>51</v>
      </c>
      <c r="J35" s="30"/>
      <c r="K35" s="73"/>
      <c r="L35" s="74"/>
    </row>
    <row r="36" spans="1:12" s="20" customFormat="1" ht="13.5">
      <c r="A36" s="31"/>
      <c r="B36" s="25" t="s">
        <v>64</v>
      </c>
      <c r="C36" s="29"/>
      <c r="D36" s="30"/>
      <c r="E36" s="29"/>
      <c r="F36" s="29"/>
      <c r="G36" s="29"/>
      <c r="H36" s="29"/>
      <c r="I36" s="32" t="s">
        <v>51</v>
      </c>
      <c r="J36" s="30"/>
      <c r="K36" s="73"/>
      <c r="L36" s="74"/>
    </row>
    <row r="37" spans="1:12" s="20" customFormat="1" ht="13.5">
      <c r="A37" s="31"/>
      <c r="B37" s="29"/>
      <c r="C37" s="29"/>
      <c r="D37" s="30"/>
      <c r="E37" s="29"/>
      <c r="F37" s="29"/>
      <c r="G37" s="29"/>
      <c r="H37" s="29"/>
      <c r="I37" s="32"/>
      <c r="J37" s="30"/>
      <c r="K37" s="73"/>
      <c r="L37" s="74"/>
    </row>
    <row r="38" spans="1:12" s="20" customFormat="1" ht="13.5">
      <c r="A38" s="192" t="s">
        <v>90</v>
      </c>
      <c r="B38" s="193"/>
      <c r="C38" s="34"/>
      <c r="D38" s="35">
        <f>SUM(L8)*1000</f>
        <v>0</v>
      </c>
      <c r="E38" s="34" t="s">
        <v>47</v>
      </c>
      <c r="F38" s="34" t="s">
        <v>48</v>
      </c>
      <c r="G38" s="34">
        <v>15</v>
      </c>
      <c r="H38" s="34" t="s">
        <v>57</v>
      </c>
      <c r="I38" s="36" t="s">
        <v>51</v>
      </c>
      <c r="J38" s="35">
        <f>D38*G38%</f>
        <v>0</v>
      </c>
      <c r="K38" s="76"/>
      <c r="L38" s="77">
        <f>ROUNDDOWN((J38)/1000,0)</f>
        <v>0</v>
      </c>
    </row>
    <row r="39" spans="1:12" s="20" customFormat="1" ht="14.25" thickBot="1">
      <c r="A39" s="236" t="s">
        <v>88</v>
      </c>
      <c r="B39" s="237"/>
      <c r="C39" s="237"/>
      <c r="D39" s="237"/>
      <c r="E39" s="237"/>
      <c r="F39" s="237"/>
      <c r="G39" s="237"/>
      <c r="H39" s="237"/>
      <c r="I39" s="237"/>
      <c r="J39" s="238"/>
      <c r="K39" s="82"/>
      <c r="L39" s="83">
        <f>L8+L38</f>
        <v>0</v>
      </c>
    </row>
    <row r="40" spans="1:12" s="20" customFormat="1" ht="13.5">
      <c r="A40" s="37" t="s">
        <v>110</v>
      </c>
      <c r="B40" s="38"/>
      <c r="C40" s="38"/>
      <c r="D40" s="38"/>
      <c r="E40" s="38"/>
      <c r="F40" s="38"/>
      <c r="G40" s="38"/>
      <c r="H40" s="38"/>
      <c r="I40" s="38"/>
      <c r="J40" s="38"/>
      <c r="K40" s="234">
        <f>L39*1000</f>
        <v>0</v>
      </c>
      <c r="L40" s="235"/>
    </row>
    <row r="41" spans="1:12" s="20" customFormat="1" ht="13.5">
      <c r="A41" s="39" t="s">
        <v>112</v>
      </c>
      <c r="B41" s="40"/>
      <c r="C41" s="41"/>
      <c r="D41" s="41"/>
      <c r="E41" s="41"/>
      <c r="F41" s="41"/>
      <c r="G41" s="41"/>
      <c r="H41" s="41"/>
      <c r="I41" s="41"/>
      <c r="J41" s="42"/>
      <c r="K41" s="239">
        <f>ROUNDDOWN(L39*1000*(0.1/1.1),0)</f>
        <v>0</v>
      </c>
      <c r="L41" s="240"/>
    </row>
    <row r="42" spans="1:12" ht="3.75" customHeight="1"/>
    <row r="43" spans="1:12" ht="19.5" customHeight="1">
      <c r="A43" t="s">
        <v>218</v>
      </c>
      <c r="B43" s="3"/>
    </row>
  </sheetData>
  <mergeCells count="10">
    <mergeCell ref="A38:B38"/>
    <mergeCell ref="A39:J39"/>
    <mergeCell ref="K40:L40"/>
    <mergeCell ref="K41:L41"/>
    <mergeCell ref="A2:L2"/>
    <mergeCell ref="B3:H3"/>
    <mergeCell ref="J3:L3"/>
    <mergeCell ref="A6:L6"/>
    <mergeCell ref="A7:J7"/>
    <mergeCell ref="K7:L7"/>
  </mergeCells>
  <phoneticPr fontId="14"/>
  <pageMargins left="0.47244094488188981" right="0.35433070866141736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34"/>
  <sheetViews>
    <sheetView showGridLines="0" view="pageBreakPreview" zoomScale="85" zoomScaleNormal="85" zoomScaleSheetLayoutView="85" workbookViewId="0">
      <selection activeCell="A4" sqref="A4:G29"/>
    </sheetView>
  </sheetViews>
  <sheetFormatPr defaultRowHeight="13.5"/>
  <cols>
    <col min="1" max="1" width="35.375" bestFit="1" customWidth="1"/>
    <col min="2" max="7" width="13.5" customWidth="1"/>
  </cols>
  <sheetData>
    <row r="1" spans="1:7" ht="18.75">
      <c r="G1" s="16"/>
    </row>
    <row r="2" spans="1:7" ht="18.75">
      <c r="A2" s="175" t="s">
        <v>202</v>
      </c>
      <c r="B2" s="175"/>
      <c r="C2" s="175"/>
      <c r="D2" s="175"/>
      <c r="E2" s="175"/>
      <c r="F2" s="175"/>
      <c r="G2" s="175"/>
    </row>
    <row r="3" spans="1:7" s="3" customFormat="1" ht="18.75">
      <c r="A3" s="84"/>
      <c r="B3" s="84"/>
      <c r="C3" s="84"/>
      <c r="D3" s="84"/>
      <c r="E3" s="84"/>
      <c r="F3" s="84"/>
      <c r="G3" s="84"/>
    </row>
    <row r="4" spans="1:7" s="10" customFormat="1" ht="19.5" customHeight="1">
      <c r="A4" s="10" t="s">
        <v>206</v>
      </c>
    </row>
    <row r="5" spans="1:7" s="20" customFormat="1" ht="19.5" customHeight="1">
      <c r="A5" s="9" t="s">
        <v>195</v>
      </c>
    </row>
    <row r="6" spans="1:7" s="20" customFormat="1" ht="19.5" customHeight="1">
      <c r="A6" s="20" t="s">
        <v>76</v>
      </c>
    </row>
    <row r="7" spans="1:7" s="20" customFormat="1" ht="22.5" customHeight="1">
      <c r="G7" s="60" t="s">
        <v>10</v>
      </c>
    </row>
    <row r="8" spans="1:7" s="62" customFormat="1" ht="22.5" customHeight="1">
      <c r="A8" s="61" t="s">
        <v>0</v>
      </c>
      <c r="B8" s="61" t="s">
        <v>8</v>
      </c>
      <c r="C8" s="11" t="s">
        <v>237</v>
      </c>
      <c r="D8" s="11" t="s">
        <v>198</v>
      </c>
      <c r="E8" s="11" t="s">
        <v>199</v>
      </c>
      <c r="F8" s="11" t="s">
        <v>200</v>
      </c>
      <c r="G8" s="11" t="s">
        <v>201</v>
      </c>
    </row>
    <row r="9" spans="1:7" s="10" customFormat="1" ht="22.5" customHeight="1">
      <c r="A9" s="63" t="s">
        <v>11</v>
      </c>
      <c r="B9" s="63">
        <f t="shared" ref="B9:B26" si="0">SUM(C9:G9)</f>
        <v>0</v>
      </c>
      <c r="C9" s="63">
        <f>SUM(C10:C12)</f>
        <v>0</v>
      </c>
      <c r="D9" s="63">
        <f t="shared" ref="D9:G9" si="1">SUM(D10:D12)</f>
        <v>0</v>
      </c>
      <c r="E9" s="63">
        <f t="shared" si="1"/>
        <v>0</v>
      </c>
      <c r="F9" s="63">
        <f t="shared" si="1"/>
        <v>0</v>
      </c>
      <c r="G9" s="63">
        <f t="shared" si="1"/>
        <v>0</v>
      </c>
    </row>
    <row r="10" spans="1:7" s="10" customFormat="1" ht="22.5" customHeight="1">
      <c r="A10" s="64" t="s">
        <v>12</v>
      </c>
      <c r="B10" s="64">
        <f t="shared" si="0"/>
        <v>0</v>
      </c>
      <c r="C10" s="64"/>
      <c r="D10" s="64"/>
      <c r="E10" s="64"/>
      <c r="F10" s="64"/>
      <c r="G10" s="64"/>
    </row>
    <row r="11" spans="1:7" s="10" customFormat="1" ht="22.5" customHeight="1">
      <c r="A11" s="64" t="s">
        <v>13</v>
      </c>
      <c r="B11" s="64">
        <f t="shared" si="0"/>
        <v>0</v>
      </c>
      <c r="C11" s="64"/>
      <c r="D11" s="64"/>
      <c r="E11" s="64"/>
      <c r="F11" s="64"/>
      <c r="G11" s="64"/>
    </row>
    <row r="12" spans="1:7" s="10" customFormat="1" ht="22.5" customHeight="1">
      <c r="A12" s="66" t="s">
        <v>14</v>
      </c>
      <c r="B12" s="66">
        <f t="shared" si="0"/>
        <v>0</v>
      </c>
      <c r="C12" s="66"/>
      <c r="D12" s="66"/>
      <c r="E12" s="66"/>
      <c r="F12" s="66"/>
      <c r="G12" s="66"/>
    </row>
    <row r="13" spans="1:7" s="10" customFormat="1" ht="22.5" customHeight="1">
      <c r="A13" s="63" t="s">
        <v>15</v>
      </c>
      <c r="B13" s="63">
        <f t="shared" si="0"/>
        <v>0</v>
      </c>
      <c r="C13" s="63">
        <f>SUM(C14:C15)</f>
        <v>0</v>
      </c>
      <c r="D13" s="63">
        <f t="shared" ref="D13:G13" si="2">SUM(D14:D15)</f>
        <v>0</v>
      </c>
      <c r="E13" s="63">
        <f t="shared" si="2"/>
        <v>0</v>
      </c>
      <c r="F13" s="63">
        <f t="shared" si="2"/>
        <v>0</v>
      </c>
      <c r="G13" s="63">
        <f t="shared" si="2"/>
        <v>0</v>
      </c>
    </row>
    <row r="14" spans="1:7" s="10" customFormat="1" ht="22.5" customHeight="1">
      <c r="A14" s="64" t="s">
        <v>16</v>
      </c>
      <c r="B14" s="64">
        <f t="shared" si="0"/>
        <v>0</v>
      </c>
      <c r="C14" s="64"/>
      <c r="D14" s="64"/>
      <c r="E14" s="64"/>
      <c r="F14" s="64"/>
      <c r="G14" s="64"/>
    </row>
    <row r="15" spans="1:7" s="10" customFormat="1" ht="22.5" customHeight="1">
      <c r="A15" s="66" t="s">
        <v>17</v>
      </c>
      <c r="B15" s="66">
        <f t="shared" si="0"/>
        <v>0</v>
      </c>
      <c r="C15" s="66"/>
      <c r="D15" s="66"/>
      <c r="E15" s="66"/>
      <c r="F15" s="66"/>
      <c r="G15" s="66"/>
    </row>
    <row r="16" spans="1:7" s="10" customFormat="1" ht="22.5" customHeight="1">
      <c r="A16" s="64" t="s">
        <v>18</v>
      </c>
      <c r="B16" s="64">
        <f t="shared" si="0"/>
        <v>0</v>
      </c>
      <c r="C16" s="64">
        <f>SUM(C17:C20)</f>
        <v>0</v>
      </c>
      <c r="D16" s="64">
        <f t="shared" ref="D16:G16" si="3">SUM(D17:D20)</f>
        <v>0</v>
      </c>
      <c r="E16" s="64">
        <f t="shared" si="3"/>
        <v>0</v>
      </c>
      <c r="F16" s="64">
        <f t="shared" si="3"/>
        <v>0</v>
      </c>
      <c r="G16" s="64">
        <f t="shared" si="3"/>
        <v>0</v>
      </c>
    </row>
    <row r="17" spans="1:7" s="10" customFormat="1" ht="22.5" customHeight="1">
      <c r="A17" s="64" t="s">
        <v>19</v>
      </c>
      <c r="B17" s="64">
        <f t="shared" si="0"/>
        <v>0</v>
      </c>
      <c r="C17" s="64"/>
      <c r="D17" s="64"/>
      <c r="E17" s="64"/>
      <c r="F17" s="64"/>
      <c r="G17" s="64"/>
    </row>
    <row r="18" spans="1:7" s="10" customFormat="1" ht="22.5" customHeight="1">
      <c r="A18" s="64" t="s">
        <v>20</v>
      </c>
      <c r="B18" s="64">
        <f t="shared" si="0"/>
        <v>0</v>
      </c>
      <c r="C18" s="64"/>
      <c r="D18" s="64"/>
      <c r="E18" s="64"/>
      <c r="F18" s="64"/>
      <c r="G18" s="64"/>
    </row>
    <row r="19" spans="1:7" s="10" customFormat="1" ht="22.5" customHeight="1">
      <c r="A19" s="64" t="s">
        <v>21</v>
      </c>
      <c r="B19" s="64">
        <f t="shared" si="0"/>
        <v>0</v>
      </c>
      <c r="C19" s="64"/>
      <c r="D19" s="64"/>
      <c r="E19" s="64"/>
      <c r="F19" s="64"/>
      <c r="G19" s="64"/>
    </row>
    <row r="20" spans="1:7" s="10" customFormat="1" ht="22.5" customHeight="1">
      <c r="A20" s="64" t="s">
        <v>22</v>
      </c>
      <c r="B20" s="64">
        <f t="shared" si="0"/>
        <v>0</v>
      </c>
      <c r="C20" s="64"/>
      <c r="D20" s="64"/>
      <c r="E20" s="64"/>
      <c r="F20" s="64"/>
      <c r="G20" s="64"/>
    </row>
    <row r="21" spans="1:7" s="10" customFormat="1" ht="22.5" customHeight="1">
      <c r="A21" s="85" t="s">
        <v>77</v>
      </c>
      <c r="B21" s="14">
        <f t="shared" si="0"/>
        <v>0</v>
      </c>
      <c r="C21" s="14">
        <f>SUM(C9,C13,C16)</f>
        <v>0</v>
      </c>
      <c r="D21" s="14">
        <f t="shared" ref="D21:G21" si="4">SUM(D9,D13,D16)</f>
        <v>0</v>
      </c>
      <c r="E21" s="14">
        <f t="shared" si="4"/>
        <v>0</v>
      </c>
      <c r="F21" s="14">
        <f t="shared" si="4"/>
        <v>0</v>
      </c>
      <c r="G21" s="14">
        <f t="shared" si="4"/>
        <v>0</v>
      </c>
    </row>
    <row r="22" spans="1:7" s="10" customFormat="1" ht="22.5" customHeight="1">
      <c r="A22" s="12" t="s">
        <v>23</v>
      </c>
      <c r="B22" s="12">
        <f t="shared" si="0"/>
        <v>0</v>
      </c>
      <c r="C22" s="65">
        <f>ROUNDDOWN((C21/1000*10%),0)*1000</f>
        <v>0</v>
      </c>
      <c r="D22" s="65">
        <f t="shared" ref="D22:G22" si="5">ROUNDDOWN((D21/1000*10%),0)*1000</f>
        <v>0</v>
      </c>
      <c r="E22" s="65">
        <f t="shared" si="5"/>
        <v>0</v>
      </c>
      <c r="F22" s="65">
        <f t="shared" si="5"/>
        <v>0</v>
      </c>
      <c r="G22" s="65">
        <f t="shared" si="5"/>
        <v>0</v>
      </c>
    </row>
    <row r="23" spans="1:7" s="10" customFormat="1" ht="22.5" customHeight="1">
      <c r="A23" s="66" t="s">
        <v>24</v>
      </c>
      <c r="B23" s="12">
        <f t="shared" si="0"/>
        <v>0</v>
      </c>
      <c r="C23" s="12"/>
      <c r="D23" s="12"/>
      <c r="E23" s="12"/>
      <c r="F23" s="12"/>
      <c r="G23" s="12"/>
    </row>
    <row r="24" spans="1:7" s="10" customFormat="1" ht="22.5" customHeight="1">
      <c r="A24" s="11" t="s">
        <v>58</v>
      </c>
      <c r="B24" s="12">
        <f t="shared" si="0"/>
        <v>0</v>
      </c>
      <c r="C24" s="12">
        <f>SUM(C21:C23)</f>
        <v>0</v>
      </c>
      <c r="D24" s="12">
        <f t="shared" ref="D24:G24" si="6">SUM(D21:D23)</f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</row>
    <row r="25" spans="1:7" s="10" customFormat="1" ht="22.5" customHeight="1">
      <c r="A25" s="67" t="s">
        <v>95</v>
      </c>
      <c r="B25" s="12">
        <f t="shared" si="0"/>
        <v>0</v>
      </c>
      <c r="C25" s="65">
        <f>ROUNDDOWN(C24*0.1,0)</f>
        <v>0</v>
      </c>
      <c r="D25" s="65">
        <f t="shared" ref="D25:G25" si="7">ROUNDDOWN(D24*0.1,0)</f>
        <v>0</v>
      </c>
      <c r="E25" s="65">
        <f t="shared" si="7"/>
        <v>0</v>
      </c>
      <c r="F25" s="65">
        <f t="shared" si="7"/>
        <v>0</v>
      </c>
      <c r="G25" s="65">
        <f t="shared" si="7"/>
        <v>0</v>
      </c>
    </row>
    <row r="26" spans="1:7" s="10" customFormat="1" ht="22.5" customHeight="1">
      <c r="A26" s="11" t="s">
        <v>78</v>
      </c>
      <c r="B26" s="12">
        <f t="shared" si="0"/>
        <v>0</v>
      </c>
      <c r="C26" s="12">
        <f>SUM(C24:C25)</f>
        <v>0</v>
      </c>
      <c r="D26" s="12">
        <f t="shared" ref="D26:G26" si="8">SUM(D24:D25)</f>
        <v>0</v>
      </c>
      <c r="E26" s="12">
        <f t="shared" si="8"/>
        <v>0</v>
      </c>
      <c r="F26" s="12">
        <f t="shared" si="8"/>
        <v>0</v>
      </c>
      <c r="G26" s="12">
        <f t="shared" si="8"/>
        <v>0</v>
      </c>
    </row>
    <row r="27" spans="1:7" s="10" customFormat="1" ht="22.5" customHeight="1">
      <c r="A27" s="67" t="s">
        <v>79</v>
      </c>
      <c r="B27" s="12">
        <f>B26</f>
        <v>0</v>
      </c>
      <c r="C27" s="12">
        <f>C26</f>
        <v>0</v>
      </c>
      <c r="D27" s="12">
        <f t="shared" ref="D27:G27" si="9">D26</f>
        <v>0</v>
      </c>
      <c r="E27" s="12">
        <f t="shared" si="9"/>
        <v>0</v>
      </c>
      <c r="F27" s="12">
        <f t="shared" si="9"/>
        <v>0</v>
      </c>
      <c r="G27" s="12">
        <f t="shared" si="9"/>
        <v>0</v>
      </c>
    </row>
    <row r="28" spans="1:7" s="10" customFormat="1" ht="22.5" customHeight="1">
      <c r="A28" s="67" t="s">
        <v>80</v>
      </c>
      <c r="B28" s="12">
        <f>B25</f>
        <v>0</v>
      </c>
      <c r="C28" s="12">
        <f>C25</f>
        <v>0</v>
      </c>
      <c r="D28" s="12">
        <f t="shared" ref="D28:G28" si="10">D25</f>
        <v>0</v>
      </c>
      <c r="E28" s="12">
        <f t="shared" si="10"/>
        <v>0</v>
      </c>
      <c r="F28" s="12">
        <f t="shared" si="10"/>
        <v>0</v>
      </c>
      <c r="G28" s="12">
        <f t="shared" si="10"/>
        <v>0</v>
      </c>
    </row>
    <row r="29" spans="1:7" s="10" customFormat="1" ht="22.5" customHeight="1">
      <c r="A29" s="123" t="s">
        <v>133</v>
      </c>
      <c r="B29" s="30"/>
      <c r="C29" s="30"/>
      <c r="D29" s="30"/>
      <c r="E29" s="30"/>
      <c r="F29" s="30"/>
      <c r="G29" s="30"/>
    </row>
    <row r="32" spans="1:7">
      <c r="A32" s="18" t="s">
        <v>103</v>
      </c>
      <c r="B32" s="5"/>
      <c r="C32" s="5"/>
      <c r="D32" s="5"/>
      <c r="E32" s="5"/>
      <c r="F32" s="5"/>
      <c r="G32" s="5"/>
    </row>
    <row r="34" spans="1:1">
      <c r="A34" s="19" t="s">
        <v>185</v>
      </c>
    </row>
  </sheetData>
  <mergeCells count="1">
    <mergeCell ref="A2:G2"/>
  </mergeCells>
  <phoneticPr fontId="2"/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25"/>
  <sheetViews>
    <sheetView showGridLines="0" view="pageBreakPreview" zoomScale="85" zoomScaleNormal="85" zoomScaleSheetLayoutView="85" workbookViewId="0">
      <selection activeCell="A4" sqref="A4:G23"/>
    </sheetView>
  </sheetViews>
  <sheetFormatPr defaultRowHeight="13.5"/>
  <cols>
    <col min="1" max="1" width="35.375" bestFit="1" customWidth="1"/>
    <col min="2" max="7" width="13.5" customWidth="1"/>
  </cols>
  <sheetData>
    <row r="1" spans="1:7" ht="18.75">
      <c r="G1" s="16"/>
    </row>
    <row r="2" spans="1:7" ht="18.75">
      <c r="A2" s="187" t="s">
        <v>203</v>
      </c>
      <c r="B2" s="187"/>
      <c r="C2" s="187"/>
      <c r="D2" s="187"/>
      <c r="E2" s="187"/>
      <c r="F2" s="187"/>
      <c r="G2" s="187"/>
    </row>
    <row r="3" spans="1:7" ht="18.75">
      <c r="G3" s="16"/>
    </row>
    <row r="4" spans="1:7" s="10" customFormat="1" ht="18.75" customHeight="1">
      <c r="A4" s="10" t="s">
        <v>207</v>
      </c>
    </row>
    <row r="5" spans="1:7" s="20" customFormat="1" ht="18.75" customHeight="1">
      <c r="A5" s="9" t="s">
        <v>195</v>
      </c>
    </row>
    <row r="6" spans="1:7" s="20" customFormat="1" ht="18.75" customHeight="1">
      <c r="A6" s="20" t="s">
        <v>191</v>
      </c>
    </row>
    <row r="7" spans="1:7" s="20" customFormat="1" ht="22.5" customHeight="1">
      <c r="G7" s="60" t="s">
        <v>10</v>
      </c>
    </row>
    <row r="8" spans="1:7" s="62" customFormat="1" ht="22.5" customHeight="1">
      <c r="A8" s="61" t="s">
        <v>0</v>
      </c>
      <c r="B8" s="61" t="s">
        <v>8</v>
      </c>
      <c r="C8" s="11" t="s">
        <v>237</v>
      </c>
      <c r="D8" s="11" t="s">
        <v>198</v>
      </c>
      <c r="E8" s="11" t="s">
        <v>199</v>
      </c>
      <c r="F8" s="11" t="s">
        <v>200</v>
      </c>
      <c r="G8" s="11" t="s">
        <v>201</v>
      </c>
    </row>
    <row r="9" spans="1:7" s="10" customFormat="1" ht="22.5" customHeight="1">
      <c r="A9" s="63" t="s">
        <v>1</v>
      </c>
      <c r="B9" s="63">
        <f t="shared" ref="B9:B20" si="0">SUM(C9:G9)</f>
        <v>0</v>
      </c>
      <c r="C9" s="63">
        <f>SUM(C10:C15)</f>
        <v>0</v>
      </c>
      <c r="D9" s="63">
        <f t="shared" ref="D9:G9" si="1">SUM(D10:D15)</f>
        <v>0</v>
      </c>
      <c r="E9" s="63">
        <f t="shared" si="1"/>
        <v>0</v>
      </c>
      <c r="F9" s="63">
        <f t="shared" si="1"/>
        <v>0</v>
      </c>
      <c r="G9" s="63">
        <f t="shared" si="1"/>
        <v>0</v>
      </c>
    </row>
    <row r="10" spans="1:7" s="10" customFormat="1" ht="22.5" customHeight="1">
      <c r="A10" s="64" t="s">
        <v>178</v>
      </c>
      <c r="B10" s="64">
        <f t="shared" si="0"/>
        <v>0</v>
      </c>
      <c r="C10" s="64"/>
      <c r="D10" s="64"/>
      <c r="E10" s="64"/>
      <c r="F10" s="64"/>
      <c r="G10" s="64"/>
    </row>
    <row r="11" spans="1:7" s="10" customFormat="1" ht="22.5" customHeight="1">
      <c r="A11" s="64" t="s">
        <v>179</v>
      </c>
      <c r="B11" s="64">
        <f t="shared" si="0"/>
        <v>0</v>
      </c>
      <c r="C11" s="64"/>
      <c r="D11" s="64"/>
      <c r="E11" s="64"/>
      <c r="F11" s="64"/>
      <c r="G11" s="64"/>
    </row>
    <row r="12" spans="1:7" s="30" customFormat="1" ht="22.5" customHeight="1">
      <c r="A12" s="64" t="s">
        <v>180</v>
      </c>
      <c r="B12" s="64">
        <f t="shared" si="0"/>
        <v>0</v>
      </c>
      <c r="C12" s="64"/>
      <c r="D12" s="64"/>
      <c r="E12" s="64"/>
      <c r="F12" s="64"/>
      <c r="G12" s="64"/>
    </row>
    <row r="13" spans="1:7" s="30" customFormat="1" ht="22.5" customHeight="1">
      <c r="A13" s="64" t="s">
        <v>181</v>
      </c>
      <c r="B13" s="64">
        <f t="shared" si="0"/>
        <v>0</v>
      </c>
      <c r="C13" s="64"/>
      <c r="D13" s="64"/>
      <c r="E13" s="64"/>
      <c r="F13" s="64"/>
      <c r="G13" s="64"/>
    </row>
    <row r="14" spans="1:7" s="30" customFormat="1" ht="22.5" customHeight="1">
      <c r="A14" s="64" t="s">
        <v>182</v>
      </c>
      <c r="B14" s="64">
        <f t="shared" si="0"/>
        <v>0</v>
      </c>
      <c r="C14" s="64"/>
      <c r="D14" s="64"/>
      <c r="E14" s="64"/>
      <c r="F14" s="64"/>
      <c r="G14" s="64"/>
    </row>
    <row r="15" spans="1:7" s="10" customFormat="1" ht="22.5" customHeight="1">
      <c r="A15" s="66" t="s">
        <v>183</v>
      </c>
      <c r="B15" s="66">
        <f t="shared" si="0"/>
        <v>0</v>
      </c>
      <c r="C15" s="64"/>
      <c r="D15" s="64"/>
      <c r="E15" s="64"/>
      <c r="F15" s="64"/>
      <c r="G15" s="64"/>
    </row>
    <row r="16" spans="1:7" s="10" customFormat="1" ht="22.5" customHeight="1">
      <c r="A16" s="12" t="s">
        <v>6</v>
      </c>
      <c r="B16" s="12">
        <f t="shared" si="0"/>
        <v>0</v>
      </c>
      <c r="C16" s="65">
        <f>ROUNDDOWN((C9/1000*10%),0)*1000</f>
        <v>0</v>
      </c>
      <c r="D16" s="65">
        <f t="shared" ref="D16:G16" si="2">ROUNDDOWN((D9/1000*10%),0)*1000</f>
        <v>0</v>
      </c>
      <c r="E16" s="65">
        <f t="shared" si="2"/>
        <v>0</v>
      </c>
      <c r="F16" s="65">
        <f t="shared" si="2"/>
        <v>0</v>
      </c>
      <c r="G16" s="65">
        <f t="shared" si="2"/>
        <v>0</v>
      </c>
    </row>
    <row r="17" spans="1:7" s="10" customFormat="1" ht="22.5" customHeight="1">
      <c r="A17" s="66" t="s">
        <v>7</v>
      </c>
      <c r="B17" s="12">
        <f t="shared" si="0"/>
        <v>0</v>
      </c>
      <c r="C17" s="65"/>
      <c r="D17" s="65"/>
      <c r="E17" s="65"/>
      <c r="F17" s="65"/>
      <c r="G17" s="65"/>
    </row>
    <row r="18" spans="1:7" s="10" customFormat="1" ht="22.5" customHeight="1">
      <c r="A18" s="11" t="s">
        <v>193</v>
      </c>
      <c r="B18" s="12">
        <f t="shared" si="0"/>
        <v>0</v>
      </c>
      <c r="C18" s="12">
        <f>SUM(C17+C16+C9)</f>
        <v>0</v>
      </c>
      <c r="D18" s="12">
        <f t="shared" ref="D18:G18" si="3">SUM(D17+D16+D9)</f>
        <v>0</v>
      </c>
      <c r="E18" s="12">
        <f t="shared" si="3"/>
        <v>0</v>
      </c>
      <c r="F18" s="12">
        <f t="shared" si="3"/>
        <v>0</v>
      </c>
      <c r="G18" s="12">
        <f t="shared" si="3"/>
        <v>0</v>
      </c>
    </row>
    <row r="19" spans="1:7" s="10" customFormat="1" ht="22.5" customHeight="1">
      <c r="A19" s="67" t="s">
        <v>95</v>
      </c>
      <c r="B19" s="12">
        <f t="shared" si="0"/>
        <v>0</v>
      </c>
      <c r="C19" s="65">
        <f>ROUNDDOWN(C18*0.1,0)</f>
        <v>0</v>
      </c>
      <c r="D19" s="65">
        <f t="shared" ref="D19:G19" si="4">ROUNDDOWN(D18*0.1,0)</f>
        <v>0</v>
      </c>
      <c r="E19" s="65">
        <f t="shared" si="4"/>
        <v>0</v>
      </c>
      <c r="F19" s="65">
        <f t="shared" si="4"/>
        <v>0</v>
      </c>
      <c r="G19" s="65">
        <f t="shared" si="4"/>
        <v>0</v>
      </c>
    </row>
    <row r="20" spans="1:7" s="10" customFormat="1" ht="22.5" customHeight="1">
      <c r="A20" s="11" t="s">
        <v>78</v>
      </c>
      <c r="B20" s="12">
        <f t="shared" si="0"/>
        <v>0</v>
      </c>
      <c r="C20" s="12">
        <f>SUM(C18:C19)</f>
        <v>0</v>
      </c>
      <c r="D20" s="12">
        <f t="shared" ref="D20:G20" si="5">SUM(D18:D19)</f>
        <v>0</v>
      </c>
      <c r="E20" s="12">
        <f t="shared" si="5"/>
        <v>0</v>
      </c>
      <c r="F20" s="12">
        <f t="shared" si="5"/>
        <v>0</v>
      </c>
      <c r="G20" s="12">
        <f t="shared" si="5"/>
        <v>0</v>
      </c>
    </row>
    <row r="21" spans="1:7" s="10" customFormat="1" ht="22.5" customHeight="1">
      <c r="A21" s="67" t="s">
        <v>79</v>
      </c>
      <c r="B21" s="12">
        <f>B20</f>
        <v>0</v>
      </c>
      <c r="C21" s="12">
        <f>C20</f>
        <v>0</v>
      </c>
      <c r="D21" s="12">
        <f t="shared" ref="D21:G21" si="6">D20</f>
        <v>0</v>
      </c>
      <c r="E21" s="12">
        <f t="shared" si="6"/>
        <v>0</v>
      </c>
      <c r="F21" s="12">
        <f t="shared" si="6"/>
        <v>0</v>
      </c>
      <c r="G21" s="12">
        <f t="shared" si="6"/>
        <v>0</v>
      </c>
    </row>
    <row r="22" spans="1:7" s="10" customFormat="1" ht="22.5" customHeight="1">
      <c r="A22" s="67" t="s">
        <v>80</v>
      </c>
      <c r="B22" s="12">
        <f>B19</f>
        <v>0</v>
      </c>
      <c r="C22" s="12">
        <f>C19</f>
        <v>0</v>
      </c>
      <c r="D22" s="12">
        <f t="shared" ref="D22:G22" si="7">D19</f>
        <v>0</v>
      </c>
      <c r="E22" s="12">
        <f t="shared" si="7"/>
        <v>0</v>
      </c>
      <c r="F22" s="12">
        <f t="shared" si="7"/>
        <v>0</v>
      </c>
      <c r="G22" s="12">
        <f t="shared" si="7"/>
        <v>0</v>
      </c>
    </row>
    <row r="23" spans="1:7" s="10" customFormat="1" ht="22.5" customHeight="1">
      <c r="A23" s="123" t="s">
        <v>133</v>
      </c>
      <c r="B23" s="30"/>
      <c r="C23" s="30"/>
      <c r="D23" s="30"/>
      <c r="E23" s="30"/>
      <c r="F23" s="30"/>
      <c r="G23" s="30"/>
    </row>
    <row r="24" spans="1:7" s="20" customFormat="1"/>
    <row r="25" spans="1:7" s="20" customFormat="1"/>
  </sheetData>
  <mergeCells count="1">
    <mergeCell ref="A2:G2"/>
  </mergeCells>
  <phoneticPr fontId="14"/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1"/>
  <sheetViews>
    <sheetView showGridLines="0" view="pageBreakPreview" zoomScaleNormal="85" zoomScaleSheetLayoutView="100" workbookViewId="0">
      <selection activeCell="A4" sqref="A4:G20"/>
    </sheetView>
  </sheetViews>
  <sheetFormatPr defaultRowHeight="13.5"/>
  <cols>
    <col min="1" max="1" width="35.375" bestFit="1" customWidth="1"/>
    <col min="2" max="7" width="12.25" customWidth="1"/>
  </cols>
  <sheetData>
    <row r="1" spans="1:7" ht="18.75">
      <c r="G1" s="16"/>
    </row>
    <row r="2" spans="1:7" ht="18.75">
      <c r="A2" s="187" t="s">
        <v>204</v>
      </c>
      <c r="B2" s="187"/>
      <c r="C2" s="187"/>
      <c r="D2" s="187"/>
      <c r="E2" s="187"/>
      <c r="F2" s="187"/>
      <c r="G2" s="187"/>
    </row>
    <row r="3" spans="1:7" s="10" customFormat="1" ht="21" customHeight="1"/>
    <row r="4" spans="1:7" s="10" customFormat="1" ht="18.75" customHeight="1">
      <c r="A4" s="10" t="s">
        <v>207</v>
      </c>
    </row>
    <row r="5" spans="1:7" s="20" customFormat="1" ht="18.75" customHeight="1">
      <c r="A5" s="9" t="s">
        <v>195</v>
      </c>
    </row>
    <row r="6" spans="1:7" s="20" customFormat="1" ht="18.75" customHeight="1">
      <c r="A6" s="20" t="s">
        <v>61</v>
      </c>
    </row>
    <row r="7" spans="1:7" s="20" customFormat="1" ht="18.75" customHeight="1">
      <c r="G7" s="60" t="s">
        <v>10</v>
      </c>
    </row>
    <row r="8" spans="1:7" s="62" customFormat="1" ht="31.5" customHeight="1">
      <c r="A8" s="61" t="s">
        <v>0</v>
      </c>
      <c r="B8" s="61" t="s">
        <v>8</v>
      </c>
      <c r="C8" s="11" t="s">
        <v>237</v>
      </c>
      <c r="D8" s="11" t="s">
        <v>198</v>
      </c>
      <c r="E8" s="11" t="s">
        <v>199</v>
      </c>
      <c r="F8" s="11" t="s">
        <v>200</v>
      </c>
      <c r="G8" s="11" t="s">
        <v>201</v>
      </c>
    </row>
    <row r="9" spans="1:7" s="10" customFormat="1" ht="31.5" customHeight="1">
      <c r="A9" s="63" t="s">
        <v>1</v>
      </c>
      <c r="B9" s="63">
        <f t="shared" ref="B9:B17" si="0">SUM(C9:G9)</f>
        <v>0</v>
      </c>
      <c r="C9" s="63">
        <f>SUM(C10:C13)</f>
        <v>0</v>
      </c>
      <c r="D9" s="63">
        <f t="shared" ref="D9:G9" si="1">SUM(D10:D13)</f>
        <v>0</v>
      </c>
      <c r="E9" s="63">
        <f t="shared" si="1"/>
        <v>0</v>
      </c>
      <c r="F9" s="63">
        <f t="shared" si="1"/>
        <v>0</v>
      </c>
      <c r="G9" s="63">
        <f t="shared" si="1"/>
        <v>0</v>
      </c>
    </row>
    <row r="10" spans="1:7" s="10" customFormat="1" ht="31.5" customHeight="1">
      <c r="A10" s="64" t="s">
        <v>2</v>
      </c>
      <c r="B10" s="64">
        <f t="shared" si="0"/>
        <v>0</v>
      </c>
      <c r="C10" s="64"/>
      <c r="D10" s="64"/>
      <c r="E10" s="64"/>
      <c r="F10" s="64"/>
      <c r="G10" s="64"/>
    </row>
    <row r="11" spans="1:7" s="10" customFormat="1" ht="31.5" customHeight="1">
      <c r="A11" s="64" t="s">
        <v>3</v>
      </c>
      <c r="B11" s="64">
        <f t="shared" si="0"/>
        <v>0</v>
      </c>
      <c r="C11" s="64"/>
      <c r="D11" s="64"/>
      <c r="E11" s="64"/>
      <c r="F11" s="64"/>
      <c r="G11" s="64"/>
    </row>
    <row r="12" spans="1:7" s="10" customFormat="1" ht="31.5" customHeight="1">
      <c r="A12" s="64" t="s">
        <v>4</v>
      </c>
      <c r="B12" s="64">
        <f t="shared" si="0"/>
        <v>0</v>
      </c>
      <c r="C12" s="64"/>
      <c r="D12" s="64"/>
      <c r="E12" s="64"/>
      <c r="F12" s="64"/>
      <c r="G12" s="64"/>
    </row>
    <row r="13" spans="1:7" s="10" customFormat="1" ht="31.5" customHeight="1">
      <c r="A13" s="64" t="s">
        <v>5</v>
      </c>
      <c r="B13" s="64">
        <f t="shared" si="0"/>
        <v>0</v>
      </c>
      <c r="C13" s="64"/>
      <c r="D13" s="64"/>
      <c r="E13" s="64"/>
      <c r="F13" s="64"/>
      <c r="G13" s="64"/>
    </row>
    <row r="14" spans="1:7" s="10" customFormat="1" ht="31.5" customHeight="1">
      <c r="A14" s="12" t="s">
        <v>6</v>
      </c>
      <c r="B14" s="12">
        <f t="shared" si="0"/>
        <v>0</v>
      </c>
      <c r="C14" s="65">
        <f>ROUNDDOWN((C9/1000*15%),0)*1000</f>
        <v>0</v>
      </c>
      <c r="D14" s="65">
        <f t="shared" ref="D14:G14" si="2">ROUNDDOWN((D9/1000*15%),0)*1000</f>
        <v>0</v>
      </c>
      <c r="E14" s="65">
        <f t="shared" si="2"/>
        <v>0</v>
      </c>
      <c r="F14" s="65">
        <f t="shared" si="2"/>
        <v>0</v>
      </c>
      <c r="G14" s="65">
        <f t="shared" si="2"/>
        <v>0</v>
      </c>
    </row>
    <row r="15" spans="1:7" s="10" customFormat="1" ht="31.5" customHeight="1">
      <c r="A15" s="66" t="s">
        <v>7</v>
      </c>
      <c r="B15" s="12">
        <f t="shared" si="0"/>
        <v>0</v>
      </c>
      <c r="C15" s="12"/>
      <c r="D15" s="12"/>
      <c r="E15" s="12"/>
      <c r="F15" s="12"/>
      <c r="G15" s="12"/>
    </row>
    <row r="16" spans="1:7" s="10" customFormat="1" ht="31.5" customHeight="1">
      <c r="A16" s="11" t="s">
        <v>65</v>
      </c>
      <c r="B16" s="12">
        <f t="shared" si="0"/>
        <v>0</v>
      </c>
      <c r="C16" s="12">
        <f>SUM(C9,C14,C15)</f>
        <v>0</v>
      </c>
      <c r="D16" s="12">
        <f t="shared" ref="D16:G16" si="3">SUM(D9,D14,D15)</f>
        <v>0</v>
      </c>
      <c r="E16" s="12">
        <f t="shared" si="3"/>
        <v>0</v>
      </c>
      <c r="F16" s="12">
        <f t="shared" si="3"/>
        <v>0</v>
      </c>
      <c r="G16" s="12">
        <f t="shared" si="3"/>
        <v>0</v>
      </c>
    </row>
    <row r="17" spans="1:7" s="10" customFormat="1" ht="31.5" customHeight="1">
      <c r="A17" s="122" t="s">
        <v>9</v>
      </c>
      <c r="B17" s="12">
        <f t="shared" si="0"/>
        <v>0</v>
      </c>
      <c r="C17" s="65">
        <f>ROUNDDOWN(C16*(0.1/1.1),0)</f>
        <v>0</v>
      </c>
      <c r="D17" s="65">
        <f t="shared" ref="D17:G17" si="4">ROUNDDOWN(D16*(0.1/1.1),0)</f>
        <v>0</v>
      </c>
      <c r="E17" s="65">
        <f t="shared" si="4"/>
        <v>0</v>
      </c>
      <c r="F17" s="65">
        <f t="shared" si="4"/>
        <v>0</v>
      </c>
      <c r="G17" s="65">
        <f t="shared" si="4"/>
        <v>0</v>
      </c>
    </row>
    <row r="18" spans="1:7" s="10" customFormat="1" ht="31.5" customHeight="1">
      <c r="A18" s="67" t="s">
        <v>79</v>
      </c>
      <c r="B18" s="12">
        <f>B16</f>
        <v>0</v>
      </c>
      <c r="C18" s="12">
        <f t="shared" ref="C18:C19" si="5">C16</f>
        <v>0</v>
      </c>
      <c r="D18" s="12">
        <f t="shared" ref="D18:G18" si="6">D16</f>
        <v>0</v>
      </c>
      <c r="E18" s="12">
        <f t="shared" si="6"/>
        <v>0</v>
      </c>
      <c r="F18" s="12">
        <f t="shared" si="6"/>
        <v>0</v>
      </c>
      <c r="G18" s="12">
        <f t="shared" si="6"/>
        <v>0</v>
      </c>
    </row>
    <row r="19" spans="1:7" s="10" customFormat="1" ht="31.5" customHeight="1">
      <c r="A19" s="67" t="s">
        <v>80</v>
      </c>
      <c r="B19" s="12">
        <f>B17</f>
        <v>0</v>
      </c>
      <c r="C19" s="12">
        <f t="shared" si="5"/>
        <v>0</v>
      </c>
      <c r="D19" s="12">
        <f t="shared" ref="D19:G19" si="7">D17</f>
        <v>0</v>
      </c>
      <c r="E19" s="12">
        <f t="shared" si="7"/>
        <v>0</v>
      </c>
      <c r="F19" s="12">
        <f t="shared" si="7"/>
        <v>0</v>
      </c>
      <c r="G19" s="12">
        <f t="shared" si="7"/>
        <v>0</v>
      </c>
    </row>
    <row r="20" spans="1:7" s="10" customFormat="1" ht="31.5" customHeight="1">
      <c r="A20" s="123" t="s">
        <v>133</v>
      </c>
      <c r="B20" s="30"/>
      <c r="C20" s="30"/>
      <c r="D20" s="30"/>
      <c r="E20" s="30"/>
      <c r="F20" s="30"/>
      <c r="G20" s="30"/>
    </row>
    <row r="21" spans="1:7" s="20" customFormat="1"/>
  </sheetData>
  <mergeCells count="1"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tabSelected="1" view="pageBreakPreview" topLeftCell="A4" zoomScale="85" zoomScaleNormal="85" zoomScaleSheetLayoutView="85" workbookViewId="0">
      <selection activeCell="A4" sqref="A4:G27"/>
    </sheetView>
  </sheetViews>
  <sheetFormatPr defaultRowHeight="13.5"/>
  <cols>
    <col min="1" max="1" width="35.375" bestFit="1" customWidth="1"/>
    <col min="2" max="7" width="13.5" customWidth="1"/>
  </cols>
  <sheetData>
    <row r="1" spans="1:7" ht="18.75">
      <c r="G1" s="16"/>
    </row>
    <row r="2" spans="1:7" ht="18.75">
      <c r="A2" s="175" t="s">
        <v>205</v>
      </c>
      <c r="B2" s="175"/>
      <c r="C2" s="175"/>
      <c r="D2" s="175"/>
      <c r="E2" s="175"/>
      <c r="F2" s="175"/>
      <c r="G2" s="175"/>
    </row>
    <row r="3" spans="1:7" s="3" customFormat="1" ht="18.75">
      <c r="A3" s="84"/>
      <c r="B3" s="84"/>
      <c r="C3" s="84"/>
      <c r="D3" s="84"/>
      <c r="E3" s="84"/>
      <c r="F3" s="84"/>
      <c r="G3" s="84"/>
    </row>
    <row r="4" spans="1:7" s="10" customFormat="1" ht="19.5" customHeight="1">
      <c r="A4" s="10" t="s">
        <v>207</v>
      </c>
    </row>
    <row r="5" spans="1:7" s="20" customFormat="1" ht="19.5" customHeight="1">
      <c r="A5" s="9" t="s">
        <v>195</v>
      </c>
    </row>
    <row r="6" spans="1:7" s="20" customFormat="1" ht="19.5" customHeight="1">
      <c r="A6" s="20" t="s">
        <v>76</v>
      </c>
    </row>
    <row r="7" spans="1:7" s="20" customFormat="1" ht="22.5" customHeight="1">
      <c r="G7" s="60" t="s">
        <v>10</v>
      </c>
    </row>
    <row r="8" spans="1:7" s="62" customFormat="1" ht="22.5" customHeight="1">
      <c r="A8" s="61" t="s">
        <v>0</v>
      </c>
      <c r="B8" s="61" t="s">
        <v>8</v>
      </c>
      <c r="C8" s="11" t="s">
        <v>237</v>
      </c>
      <c r="D8" s="11" t="s">
        <v>198</v>
      </c>
      <c r="E8" s="11" t="s">
        <v>199</v>
      </c>
      <c r="F8" s="11" t="s">
        <v>200</v>
      </c>
      <c r="G8" s="11" t="s">
        <v>201</v>
      </c>
    </row>
    <row r="9" spans="1:7" s="10" customFormat="1" ht="22.5" customHeight="1">
      <c r="A9" s="63" t="s">
        <v>11</v>
      </c>
      <c r="B9" s="63">
        <f>SUM(C9:G9)</f>
        <v>0</v>
      </c>
      <c r="C9" s="63">
        <f>SUM(C10:C12)</f>
        <v>0</v>
      </c>
      <c r="D9" s="63">
        <f t="shared" ref="D9:F9" si="0">SUM(D10:D12)</f>
        <v>0</v>
      </c>
      <c r="E9" s="63">
        <f t="shared" si="0"/>
        <v>0</v>
      </c>
      <c r="F9" s="63">
        <f t="shared" si="0"/>
        <v>0</v>
      </c>
      <c r="G9" s="63">
        <f>SUM(G10:G12)</f>
        <v>0</v>
      </c>
    </row>
    <row r="10" spans="1:7" s="10" customFormat="1" ht="22.5" customHeight="1">
      <c r="A10" s="64" t="s">
        <v>12</v>
      </c>
      <c r="B10" s="64">
        <f>SUM(C10:G10)</f>
        <v>0</v>
      </c>
      <c r="C10" s="64"/>
      <c r="D10" s="64"/>
      <c r="E10" s="64"/>
      <c r="F10" s="64"/>
      <c r="G10" s="64"/>
    </row>
    <row r="11" spans="1:7" s="10" customFormat="1" ht="22.5" customHeight="1">
      <c r="A11" s="64" t="s">
        <v>13</v>
      </c>
      <c r="B11" s="64">
        <f>SUM(C11:G11)</f>
        <v>0</v>
      </c>
      <c r="C11" s="64"/>
      <c r="D11" s="64"/>
      <c r="E11" s="64"/>
      <c r="F11" s="64"/>
      <c r="G11" s="64"/>
    </row>
    <row r="12" spans="1:7" s="10" customFormat="1" ht="22.5" customHeight="1">
      <c r="A12" s="66" t="s">
        <v>14</v>
      </c>
      <c r="B12" s="66">
        <f t="shared" ref="B12:B24" si="1">SUM(C12:G12)</f>
        <v>0</v>
      </c>
      <c r="C12" s="66"/>
      <c r="D12" s="66"/>
      <c r="E12" s="66"/>
      <c r="F12" s="66"/>
      <c r="G12" s="66"/>
    </row>
    <row r="13" spans="1:7" s="10" customFormat="1" ht="22.5" customHeight="1">
      <c r="A13" s="63" t="s">
        <v>15</v>
      </c>
      <c r="B13" s="63">
        <f t="shared" si="1"/>
        <v>0</v>
      </c>
      <c r="C13" s="63">
        <f>SUM(C14:C15)</f>
        <v>0</v>
      </c>
      <c r="D13" s="63">
        <f t="shared" ref="D13:G13" si="2">SUM(D14:D15)</f>
        <v>0</v>
      </c>
      <c r="E13" s="63">
        <f t="shared" si="2"/>
        <v>0</v>
      </c>
      <c r="F13" s="63">
        <f t="shared" si="2"/>
        <v>0</v>
      </c>
      <c r="G13" s="63">
        <f t="shared" si="2"/>
        <v>0</v>
      </c>
    </row>
    <row r="14" spans="1:7" s="10" customFormat="1" ht="22.5" customHeight="1">
      <c r="A14" s="64" t="s">
        <v>16</v>
      </c>
      <c r="B14" s="64">
        <f t="shared" si="1"/>
        <v>0</v>
      </c>
      <c r="C14" s="64"/>
      <c r="D14" s="64"/>
      <c r="E14" s="64"/>
      <c r="F14" s="64"/>
      <c r="G14" s="64"/>
    </row>
    <row r="15" spans="1:7" s="10" customFormat="1" ht="22.5" customHeight="1">
      <c r="A15" s="66" t="s">
        <v>17</v>
      </c>
      <c r="B15" s="66">
        <f t="shared" si="1"/>
        <v>0</v>
      </c>
      <c r="C15" s="66"/>
      <c r="D15" s="66"/>
      <c r="E15" s="66"/>
      <c r="F15" s="66"/>
      <c r="G15" s="66"/>
    </row>
    <row r="16" spans="1:7" s="10" customFormat="1" ht="22.5" customHeight="1">
      <c r="A16" s="64" t="s">
        <v>18</v>
      </c>
      <c r="B16" s="64">
        <f t="shared" si="1"/>
        <v>0</v>
      </c>
      <c r="C16" s="64">
        <f>SUM(C17:C20)</f>
        <v>0</v>
      </c>
      <c r="D16" s="64">
        <f t="shared" ref="D16:G16" si="3">SUM(D17:D20)</f>
        <v>0</v>
      </c>
      <c r="E16" s="64">
        <f t="shared" si="3"/>
        <v>0</v>
      </c>
      <c r="F16" s="64">
        <f t="shared" si="3"/>
        <v>0</v>
      </c>
      <c r="G16" s="64">
        <f t="shared" si="3"/>
        <v>0</v>
      </c>
    </row>
    <row r="17" spans="1:7" s="10" customFormat="1" ht="22.5" customHeight="1">
      <c r="A17" s="64" t="s">
        <v>19</v>
      </c>
      <c r="B17" s="64">
        <f t="shared" si="1"/>
        <v>0</v>
      </c>
      <c r="C17" s="64"/>
      <c r="D17" s="64"/>
      <c r="E17" s="64"/>
      <c r="F17" s="64"/>
      <c r="G17" s="64"/>
    </row>
    <row r="18" spans="1:7" s="10" customFormat="1" ht="22.5" customHeight="1">
      <c r="A18" s="64" t="s">
        <v>20</v>
      </c>
      <c r="B18" s="64">
        <f t="shared" si="1"/>
        <v>0</v>
      </c>
      <c r="C18" s="64"/>
      <c r="D18" s="64"/>
      <c r="E18" s="64"/>
      <c r="F18" s="64"/>
      <c r="G18" s="64"/>
    </row>
    <row r="19" spans="1:7" s="10" customFormat="1" ht="22.5" customHeight="1">
      <c r="A19" s="64" t="s">
        <v>21</v>
      </c>
      <c r="B19" s="64">
        <f t="shared" si="1"/>
        <v>0</v>
      </c>
      <c r="C19" s="64"/>
      <c r="D19" s="64"/>
      <c r="E19" s="64"/>
      <c r="F19" s="64"/>
      <c r="G19" s="64"/>
    </row>
    <row r="20" spans="1:7" s="10" customFormat="1" ht="22.5" customHeight="1">
      <c r="A20" s="64" t="s">
        <v>22</v>
      </c>
      <c r="B20" s="64">
        <f t="shared" si="1"/>
        <v>0</v>
      </c>
      <c r="C20" s="64"/>
      <c r="D20" s="64"/>
      <c r="E20" s="64"/>
      <c r="F20" s="64"/>
      <c r="G20" s="64"/>
    </row>
    <row r="21" spans="1:7" s="10" customFormat="1" ht="22.5" customHeight="1">
      <c r="A21" s="85" t="s">
        <v>77</v>
      </c>
      <c r="B21" s="14">
        <f t="shared" si="1"/>
        <v>0</v>
      </c>
      <c r="C21" s="14">
        <f>SUM(C9,C13,C16)</f>
        <v>0</v>
      </c>
      <c r="D21" s="14">
        <f t="shared" ref="D21:G21" si="4">SUM(D9,D13,D16)</f>
        <v>0</v>
      </c>
      <c r="E21" s="14">
        <f t="shared" si="4"/>
        <v>0</v>
      </c>
      <c r="F21" s="14">
        <f t="shared" si="4"/>
        <v>0</v>
      </c>
      <c r="G21" s="14">
        <f t="shared" si="4"/>
        <v>0</v>
      </c>
    </row>
    <row r="22" spans="1:7" s="10" customFormat="1" ht="22.5" customHeight="1">
      <c r="A22" s="12" t="s">
        <v>23</v>
      </c>
      <c r="B22" s="12">
        <f t="shared" si="1"/>
        <v>0</v>
      </c>
      <c r="C22" s="65">
        <f>ROUNDDOWN((C21/1000*10%),0)*1000</f>
        <v>0</v>
      </c>
      <c r="D22" s="65">
        <f t="shared" ref="D22:G22" si="5">ROUNDDOWN((D21/1000*10%),0)*1000</f>
        <v>0</v>
      </c>
      <c r="E22" s="65">
        <f t="shared" si="5"/>
        <v>0</v>
      </c>
      <c r="F22" s="65">
        <f t="shared" si="5"/>
        <v>0</v>
      </c>
      <c r="G22" s="65">
        <f t="shared" si="5"/>
        <v>0</v>
      </c>
    </row>
    <row r="23" spans="1:7" s="10" customFormat="1" ht="22.5" customHeight="1">
      <c r="A23" s="66" t="s">
        <v>24</v>
      </c>
      <c r="B23" s="12">
        <f t="shared" si="1"/>
        <v>0</v>
      </c>
      <c r="C23" s="12"/>
      <c r="D23" s="12"/>
      <c r="E23" s="12"/>
      <c r="F23" s="12"/>
      <c r="G23" s="12"/>
    </row>
    <row r="24" spans="1:7" s="10" customFormat="1" ht="22.5" customHeight="1">
      <c r="A24" s="11" t="s">
        <v>58</v>
      </c>
      <c r="B24" s="12">
        <f t="shared" si="1"/>
        <v>0</v>
      </c>
      <c r="C24" s="12">
        <f>SUM(C21:C23)</f>
        <v>0</v>
      </c>
      <c r="D24" s="12">
        <f t="shared" ref="D24:G24" si="6">SUM(D21:D23)</f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</row>
    <row r="25" spans="1:7" s="10" customFormat="1" ht="22.5" customHeight="1">
      <c r="A25" s="11" t="s">
        <v>78</v>
      </c>
      <c r="B25" s="12">
        <f>SUM(C25:G25)</f>
        <v>0</v>
      </c>
      <c r="C25" s="12">
        <f>SUM(C24:C24)</f>
        <v>0</v>
      </c>
      <c r="D25" s="12">
        <f t="shared" ref="D25:G25" si="7">SUM(D24:D24)</f>
        <v>0</v>
      </c>
      <c r="E25" s="12">
        <f t="shared" si="7"/>
        <v>0</v>
      </c>
      <c r="F25" s="12">
        <f t="shared" si="7"/>
        <v>0</v>
      </c>
      <c r="G25" s="12">
        <f t="shared" si="7"/>
        <v>0</v>
      </c>
    </row>
    <row r="26" spans="1:7" s="10" customFormat="1" ht="22.5" customHeight="1">
      <c r="A26" s="67" t="s">
        <v>79</v>
      </c>
      <c r="B26" s="12">
        <f>B25</f>
        <v>0</v>
      </c>
      <c r="C26" s="12">
        <f>C25</f>
        <v>0</v>
      </c>
      <c r="D26" s="12">
        <f t="shared" ref="D26:G26" si="8">D25</f>
        <v>0</v>
      </c>
      <c r="E26" s="12">
        <f t="shared" si="8"/>
        <v>0</v>
      </c>
      <c r="F26" s="12">
        <f t="shared" si="8"/>
        <v>0</v>
      </c>
      <c r="G26" s="12">
        <f t="shared" si="8"/>
        <v>0</v>
      </c>
    </row>
    <row r="27" spans="1:7" s="10" customFormat="1" ht="22.5" customHeight="1">
      <c r="A27" s="123" t="s">
        <v>133</v>
      </c>
      <c r="B27" s="30"/>
      <c r="C27" s="30"/>
      <c r="D27" s="30"/>
      <c r="E27" s="30"/>
      <c r="F27" s="30"/>
      <c r="G27" s="30"/>
    </row>
    <row r="30" spans="1:7">
      <c r="A30" s="18" t="s">
        <v>103</v>
      </c>
      <c r="B30" s="5"/>
      <c r="C30" s="5"/>
      <c r="D30" s="5"/>
      <c r="E30" s="5"/>
      <c r="F30" s="5"/>
      <c r="G30" s="5"/>
    </row>
    <row r="32" spans="1:7">
      <c r="A32" s="19" t="s">
        <v>185</v>
      </c>
    </row>
  </sheetData>
  <mergeCells count="1">
    <mergeCell ref="A2:G2"/>
  </mergeCells>
  <phoneticPr fontId="14"/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30"/>
  <sheetViews>
    <sheetView showGridLines="0" view="pageBreakPreview" zoomScale="85" zoomScaleNormal="85" zoomScaleSheetLayoutView="85" workbookViewId="0">
      <selection activeCell="C8" sqref="C8:G8"/>
    </sheetView>
  </sheetViews>
  <sheetFormatPr defaultRowHeight="13.5"/>
  <cols>
    <col min="1" max="1" width="35.375" bestFit="1" customWidth="1"/>
    <col min="2" max="7" width="13.5" customWidth="1"/>
  </cols>
  <sheetData>
    <row r="1" spans="1:7" ht="18.75">
      <c r="G1" s="16"/>
    </row>
    <row r="2" spans="1:7" ht="18.75">
      <c r="A2" s="175" t="s">
        <v>209</v>
      </c>
      <c r="B2" s="175"/>
      <c r="C2" s="175"/>
      <c r="D2" s="175"/>
      <c r="E2" s="175"/>
      <c r="F2" s="175"/>
      <c r="G2" s="175"/>
    </row>
    <row r="3" spans="1:7" s="3" customFormat="1" ht="18.75">
      <c r="A3" s="84"/>
      <c r="B3" s="84"/>
      <c r="C3" s="84"/>
      <c r="D3" s="84"/>
      <c r="E3" s="84"/>
      <c r="F3" s="84"/>
      <c r="G3" s="84"/>
    </row>
    <row r="4" spans="1:7" s="10" customFormat="1" ht="19.5" customHeight="1">
      <c r="A4" s="18" t="s">
        <v>208</v>
      </c>
    </row>
    <row r="5" spans="1:7" s="20" customFormat="1" ht="19.5" customHeight="1">
      <c r="A5" s="9" t="s">
        <v>195</v>
      </c>
    </row>
    <row r="6" spans="1:7" s="20" customFormat="1" ht="19.5" customHeight="1">
      <c r="A6" s="20" t="s">
        <v>76</v>
      </c>
    </row>
    <row r="7" spans="1:7" s="20" customFormat="1" ht="22.5" customHeight="1">
      <c r="G7" s="60" t="s">
        <v>10</v>
      </c>
    </row>
    <row r="8" spans="1:7" s="62" customFormat="1" ht="22.5" customHeight="1">
      <c r="A8" s="61" t="s">
        <v>0</v>
      </c>
      <c r="B8" s="61" t="s">
        <v>8</v>
      </c>
      <c r="C8" s="11" t="s">
        <v>237</v>
      </c>
      <c r="D8" s="11" t="s">
        <v>198</v>
      </c>
      <c r="E8" s="11" t="s">
        <v>199</v>
      </c>
      <c r="F8" s="11" t="s">
        <v>200</v>
      </c>
      <c r="G8" s="11" t="s">
        <v>201</v>
      </c>
    </row>
    <row r="9" spans="1:7" s="10" customFormat="1" ht="22.5" customHeight="1">
      <c r="A9" s="63" t="s">
        <v>11</v>
      </c>
      <c r="B9" s="63">
        <f>SUM(C9:G9)</f>
        <v>0</v>
      </c>
      <c r="C9" s="63">
        <f>SUM(C10:C12)</f>
        <v>0</v>
      </c>
      <c r="D9" s="63">
        <f t="shared" ref="D9:G9" si="0">SUM(D10:D12)</f>
        <v>0</v>
      </c>
      <c r="E9" s="63">
        <f t="shared" si="0"/>
        <v>0</v>
      </c>
      <c r="F9" s="63">
        <f t="shared" si="0"/>
        <v>0</v>
      </c>
      <c r="G9" s="63">
        <f t="shared" si="0"/>
        <v>0</v>
      </c>
    </row>
    <row r="10" spans="1:7" s="10" customFormat="1" ht="22.5" customHeight="1">
      <c r="A10" s="64" t="s">
        <v>12</v>
      </c>
      <c r="B10" s="64">
        <f t="shared" ref="B10:B25" si="1">SUM(C10:G10)</f>
        <v>0</v>
      </c>
      <c r="C10" s="64"/>
      <c r="D10" s="64"/>
      <c r="E10" s="64"/>
      <c r="F10" s="64"/>
      <c r="G10" s="64"/>
    </row>
    <row r="11" spans="1:7" s="10" customFormat="1" ht="22.5" customHeight="1">
      <c r="A11" s="64" t="s">
        <v>13</v>
      </c>
      <c r="B11" s="64">
        <f t="shared" si="1"/>
        <v>0</v>
      </c>
      <c r="C11" s="64"/>
      <c r="D11" s="64"/>
      <c r="E11" s="64"/>
      <c r="F11" s="64"/>
      <c r="G11" s="64"/>
    </row>
    <row r="12" spans="1:7" s="10" customFormat="1" ht="22.5" customHeight="1">
      <c r="A12" s="66" t="s">
        <v>14</v>
      </c>
      <c r="B12" s="66">
        <f t="shared" si="1"/>
        <v>0</v>
      </c>
      <c r="C12" s="66"/>
      <c r="D12" s="66"/>
      <c r="E12" s="66"/>
      <c r="F12" s="66"/>
      <c r="G12" s="66"/>
    </row>
    <row r="13" spans="1:7" s="10" customFormat="1" ht="22.5" customHeight="1">
      <c r="A13" s="63" t="s">
        <v>15</v>
      </c>
      <c r="B13" s="64">
        <f t="shared" si="1"/>
        <v>0</v>
      </c>
      <c r="C13" s="63">
        <f>SUM(C14:C15)</f>
        <v>0</v>
      </c>
      <c r="D13" s="63">
        <f t="shared" ref="D13:G13" si="2">SUM(D14:D15)</f>
        <v>0</v>
      </c>
      <c r="E13" s="63">
        <f t="shared" si="2"/>
        <v>0</v>
      </c>
      <c r="F13" s="63">
        <f t="shared" si="2"/>
        <v>0</v>
      </c>
      <c r="G13" s="63">
        <f t="shared" si="2"/>
        <v>0</v>
      </c>
    </row>
    <row r="14" spans="1:7" s="10" customFormat="1" ht="22.5" customHeight="1">
      <c r="A14" s="64" t="s">
        <v>16</v>
      </c>
      <c r="B14" s="64">
        <f t="shared" si="1"/>
        <v>0</v>
      </c>
      <c r="C14" s="64"/>
      <c r="D14" s="64"/>
      <c r="E14" s="64"/>
      <c r="F14" s="64"/>
      <c r="G14" s="64"/>
    </row>
    <row r="15" spans="1:7" s="10" customFormat="1" ht="22.5" customHeight="1">
      <c r="A15" s="66" t="s">
        <v>17</v>
      </c>
      <c r="B15" s="66">
        <f t="shared" si="1"/>
        <v>0</v>
      </c>
      <c r="C15" s="66"/>
      <c r="D15" s="66"/>
      <c r="E15" s="66"/>
      <c r="F15" s="66"/>
      <c r="G15" s="66"/>
    </row>
    <row r="16" spans="1:7" s="10" customFormat="1" ht="22.5" customHeight="1">
      <c r="A16" s="64" t="s">
        <v>18</v>
      </c>
      <c r="B16" s="64">
        <f t="shared" si="1"/>
        <v>0</v>
      </c>
      <c r="C16" s="64">
        <f>SUM(C17:C20)</f>
        <v>0</v>
      </c>
      <c r="D16" s="64">
        <f t="shared" ref="D16:G16" si="3">SUM(D17:D20)</f>
        <v>0</v>
      </c>
      <c r="E16" s="64">
        <f t="shared" si="3"/>
        <v>0</v>
      </c>
      <c r="F16" s="64">
        <f t="shared" si="3"/>
        <v>0</v>
      </c>
      <c r="G16" s="64">
        <f t="shared" si="3"/>
        <v>0</v>
      </c>
    </row>
    <row r="17" spans="1:7" s="10" customFormat="1" ht="22.5" customHeight="1">
      <c r="A17" s="64" t="s">
        <v>19</v>
      </c>
      <c r="B17" s="64">
        <f t="shared" si="1"/>
        <v>0</v>
      </c>
      <c r="C17" s="64"/>
      <c r="D17" s="64"/>
      <c r="E17" s="64"/>
      <c r="F17" s="64"/>
      <c r="G17" s="64"/>
    </row>
    <row r="18" spans="1:7" s="10" customFormat="1" ht="22.5" customHeight="1">
      <c r="A18" s="64" t="s">
        <v>20</v>
      </c>
      <c r="B18" s="64">
        <f t="shared" si="1"/>
        <v>0</v>
      </c>
      <c r="C18" s="64"/>
      <c r="D18" s="64"/>
      <c r="E18" s="64"/>
      <c r="F18" s="64"/>
      <c r="G18" s="64"/>
    </row>
    <row r="19" spans="1:7" s="10" customFormat="1" ht="22.5" customHeight="1">
      <c r="A19" s="64" t="s">
        <v>21</v>
      </c>
      <c r="B19" s="64">
        <f t="shared" si="1"/>
        <v>0</v>
      </c>
      <c r="C19" s="64"/>
      <c r="D19" s="64"/>
      <c r="E19" s="64"/>
      <c r="F19" s="64"/>
      <c r="G19" s="64"/>
    </row>
    <row r="20" spans="1:7" s="10" customFormat="1" ht="22.5" customHeight="1">
      <c r="A20" s="64" t="s">
        <v>22</v>
      </c>
      <c r="B20" s="66">
        <f t="shared" si="1"/>
        <v>0</v>
      </c>
      <c r="C20" s="64"/>
      <c r="D20" s="64"/>
      <c r="E20" s="64"/>
      <c r="F20" s="64"/>
      <c r="G20" s="64"/>
    </row>
    <row r="21" spans="1:7" s="10" customFormat="1" ht="22.5" customHeight="1">
      <c r="A21" s="85" t="s">
        <v>77</v>
      </c>
      <c r="B21" s="12">
        <f t="shared" si="1"/>
        <v>0</v>
      </c>
      <c r="C21" s="14">
        <f>+C9+C13+C16</f>
        <v>0</v>
      </c>
      <c r="D21" s="14">
        <f t="shared" ref="D21:G21" si="4">+D9+D13+D16</f>
        <v>0</v>
      </c>
      <c r="E21" s="14">
        <f t="shared" si="4"/>
        <v>0</v>
      </c>
      <c r="F21" s="14">
        <f t="shared" si="4"/>
        <v>0</v>
      </c>
      <c r="G21" s="14">
        <f t="shared" si="4"/>
        <v>0</v>
      </c>
    </row>
    <row r="22" spans="1:7" s="10" customFormat="1" ht="22.5" customHeight="1">
      <c r="A22" s="12" t="s">
        <v>23</v>
      </c>
      <c r="B22" s="12">
        <f t="shared" si="1"/>
        <v>0</v>
      </c>
      <c r="C22" s="65">
        <f>ROUNDDOWN(C21*10%/1000,0)*1000</f>
        <v>0</v>
      </c>
      <c r="D22" s="65">
        <f t="shared" ref="D22:G22" si="5">ROUNDDOWN(D21*10%/1000,0)*1000</f>
        <v>0</v>
      </c>
      <c r="E22" s="65">
        <f t="shared" si="5"/>
        <v>0</v>
      </c>
      <c r="F22" s="65">
        <f t="shared" si="5"/>
        <v>0</v>
      </c>
      <c r="G22" s="65">
        <f t="shared" si="5"/>
        <v>0</v>
      </c>
    </row>
    <row r="23" spans="1:7" s="10" customFormat="1" ht="22.5" customHeight="1">
      <c r="A23" s="11" t="s">
        <v>132</v>
      </c>
      <c r="B23" s="12">
        <f t="shared" si="1"/>
        <v>0</v>
      </c>
      <c r="C23" s="12">
        <f>SUM(C21:C22)</f>
        <v>0</v>
      </c>
      <c r="D23" s="12">
        <f t="shared" ref="D23:G23" si="6">SUM(D21:D22)</f>
        <v>0</v>
      </c>
      <c r="E23" s="12">
        <f t="shared" si="6"/>
        <v>0</v>
      </c>
      <c r="F23" s="12">
        <f t="shared" si="6"/>
        <v>0</v>
      </c>
      <c r="G23" s="12">
        <f t="shared" si="6"/>
        <v>0</v>
      </c>
    </row>
    <row r="24" spans="1:7" s="10" customFormat="1" ht="22.5" customHeight="1">
      <c r="A24" s="67" t="s">
        <v>95</v>
      </c>
      <c r="B24" s="12">
        <f t="shared" si="1"/>
        <v>0</v>
      </c>
      <c r="C24" s="65">
        <f>ROUNDDOWN(C23*0.1,0)</f>
        <v>0</v>
      </c>
      <c r="D24" s="65">
        <f t="shared" ref="D24:G24" si="7">ROUNDDOWN(D23*0.1,0)</f>
        <v>0</v>
      </c>
      <c r="E24" s="65">
        <f t="shared" si="7"/>
        <v>0</v>
      </c>
      <c r="F24" s="65">
        <f t="shared" si="7"/>
        <v>0</v>
      </c>
      <c r="G24" s="65">
        <f t="shared" si="7"/>
        <v>0</v>
      </c>
    </row>
    <row r="25" spans="1:7" s="10" customFormat="1" ht="22.5" customHeight="1">
      <c r="A25" s="11" t="s">
        <v>78</v>
      </c>
      <c r="B25" s="66">
        <f t="shared" si="1"/>
        <v>0</v>
      </c>
      <c r="C25" s="12">
        <f>SUM(C23:C24)</f>
        <v>0</v>
      </c>
      <c r="D25" s="12">
        <f t="shared" ref="D25:G25" si="8">SUM(D23:D24)</f>
        <v>0</v>
      </c>
      <c r="E25" s="12">
        <f t="shared" si="8"/>
        <v>0</v>
      </c>
      <c r="F25" s="12">
        <f t="shared" si="8"/>
        <v>0</v>
      </c>
      <c r="G25" s="12">
        <f t="shared" si="8"/>
        <v>0</v>
      </c>
    </row>
    <row r="26" spans="1:7" s="20" customFormat="1"/>
    <row r="27" spans="1:7" s="20" customFormat="1"/>
    <row r="28" spans="1:7" s="4" customFormat="1">
      <c r="B28" s="18"/>
      <c r="C28" s="18"/>
      <c r="D28" s="18"/>
      <c r="E28" s="18"/>
      <c r="F28" s="18"/>
      <c r="G28" s="18"/>
    </row>
    <row r="29" spans="1:7">
      <c r="A29" s="164" t="s">
        <v>190</v>
      </c>
    </row>
    <row r="30" spans="1:7">
      <c r="A30" s="19" t="s">
        <v>186</v>
      </c>
      <c r="B30" s="6"/>
      <c r="C30" s="6"/>
      <c r="D30" s="6"/>
      <c r="E30" s="6"/>
      <c r="F30" s="6"/>
      <c r="G30" s="6"/>
    </row>
  </sheetData>
  <mergeCells count="1">
    <mergeCell ref="A2:G2"/>
  </mergeCells>
  <phoneticPr fontId="2"/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G22"/>
  <sheetViews>
    <sheetView showGridLines="0" view="pageBreakPreview" zoomScale="85" zoomScaleNormal="85" zoomScaleSheetLayoutView="85" workbookViewId="0">
      <selection activeCell="C8" sqref="C8:G8"/>
    </sheetView>
  </sheetViews>
  <sheetFormatPr defaultRowHeight="13.5"/>
  <cols>
    <col min="1" max="1" width="35.375" bestFit="1" customWidth="1"/>
    <col min="2" max="7" width="13.5" customWidth="1"/>
  </cols>
  <sheetData>
    <row r="1" spans="1:7" ht="18.75">
      <c r="G1" s="16"/>
    </row>
    <row r="2" spans="1:7" ht="18.75">
      <c r="A2" s="187" t="s">
        <v>210</v>
      </c>
      <c r="B2" s="187"/>
      <c r="C2" s="187"/>
      <c r="D2" s="187"/>
      <c r="E2" s="187"/>
      <c r="F2" s="187"/>
      <c r="G2" s="187"/>
    </row>
    <row r="3" spans="1:7" ht="18.75">
      <c r="G3" s="16"/>
    </row>
    <row r="4" spans="1:7" s="10" customFormat="1" ht="18.75" customHeight="1">
      <c r="A4" s="10" t="s">
        <v>211</v>
      </c>
    </row>
    <row r="5" spans="1:7" s="20" customFormat="1" ht="18.75" customHeight="1">
      <c r="A5" s="9" t="s">
        <v>195</v>
      </c>
    </row>
    <row r="6" spans="1:7" s="20" customFormat="1" ht="18.75" customHeight="1">
      <c r="A6" s="20" t="s">
        <v>191</v>
      </c>
    </row>
    <row r="7" spans="1:7" s="20" customFormat="1" ht="22.5" customHeight="1">
      <c r="G7" s="60" t="s">
        <v>10</v>
      </c>
    </row>
    <row r="8" spans="1:7" s="62" customFormat="1" ht="22.5" customHeight="1">
      <c r="A8" s="61" t="s">
        <v>0</v>
      </c>
      <c r="B8" s="61" t="s">
        <v>8</v>
      </c>
      <c r="C8" s="11" t="s">
        <v>237</v>
      </c>
      <c r="D8" s="11" t="s">
        <v>198</v>
      </c>
      <c r="E8" s="11" t="s">
        <v>199</v>
      </c>
      <c r="F8" s="11" t="s">
        <v>200</v>
      </c>
      <c r="G8" s="11" t="s">
        <v>201</v>
      </c>
    </row>
    <row r="9" spans="1:7" s="10" customFormat="1" ht="22.5" customHeight="1">
      <c r="A9" s="63" t="s">
        <v>1</v>
      </c>
      <c r="B9" s="63">
        <f>SUM(C9:G9)</f>
        <v>0</v>
      </c>
      <c r="C9" s="63">
        <f>SUM(C10:C15)</f>
        <v>0</v>
      </c>
      <c r="D9" s="63">
        <f t="shared" ref="D9:G9" si="0">SUM(D10:D15)</f>
        <v>0</v>
      </c>
      <c r="E9" s="63">
        <f t="shared" si="0"/>
        <v>0</v>
      </c>
      <c r="F9" s="63">
        <f t="shared" si="0"/>
        <v>0</v>
      </c>
      <c r="G9" s="63">
        <f t="shared" si="0"/>
        <v>0</v>
      </c>
    </row>
    <row r="10" spans="1:7" s="10" customFormat="1" ht="22.5" customHeight="1">
      <c r="A10" s="64" t="s">
        <v>178</v>
      </c>
      <c r="B10" s="64">
        <f>SUM(C10:G10)</f>
        <v>0</v>
      </c>
      <c r="C10" s="64"/>
      <c r="D10" s="64"/>
      <c r="E10" s="64"/>
      <c r="F10" s="64"/>
      <c r="G10" s="64"/>
    </row>
    <row r="11" spans="1:7" s="10" customFormat="1" ht="22.5" customHeight="1">
      <c r="A11" s="64" t="s">
        <v>179</v>
      </c>
      <c r="B11" s="64">
        <f>SUM(C11:G11)</f>
        <v>0</v>
      </c>
      <c r="C11" s="64"/>
      <c r="D11" s="64"/>
      <c r="E11" s="64"/>
      <c r="F11" s="64"/>
      <c r="G11" s="64"/>
    </row>
    <row r="12" spans="1:7" s="30" customFormat="1" ht="22.5" customHeight="1">
      <c r="A12" s="64" t="s">
        <v>180</v>
      </c>
      <c r="B12" s="64">
        <f t="shared" ref="B12:B19" si="1">SUM(C12:G12)</f>
        <v>0</v>
      </c>
      <c r="C12" s="64"/>
      <c r="D12" s="64"/>
      <c r="E12" s="64"/>
      <c r="F12" s="64"/>
      <c r="G12" s="64"/>
    </row>
    <row r="13" spans="1:7" s="30" customFormat="1" ht="22.5" customHeight="1">
      <c r="A13" s="64" t="s">
        <v>181</v>
      </c>
      <c r="B13" s="64">
        <f t="shared" si="1"/>
        <v>0</v>
      </c>
      <c r="C13" s="64"/>
      <c r="D13" s="64"/>
      <c r="E13" s="64"/>
      <c r="F13" s="64"/>
      <c r="G13" s="64"/>
    </row>
    <row r="14" spans="1:7" s="30" customFormat="1" ht="22.5" customHeight="1">
      <c r="A14" s="64" t="s">
        <v>182</v>
      </c>
      <c r="B14" s="64">
        <f t="shared" si="1"/>
        <v>0</v>
      </c>
      <c r="C14" s="64"/>
      <c r="D14" s="64"/>
      <c r="E14" s="64"/>
      <c r="F14" s="64"/>
      <c r="G14" s="64"/>
    </row>
    <row r="15" spans="1:7" s="10" customFormat="1" ht="22.5" customHeight="1">
      <c r="A15" s="66" t="s">
        <v>183</v>
      </c>
      <c r="B15" s="66">
        <f t="shared" si="1"/>
        <v>0</v>
      </c>
      <c r="C15" s="64"/>
      <c r="D15" s="64"/>
      <c r="E15" s="64"/>
      <c r="F15" s="64"/>
      <c r="G15" s="64"/>
    </row>
    <row r="16" spans="1:7" s="10" customFormat="1" ht="22.5" customHeight="1">
      <c r="A16" s="12" t="s">
        <v>6</v>
      </c>
      <c r="B16" s="12">
        <f t="shared" si="1"/>
        <v>0</v>
      </c>
      <c r="C16" s="65">
        <f>ROUNDDOWN((C9/1000*10%),0)*1000</f>
        <v>0</v>
      </c>
      <c r="D16" s="65">
        <f t="shared" ref="D16:G16" si="2">ROUNDDOWN((D9/1000*10%),0)*1000</f>
        <v>0</v>
      </c>
      <c r="E16" s="65">
        <f t="shared" si="2"/>
        <v>0</v>
      </c>
      <c r="F16" s="65">
        <f t="shared" si="2"/>
        <v>0</v>
      </c>
      <c r="G16" s="65">
        <f t="shared" si="2"/>
        <v>0</v>
      </c>
    </row>
    <row r="17" spans="1:7" s="10" customFormat="1" ht="22.5" customHeight="1">
      <c r="A17" s="11" t="s">
        <v>88</v>
      </c>
      <c r="B17" s="12">
        <f t="shared" si="1"/>
        <v>0</v>
      </c>
      <c r="C17" s="12">
        <f>SUM(C16:C16)</f>
        <v>0</v>
      </c>
      <c r="D17" s="12">
        <f t="shared" ref="D17:G17" si="3">SUM(D16:D16)</f>
        <v>0</v>
      </c>
      <c r="E17" s="12">
        <f t="shared" si="3"/>
        <v>0</v>
      </c>
      <c r="F17" s="12">
        <f t="shared" si="3"/>
        <v>0</v>
      </c>
      <c r="G17" s="12">
        <f t="shared" si="3"/>
        <v>0</v>
      </c>
    </row>
    <row r="18" spans="1:7" s="10" customFormat="1" ht="22.5" customHeight="1">
      <c r="A18" s="67" t="s">
        <v>95</v>
      </c>
      <c r="B18" s="12">
        <f t="shared" si="1"/>
        <v>0</v>
      </c>
      <c r="C18" s="65">
        <f>ROUNDDOWN(C17*0.1,0)</f>
        <v>0</v>
      </c>
      <c r="D18" s="65">
        <f t="shared" ref="D18:G18" si="4">ROUNDDOWN(D17*0.1,0)</f>
        <v>0</v>
      </c>
      <c r="E18" s="65">
        <f t="shared" si="4"/>
        <v>0</v>
      </c>
      <c r="F18" s="65">
        <f t="shared" si="4"/>
        <v>0</v>
      </c>
      <c r="G18" s="65">
        <f t="shared" si="4"/>
        <v>0</v>
      </c>
    </row>
    <row r="19" spans="1:7" s="10" customFormat="1" ht="22.5" customHeight="1">
      <c r="A19" s="11" t="s">
        <v>78</v>
      </c>
      <c r="B19" s="12">
        <f t="shared" si="1"/>
        <v>0</v>
      </c>
      <c r="C19" s="12">
        <f>SUM(C17:C18)</f>
        <v>0</v>
      </c>
      <c r="D19" s="12">
        <f t="shared" ref="D19:G19" si="5">SUM(D17:D18)</f>
        <v>0</v>
      </c>
      <c r="E19" s="12">
        <f t="shared" si="5"/>
        <v>0</v>
      </c>
      <c r="F19" s="12">
        <f t="shared" si="5"/>
        <v>0</v>
      </c>
      <c r="G19" s="12">
        <f t="shared" si="5"/>
        <v>0</v>
      </c>
    </row>
    <row r="20" spans="1:7" s="20" customFormat="1"/>
    <row r="21" spans="1:7">
      <c r="A21" s="164" t="s">
        <v>189</v>
      </c>
    </row>
    <row r="22" spans="1:7">
      <c r="A22" s="19" t="s">
        <v>188</v>
      </c>
      <c r="B22" s="6"/>
      <c r="C22" s="6"/>
      <c r="D22" s="6"/>
      <c r="E22" s="6"/>
      <c r="F22" s="6"/>
      <c r="G22" s="6"/>
    </row>
  </sheetData>
  <mergeCells count="1">
    <mergeCell ref="A2:G2"/>
  </mergeCells>
  <phoneticPr fontId="14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22"/>
  <sheetViews>
    <sheetView showGridLines="0" view="pageBreakPreview" zoomScale="85" zoomScaleNormal="100" zoomScaleSheetLayoutView="85" workbookViewId="0">
      <selection activeCell="C8" sqref="C8:G8"/>
    </sheetView>
  </sheetViews>
  <sheetFormatPr defaultRowHeight="13.5"/>
  <cols>
    <col min="1" max="1" width="35.375" bestFit="1" customWidth="1"/>
    <col min="2" max="7" width="12.25" customWidth="1"/>
  </cols>
  <sheetData>
    <row r="1" spans="1:7" ht="18.75">
      <c r="G1" s="16"/>
    </row>
    <row r="2" spans="1:7" ht="18.75">
      <c r="A2" s="187" t="s">
        <v>212</v>
      </c>
      <c r="B2" s="187"/>
      <c r="C2" s="187"/>
      <c r="D2" s="187"/>
      <c r="E2" s="187"/>
      <c r="F2" s="187"/>
      <c r="G2" s="187"/>
    </row>
    <row r="3" spans="1:7" s="10" customFormat="1" ht="21" customHeight="1"/>
    <row r="4" spans="1:7" s="10" customFormat="1" ht="18.75" customHeight="1">
      <c r="A4" s="18" t="s">
        <v>213</v>
      </c>
    </row>
    <row r="5" spans="1:7" s="20" customFormat="1" ht="18.75" customHeight="1">
      <c r="A5" s="9" t="s">
        <v>195</v>
      </c>
    </row>
    <row r="6" spans="1:7" s="20" customFormat="1" ht="18.75" customHeight="1">
      <c r="A6" s="20" t="s">
        <v>61</v>
      </c>
    </row>
    <row r="7" spans="1:7" s="20" customFormat="1" ht="18.75" customHeight="1">
      <c r="G7" s="60" t="s">
        <v>10</v>
      </c>
    </row>
    <row r="8" spans="1:7" s="62" customFormat="1" ht="31.5" customHeight="1">
      <c r="A8" s="61" t="s">
        <v>0</v>
      </c>
      <c r="B8" s="61" t="s">
        <v>8</v>
      </c>
      <c r="C8" s="11" t="s">
        <v>237</v>
      </c>
      <c r="D8" s="11" t="s">
        <v>198</v>
      </c>
      <c r="E8" s="11" t="s">
        <v>199</v>
      </c>
      <c r="F8" s="11" t="s">
        <v>200</v>
      </c>
      <c r="G8" s="11" t="s">
        <v>201</v>
      </c>
    </row>
    <row r="9" spans="1:7" s="10" customFormat="1" ht="31.5" customHeight="1">
      <c r="A9" s="63" t="s">
        <v>1</v>
      </c>
      <c r="B9" s="63">
        <f t="shared" ref="B9:B16" si="0">SUM(C9:G9)</f>
        <v>0</v>
      </c>
      <c r="C9" s="63">
        <f>SUM(C10:C13)</f>
        <v>0</v>
      </c>
      <c r="D9" s="63">
        <f t="shared" ref="D9:G9" si="1">SUM(D10:D13)</f>
        <v>0</v>
      </c>
      <c r="E9" s="63">
        <f t="shared" si="1"/>
        <v>0</v>
      </c>
      <c r="F9" s="63">
        <f t="shared" si="1"/>
        <v>0</v>
      </c>
      <c r="G9" s="63">
        <f t="shared" si="1"/>
        <v>0</v>
      </c>
    </row>
    <row r="10" spans="1:7" s="10" customFormat="1" ht="31.5" customHeight="1">
      <c r="A10" s="64" t="s">
        <v>2</v>
      </c>
      <c r="B10" s="64">
        <f t="shared" si="0"/>
        <v>0</v>
      </c>
      <c r="C10" s="64"/>
      <c r="D10" s="64"/>
      <c r="E10" s="64"/>
      <c r="F10" s="64"/>
      <c r="G10" s="64"/>
    </row>
    <row r="11" spans="1:7" s="10" customFormat="1" ht="31.5" customHeight="1">
      <c r="A11" s="64" t="s">
        <v>3</v>
      </c>
      <c r="B11" s="64">
        <f t="shared" si="0"/>
        <v>0</v>
      </c>
      <c r="C11" s="64"/>
      <c r="D11" s="64"/>
      <c r="E11" s="64"/>
      <c r="F11" s="64"/>
      <c r="G11" s="64"/>
    </row>
    <row r="12" spans="1:7" s="10" customFormat="1" ht="31.5" customHeight="1">
      <c r="A12" s="64" t="s">
        <v>4</v>
      </c>
      <c r="B12" s="64">
        <f t="shared" si="0"/>
        <v>0</v>
      </c>
      <c r="C12" s="64"/>
      <c r="D12" s="64"/>
      <c r="E12" s="64"/>
      <c r="F12" s="64"/>
      <c r="G12" s="64"/>
    </row>
    <row r="13" spans="1:7" s="10" customFormat="1" ht="31.5" customHeight="1">
      <c r="A13" s="64" t="s">
        <v>5</v>
      </c>
      <c r="B13" s="66">
        <f t="shared" si="0"/>
        <v>0</v>
      </c>
      <c r="C13" s="64"/>
      <c r="D13" s="64"/>
      <c r="E13" s="64"/>
      <c r="F13" s="64"/>
      <c r="G13" s="64"/>
    </row>
    <row r="14" spans="1:7" s="10" customFormat="1" ht="31.5" customHeight="1">
      <c r="A14" s="12" t="s">
        <v>6</v>
      </c>
      <c r="B14" s="12">
        <f t="shared" si="0"/>
        <v>0</v>
      </c>
      <c r="C14" s="65">
        <f>ROUNDDOWN(C9*15%/1000,0)*1000</f>
        <v>0</v>
      </c>
      <c r="D14" s="65">
        <f t="shared" ref="D14:G14" si="2">ROUNDDOWN(D9*15%/1000,0)*1000</f>
        <v>0</v>
      </c>
      <c r="E14" s="65">
        <f t="shared" si="2"/>
        <v>0</v>
      </c>
      <c r="F14" s="65">
        <f t="shared" si="2"/>
        <v>0</v>
      </c>
      <c r="G14" s="65">
        <f t="shared" si="2"/>
        <v>0</v>
      </c>
    </row>
    <row r="15" spans="1:7" s="10" customFormat="1" ht="31.5" customHeight="1">
      <c r="A15" s="11" t="s">
        <v>129</v>
      </c>
      <c r="B15" s="12">
        <f t="shared" si="0"/>
        <v>0</v>
      </c>
      <c r="C15" s="12">
        <f>+C9+C14</f>
        <v>0</v>
      </c>
      <c r="D15" s="12">
        <f t="shared" ref="D15:G15" si="3">+D9+D14</f>
        <v>0</v>
      </c>
      <c r="E15" s="12">
        <f t="shared" si="3"/>
        <v>0</v>
      </c>
      <c r="F15" s="12">
        <f t="shared" si="3"/>
        <v>0</v>
      </c>
      <c r="G15" s="12">
        <f t="shared" si="3"/>
        <v>0</v>
      </c>
    </row>
    <row r="16" spans="1:7" s="10" customFormat="1" ht="31.5" customHeight="1">
      <c r="A16" s="122" t="s">
        <v>130</v>
      </c>
      <c r="B16" s="12">
        <f t="shared" si="0"/>
        <v>0</v>
      </c>
      <c r="C16" s="65">
        <f>ROUNDDOWN(C15*(0.1/1.1),0)</f>
        <v>0</v>
      </c>
      <c r="D16" s="65">
        <f t="shared" ref="D16:G16" si="4">ROUNDDOWN(D15*(0.1/1.1),0)</f>
        <v>0</v>
      </c>
      <c r="E16" s="65">
        <f t="shared" si="4"/>
        <v>0</v>
      </c>
      <c r="F16" s="65">
        <f t="shared" si="4"/>
        <v>0</v>
      </c>
      <c r="G16" s="65">
        <f t="shared" si="4"/>
        <v>0</v>
      </c>
    </row>
    <row r="17" spans="1:7" s="20" customFormat="1"/>
    <row r="18" spans="1:7" s="20" customFormat="1"/>
    <row r="19" spans="1:7">
      <c r="B19" s="5"/>
      <c r="C19" s="5"/>
      <c r="D19" s="5"/>
      <c r="E19" s="5"/>
      <c r="F19" s="5"/>
      <c r="G19" s="5"/>
    </row>
    <row r="21" spans="1:7">
      <c r="A21" s="164" t="s">
        <v>187</v>
      </c>
    </row>
    <row r="22" spans="1:7">
      <c r="A22" s="19" t="s">
        <v>186</v>
      </c>
      <c r="B22" s="6"/>
      <c r="C22" s="6"/>
      <c r="D22" s="6"/>
      <c r="E22" s="6"/>
      <c r="F22" s="6"/>
      <c r="G22" s="6"/>
    </row>
  </sheetData>
  <mergeCells count="1"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view="pageBreakPreview" zoomScale="85" zoomScaleNormal="85" zoomScaleSheetLayoutView="85" workbookViewId="0">
      <selection activeCell="C8" sqref="C8:G8"/>
    </sheetView>
  </sheetViews>
  <sheetFormatPr defaultRowHeight="13.5"/>
  <cols>
    <col min="1" max="1" width="35.375" bestFit="1" customWidth="1"/>
    <col min="2" max="7" width="13.5" customWidth="1"/>
  </cols>
  <sheetData>
    <row r="1" spans="1:7" ht="18.75">
      <c r="G1" s="16"/>
    </row>
    <row r="2" spans="1:7" ht="18.75">
      <c r="A2" s="175" t="s">
        <v>214</v>
      </c>
      <c r="B2" s="175"/>
      <c r="C2" s="175"/>
      <c r="D2" s="175"/>
      <c r="E2" s="175"/>
      <c r="F2" s="175"/>
      <c r="G2" s="175"/>
    </row>
    <row r="3" spans="1:7" s="3" customFormat="1" ht="18.75">
      <c r="A3" s="84"/>
      <c r="B3" s="84"/>
      <c r="C3" s="84"/>
      <c r="D3" s="84"/>
      <c r="E3" s="84"/>
      <c r="F3" s="84"/>
      <c r="G3" s="84"/>
    </row>
    <row r="4" spans="1:7" s="10" customFormat="1" ht="19.5" customHeight="1">
      <c r="A4" s="18" t="s">
        <v>208</v>
      </c>
    </row>
    <row r="5" spans="1:7" s="20" customFormat="1" ht="19.5" customHeight="1">
      <c r="A5" s="9" t="s">
        <v>195</v>
      </c>
    </row>
    <row r="6" spans="1:7" s="20" customFormat="1" ht="19.5" customHeight="1">
      <c r="A6" s="20" t="s">
        <v>76</v>
      </c>
    </row>
    <row r="7" spans="1:7" s="20" customFormat="1" ht="22.5" customHeight="1">
      <c r="G7" s="60" t="s">
        <v>10</v>
      </c>
    </row>
    <row r="8" spans="1:7" s="62" customFormat="1" ht="22.5" customHeight="1">
      <c r="A8" s="61" t="s">
        <v>0</v>
      </c>
      <c r="B8" s="61" t="s">
        <v>8</v>
      </c>
      <c r="C8" s="11" t="s">
        <v>237</v>
      </c>
      <c r="D8" s="11" t="s">
        <v>198</v>
      </c>
      <c r="E8" s="11" t="s">
        <v>199</v>
      </c>
      <c r="F8" s="11" t="s">
        <v>200</v>
      </c>
      <c r="G8" s="11" t="s">
        <v>201</v>
      </c>
    </row>
    <row r="9" spans="1:7" s="10" customFormat="1" ht="22.5" customHeight="1">
      <c r="A9" s="63" t="s">
        <v>11</v>
      </c>
      <c r="B9" s="63">
        <f>SUM(C9:G9)</f>
        <v>0</v>
      </c>
      <c r="C9" s="63">
        <f>SUM(C10:C12)</f>
        <v>0</v>
      </c>
      <c r="D9" s="63">
        <f t="shared" ref="D9:G9" si="0">SUM(D10:D12)</f>
        <v>0</v>
      </c>
      <c r="E9" s="63">
        <f t="shared" si="0"/>
        <v>0</v>
      </c>
      <c r="F9" s="63">
        <f t="shared" si="0"/>
        <v>0</v>
      </c>
      <c r="G9" s="63">
        <f t="shared" si="0"/>
        <v>0</v>
      </c>
    </row>
    <row r="10" spans="1:7" s="10" customFormat="1" ht="22.5" customHeight="1">
      <c r="A10" s="64" t="s">
        <v>12</v>
      </c>
      <c r="B10" s="64">
        <f t="shared" ref="B10:B23" si="1">SUM(C10:G10)</f>
        <v>0</v>
      </c>
      <c r="C10" s="64"/>
      <c r="D10" s="64"/>
      <c r="E10" s="64"/>
      <c r="F10" s="64"/>
      <c r="G10" s="64"/>
    </row>
    <row r="11" spans="1:7" s="10" customFormat="1" ht="22.5" customHeight="1">
      <c r="A11" s="64" t="s">
        <v>13</v>
      </c>
      <c r="B11" s="64">
        <f t="shared" si="1"/>
        <v>0</v>
      </c>
      <c r="C11" s="64"/>
      <c r="D11" s="64"/>
      <c r="E11" s="64"/>
      <c r="F11" s="64"/>
      <c r="G11" s="64"/>
    </row>
    <row r="12" spans="1:7" s="10" customFormat="1" ht="22.5" customHeight="1">
      <c r="A12" s="66" t="s">
        <v>14</v>
      </c>
      <c r="B12" s="66">
        <f t="shared" si="1"/>
        <v>0</v>
      </c>
      <c r="C12" s="66"/>
      <c r="D12" s="66"/>
      <c r="E12" s="66"/>
      <c r="F12" s="66"/>
      <c r="G12" s="66"/>
    </row>
    <row r="13" spans="1:7" s="10" customFormat="1" ht="22.5" customHeight="1">
      <c r="A13" s="63" t="s">
        <v>15</v>
      </c>
      <c r="B13" s="64">
        <f t="shared" si="1"/>
        <v>0</v>
      </c>
      <c r="C13" s="63">
        <f>SUM(C14:C15)</f>
        <v>0</v>
      </c>
      <c r="D13" s="63">
        <f t="shared" ref="D13:G13" si="2">SUM(D14:D15)</f>
        <v>0</v>
      </c>
      <c r="E13" s="63">
        <f t="shared" si="2"/>
        <v>0</v>
      </c>
      <c r="F13" s="63">
        <f t="shared" si="2"/>
        <v>0</v>
      </c>
      <c r="G13" s="63">
        <f t="shared" si="2"/>
        <v>0</v>
      </c>
    </row>
    <row r="14" spans="1:7" s="10" customFormat="1" ht="22.5" customHeight="1">
      <c r="A14" s="64" t="s">
        <v>16</v>
      </c>
      <c r="B14" s="64">
        <f t="shared" si="1"/>
        <v>0</v>
      </c>
      <c r="C14" s="64"/>
      <c r="D14" s="64"/>
      <c r="E14" s="64"/>
      <c r="F14" s="64"/>
      <c r="G14" s="64"/>
    </row>
    <row r="15" spans="1:7" s="10" customFormat="1" ht="22.5" customHeight="1">
      <c r="A15" s="66" t="s">
        <v>17</v>
      </c>
      <c r="B15" s="66">
        <f t="shared" si="1"/>
        <v>0</v>
      </c>
      <c r="C15" s="66"/>
      <c r="D15" s="66"/>
      <c r="E15" s="66"/>
      <c r="F15" s="66"/>
      <c r="G15" s="66"/>
    </row>
    <row r="16" spans="1:7" s="10" customFormat="1" ht="22.5" customHeight="1">
      <c r="A16" s="64" t="s">
        <v>18</v>
      </c>
      <c r="B16" s="64">
        <f t="shared" si="1"/>
        <v>0</v>
      </c>
      <c r="C16" s="64">
        <f>SUM(C17:C20)</f>
        <v>0</v>
      </c>
      <c r="D16" s="64">
        <f t="shared" ref="D16:G16" si="3">SUM(D17:D20)</f>
        <v>0</v>
      </c>
      <c r="E16" s="64">
        <f t="shared" si="3"/>
        <v>0</v>
      </c>
      <c r="F16" s="64">
        <f t="shared" si="3"/>
        <v>0</v>
      </c>
      <c r="G16" s="64">
        <f t="shared" si="3"/>
        <v>0</v>
      </c>
    </row>
    <row r="17" spans="1:7" s="10" customFormat="1" ht="22.5" customHeight="1">
      <c r="A17" s="64" t="s">
        <v>19</v>
      </c>
      <c r="B17" s="64">
        <f t="shared" si="1"/>
        <v>0</v>
      </c>
      <c r="C17" s="64"/>
      <c r="D17" s="64"/>
      <c r="E17" s="64"/>
      <c r="F17" s="64"/>
      <c r="G17" s="64"/>
    </row>
    <row r="18" spans="1:7" s="10" customFormat="1" ht="22.5" customHeight="1">
      <c r="A18" s="64" t="s">
        <v>20</v>
      </c>
      <c r="B18" s="64">
        <f t="shared" si="1"/>
        <v>0</v>
      </c>
      <c r="C18" s="64"/>
      <c r="D18" s="64"/>
      <c r="E18" s="64"/>
      <c r="F18" s="64"/>
      <c r="G18" s="64"/>
    </row>
    <row r="19" spans="1:7" s="10" customFormat="1" ht="22.5" customHeight="1">
      <c r="A19" s="64" t="s">
        <v>21</v>
      </c>
      <c r="B19" s="64">
        <f t="shared" si="1"/>
        <v>0</v>
      </c>
      <c r="C19" s="64"/>
      <c r="D19" s="64"/>
      <c r="E19" s="64"/>
      <c r="F19" s="64"/>
      <c r="G19" s="64"/>
    </row>
    <row r="20" spans="1:7" s="10" customFormat="1" ht="22.5" customHeight="1">
      <c r="A20" s="64" t="s">
        <v>22</v>
      </c>
      <c r="B20" s="66">
        <f t="shared" si="1"/>
        <v>0</v>
      </c>
      <c r="C20" s="64"/>
      <c r="D20" s="64"/>
      <c r="E20" s="64"/>
      <c r="F20" s="64"/>
      <c r="G20" s="64"/>
    </row>
    <row r="21" spans="1:7" s="10" customFormat="1" ht="22.5" customHeight="1">
      <c r="A21" s="85" t="s">
        <v>77</v>
      </c>
      <c r="B21" s="12">
        <f t="shared" si="1"/>
        <v>0</v>
      </c>
      <c r="C21" s="14">
        <f>+C9+C13+C16</f>
        <v>0</v>
      </c>
      <c r="D21" s="14">
        <f t="shared" ref="D21:G21" si="4">+D9+D13+D16</f>
        <v>0</v>
      </c>
      <c r="E21" s="14">
        <f t="shared" si="4"/>
        <v>0</v>
      </c>
      <c r="F21" s="14">
        <f t="shared" si="4"/>
        <v>0</v>
      </c>
      <c r="G21" s="14">
        <f t="shared" si="4"/>
        <v>0</v>
      </c>
    </row>
    <row r="22" spans="1:7" s="10" customFormat="1" ht="22.5" customHeight="1">
      <c r="A22" s="12" t="s">
        <v>23</v>
      </c>
      <c r="B22" s="12">
        <f t="shared" si="1"/>
        <v>0</v>
      </c>
      <c r="C22" s="65">
        <f>ROUNDDOWN(C21*10%/1000,0)*1000</f>
        <v>0</v>
      </c>
      <c r="D22" s="65">
        <f t="shared" ref="D22:G22" si="5">ROUNDDOWN(D21*10%/1000,0)*1000</f>
        <v>0</v>
      </c>
      <c r="E22" s="65">
        <f t="shared" si="5"/>
        <v>0</v>
      </c>
      <c r="F22" s="65">
        <f t="shared" si="5"/>
        <v>0</v>
      </c>
      <c r="G22" s="65">
        <f t="shared" si="5"/>
        <v>0</v>
      </c>
    </row>
    <row r="23" spans="1:7" s="10" customFormat="1" ht="22.5" customHeight="1">
      <c r="A23" s="11" t="s">
        <v>132</v>
      </c>
      <c r="B23" s="12">
        <f t="shared" si="1"/>
        <v>0</v>
      </c>
      <c r="C23" s="12">
        <f>SUM(C21:C22)</f>
        <v>0</v>
      </c>
      <c r="D23" s="12">
        <f t="shared" ref="D23:G23" si="6">SUM(D21:D22)</f>
        <v>0</v>
      </c>
      <c r="E23" s="12">
        <f t="shared" si="6"/>
        <v>0</v>
      </c>
      <c r="F23" s="12">
        <f t="shared" si="6"/>
        <v>0</v>
      </c>
      <c r="G23" s="12">
        <f t="shared" si="6"/>
        <v>0</v>
      </c>
    </row>
    <row r="24" spans="1:7" s="10" customFormat="1" ht="22.5" customHeight="1">
      <c r="A24" s="11" t="s">
        <v>78</v>
      </c>
      <c r="B24" s="66">
        <f>SUM(C24:G24)</f>
        <v>0</v>
      </c>
      <c r="C24" s="12">
        <f>SUM(C23:C23)</f>
        <v>0</v>
      </c>
      <c r="D24" s="12">
        <f t="shared" ref="D24:G24" si="7">SUM(D23:D23)</f>
        <v>0</v>
      </c>
      <c r="E24" s="12">
        <f t="shared" si="7"/>
        <v>0</v>
      </c>
      <c r="F24" s="12">
        <f t="shared" si="7"/>
        <v>0</v>
      </c>
      <c r="G24" s="12">
        <f t="shared" si="7"/>
        <v>0</v>
      </c>
    </row>
    <row r="25" spans="1:7" s="20" customFormat="1"/>
    <row r="26" spans="1:7" s="20" customFormat="1"/>
    <row r="27" spans="1:7" s="4" customFormat="1">
      <c r="B27" s="18"/>
      <c r="C27" s="18"/>
      <c r="D27" s="18"/>
      <c r="E27" s="18"/>
      <c r="F27" s="18"/>
      <c r="G27" s="18"/>
    </row>
    <row r="28" spans="1:7">
      <c r="A28" s="164" t="s">
        <v>190</v>
      </c>
    </row>
    <row r="29" spans="1:7">
      <c r="A29" s="19" t="s">
        <v>186</v>
      </c>
      <c r="B29" s="6"/>
      <c r="C29" s="6"/>
      <c r="D29" s="6"/>
      <c r="E29" s="6"/>
      <c r="F29" s="6"/>
      <c r="G29" s="6"/>
    </row>
  </sheetData>
  <mergeCells count="1">
    <mergeCell ref="A2:G2"/>
  </mergeCells>
  <phoneticPr fontId="14"/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</vt:i4>
      </vt:variant>
    </vt:vector>
  </HeadingPairs>
  <TitlesOfParts>
    <vt:vector size="16" baseType="lpstr">
      <vt:lpstr>4-2(1)全期間総括表</vt:lpstr>
      <vt:lpstr>4-2(２)(ア）委託先総括表(一般）</vt:lpstr>
      <vt:lpstr>4-2(２)(イ）委託先総括表(国立研究開発法人等）</vt:lpstr>
      <vt:lpstr>4-2(２)(ウ）委託先総括表(大学）</vt:lpstr>
      <vt:lpstr>4-2(２)(エ）委託先総括表(免税事業者）</vt:lpstr>
      <vt:lpstr>4-2(3)(ア)再委託・共同実施総括表（一般）</vt:lpstr>
      <vt:lpstr>4-2(3)(イ)再委託・共同実施総括表（国立研究開発法人等）</vt:lpstr>
      <vt:lpstr>4-2(3)(ウ)再委託・共同実施総括表（大学）</vt:lpstr>
      <vt:lpstr>4-2(3)(エ)再委託・共同実施総括表（免税事業者）</vt:lpstr>
      <vt:lpstr>4-2(4)(ア)委託先項目別明細表（一般）</vt:lpstr>
      <vt:lpstr>4-2(4)(イ) 委託先項目別明細表（国立研究開発法人等）</vt:lpstr>
      <vt:lpstr>4-2(4)(ウ) 項目別明細表（大学）</vt:lpstr>
      <vt:lpstr>4-2(５)(ア)再委託・共同実施項目別明細表（一般）</vt:lpstr>
      <vt:lpstr>4-2(5)（イ）再委託・共同実施項目明細表（国研）</vt:lpstr>
      <vt:lpstr>4-2(５)(ウ) 再委託・共同実施項目別明細表（大学）</vt:lpstr>
      <vt:lpstr>'4-2(1)全期間総括表'!Print_Area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2019-12-27T01:06:36Z</dcterms:created>
  <dcterms:modified xsi:type="dcterms:W3CDTF">2020-05-26T09:40:51Z</dcterms:modified>
</cp:coreProperties>
</file>