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filterPrivacy="1" defaultThemeVersion="124226"/>
  <xr:revisionPtr revIDLastSave="0" documentId="13_ncr:1_{07E74829-9768-4F4F-B279-B202417789FB}" xr6:coauthVersionLast="47" xr6:coauthVersionMax="47" xr10:uidLastSave="{00000000-0000-0000-0000-000000000000}"/>
  <bookViews>
    <workbookView xWindow="-120" yWindow="-120" windowWidth="29040" windowHeight="15840" tabRatio="813" activeTab="6" xr2:uid="{00000000-000D-0000-FFFF-FFFF00000000}"/>
  </bookViews>
  <sheets>
    <sheet name="【説明】こちらを先にお読みください" sheetId="22" r:id="rId1"/>
    <sheet name="情報項目シート" sheetId="17" r:id="rId2"/>
    <sheet name="提案書様式第１" sheetId="24" r:id="rId3"/>
    <sheet name="提案書様式_全期間総括表（別紙２(１)）" sheetId="29" r:id="rId4"/>
    <sheet name="助成先総括表（別紙２）" sheetId="27" r:id="rId5"/>
    <sheet name="共同研究先総括表（別紙２）" sheetId="31" r:id="rId6"/>
    <sheet name="2021年度_項目別明細表_助成先（別紙２）" sheetId="28" r:id="rId7"/>
    <sheet name="2022年度_項目別明細表_助成先（別紙２）" sheetId="37" r:id="rId8"/>
    <sheet name="2021年度_項目別明細表_共同研究先（別紙２）" sheetId="36" r:id="rId9"/>
    <sheet name="2022年度_項目別明細表_共同研究先（別紙２）" sheetId="38"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6" i="29" l="1"/>
  <c r="C16" i="29"/>
  <c r="D22" i="27"/>
  <c r="K10" i="37"/>
  <c r="K16" i="37"/>
  <c r="K20" i="37"/>
  <c r="K29" i="37"/>
  <c r="K32" i="37"/>
  <c r="J50" i="28"/>
  <c r="C22" i="27"/>
  <c r="K38" i="28"/>
  <c r="K47" i="28"/>
  <c r="K38" i="37"/>
  <c r="K47" i="37"/>
  <c r="K49" i="38"/>
  <c r="J40" i="36"/>
  <c r="K40" i="36"/>
  <c r="K49" i="36"/>
  <c r="K47" i="38"/>
  <c r="K46" i="38"/>
  <c r="K45" i="38"/>
  <c r="K44" i="38"/>
  <c r="K43" i="38"/>
  <c r="K42" i="38"/>
  <c r="K47" i="36"/>
  <c r="K46" i="36"/>
  <c r="J44" i="38"/>
  <c r="J41" i="38"/>
  <c r="K45" i="36"/>
  <c r="K43" i="36"/>
  <c r="K42" i="36"/>
  <c r="K39" i="28"/>
  <c r="J39" i="28"/>
  <c r="J39" i="37"/>
  <c r="J41" i="36"/>
  <c r="J44" i="36"/>
  <c r="K44" i="36" s="1"/>
  <c r="K45" i="37"/>
  <c r="K44" i="37"/>
  <c r="K43" i="37"/>
  <c r="K41" i="37"/>
  <c r="K40" i="37"/>
  <c r="J38" i="37"/>
  <c r="K45" i="28"/>
  <c r="K44" i="28"/>
  <c r="K43" i="28"/>
  <c r="K41" i="28"/>
  <c r="J42" i="37"/>
  <c r="K42" i="37" s="1"/>
  <c r="K40" i="28"/>
  <c r="K37" i="28"/>
  <c r="K30" i="28"/>
  <c r="O50" i="24" l="1"/>
  <c r="O49" i="24"/>
  <c r="O48" i="24"/>
  <c r="C10" i="29"/>
  <c r="B23" i="27"/>
  <c r="A4" i="38"/>
  <c r="K50" i="38"/>
  <c r="K48" i="38"/>
  <c r="K41" i="38"/>
  <c r="K40" i="38" s="1"/>
  <c r="K38" i="38"/>
  <c r="K37" i="38" s="1"/>
  <c r="D19" i="31" s="1"/>
  <c r="J37" i="38"/>
  <c r="K35" i="38"/>
  <c r="K34" i="38"/>
  <c r="K33" i="38"/>
  <c r="J32" i="38"/>
  <c r="K30" i="38"/>
  <c r="K29" i="38"/>
  <c r="J28" i="38"/>
  <c r="J26" i="38"/>
  <c r="K26" i="38" s="1"/>
  <c r="K25" i="38" s="1"/>
  <c r="D15" i="31" s="1"/>
  <c r="J23" i="38"/>
  <c r="K23" i="38" s="1"/>
  <c r="J22" i="38"/>
  <c r="K22" i="38" s="1"/>
  <c r="K19" i="38"/>
  <c r="K18" i="38"/>
  <c r="J17" i="38"/>
  <c r="K15" i="38"/>
  <c r="K14" i="38"/>
  <c r="K13" i="38"/>
  <c r="J12" i="38"/>
  <c r="K12" i="38" s="1"/>
  <c r="J11" i="38"/>
  <c r="K11" i="38" s="1"/>
  <c r="K8" i="38"/>
  <c r="K7" i="38" s="1"/>
  <c r="D10" i="31" s="1"/>
  <c r="J7" i="38"/>
  <c r="A4" i="36"/>
  <c r="A4" i="37"/>
  <c r="K53" i="37"/>
  <c r="J53" i="37"/>
  <c r="K48" i="37"/>
  <c r="K46" i="37"/>
  <c r="K39" i="37"/>
  <c r="K37" i="37"/>
  <c r="K36" i="37" s="1"/>
  <c r="D19" i="27" s="1"/>
  <c r="J36" i="37"/>
  <c r="K35" i="37"/>
  <c r="K34" i="37"/>
  <c r="K33" i="37"/>
  <c r="J32" i="37"/>
  <c r="K31" i="37"/>
  <c r="K30" i="37"/>
  <c r="J29" i="37"/>
  <c r="J27" i="37"/>
  <c r="K27" i="37" s="1"/>
  <c r="K26" i="37" s="1"/>
  <c r="D15" i="27" s="1"/>
  <c r="J25" i="37"/>
  <c r="K25" i="37" s="1"/>
  <c r="J24" i="37"/>
  <c r="K24" i="37" s="1"/>
  <c r="J23" i="37"/>
  <c r="K23" i="37" s="1"/>
  <c r="J22" i="37"/>
  <c r="K22" i="37" s="1"/>
  <c r="J21" i="37"/>
  <c r="K21" i="37" s="1"/>
  <c r="K18" i="37"/>
  <c r="K17" i="37"/>
  <c r="J16" i="37"/>
  <c r="K15" i="37"/>
  <c r="K14" i="37"/>
  <c r="K13" i="37"/>
  <c r="J12" i="37"/>
  <c r="K12" i="37" s="1"/>
  <c r="J11" i="37"/>
  <c r="K11" i="37" s="1"/>
  <c r="J8" i="37"/>
  <c r="K8" i="37" s="1"/>
  <c r="K7" i="37" s="1"/>
  <c r="D10" i="27" s="1"/>
  <c r="A4" i="28"/>
  <c r="E25" i="29"/>
  <c r="E21" i="29"/>
  <c r="J6" i="38" l="1"/>
  <c r="J10" i="38"/>
  <c r="K28" i="38"/>
  <c r="D20" i="31"/>
  <c r="K10" i="38"/>
  <c r="D11" i="31" s="1"/>
  <c r="K17" i="38"/>
  <c r="D12" i="31" s="1"/>
  <c r="K21" i="38"/>
  <c r="K20" i="38" s="1"/>
  <c r="J25" i="38"/>
  <c r="D14" i="31"/>
  <c r="D13" i="31" s="1"/>
  <c r="J21" i="38"/>
  <c r="K32" i="38"/>
  <c r="D18" i="31" s="1"/>
  <c r="J40" i="38"/>
  <c r="J27" i="38" s="1"/>
  <c r="D17" i="31"/>
  <c r="J28" i="37"/>
  <c r="J20" i="37"/>
  <c r="J26" i="37"/>
  <c r="D18" i="27"/>
  <c r="D20" i="27"/>
  <c r="J10" i="37"/>
  <c r="D12" i="27"/>
  <c r="D14" i="27"/>
  <c r="D13" i="27" s="1"/>
  <c r="J7" i="37"/>
  <c r="J6" i="37" s="1"/>
  <c r="D11" i="27"/>
  <c r="D17" i="27"/>
  <c r="O51" i="24"/>
  <c r="K19" i="37"/>
  <c r="J37" i="36"/>
  <c r="J32" i="36"/>
  <c r="J28" i="36"/>
  <c r="J7" i="36"/>
  <c r="D9" i="27" l="1"/>
  <c r="K6" i="38"/>
  <c r="D9" i="31"/>
  <c r="D16" i="31"/>
  <c r="J20" i="38"/>
  <c r="J51" i="38" s="1"/>
  <c r="J52" i="38" s="1"/>
  <c r="J51" i="37" s="1"/>
  <c r="J50" i="37" s="1"/>
  <c r="J49" i="37" s="1"/>
  <c r="K27" i="38"/>
  <c r="K51" i="38" s="1"/>
  <c r="D16" i="27"/>
  <c r="K28" i="37"/>
  <c r="J19" i="37"/>
  <c r="K6" i="37"/>
  <c r="D21" i="31" l="1"/>
  <c r="J53" i="38"/>
  <c r="J54" i="38" s="1"/>
  <c r="J56" i="37"/>
  <c r="C12" i="17" s="1"/>
  <c r="O47" i="24" s="1"/>
  <c r="K52" i="38"/>
  <c r="D22" i="31"/>
  <c r="D23" i="31" s="1"/>
  <c r="D24" i="31" s="1"/>
  <c r="D25" i="31" s="1"/>
  <c r="J11" i="36"/>
  <c r="J22" i="36"/>
  <c r="L52" i="38" l="1"/>
  <c r="E9" i="29"/>
  <c r="D21" i="27"/>
  <c r="K51" i="37"/>
  <c r="K50" i="37" s="1"/>
  <c r="K49" i="37" s="1"/>
  <c r="J23" i="36"/>
  <c r="J21" i="36" s="1"/>
  <c r="J22" i="28"/>
  <c r="J21" i="28"/>
  <c r="K21" i="28" s="1"/>
  <c r="J32" i="28"/>
  <c r="K18" i="28"/>
  <c r="K17" i="28"/>
  <c r="K15" i="28"/>
  <c r="K14" i="28"/>
  <c r="K13" i="28"/>
  <c r="D25" i="27" l="1"/>
  <c r="D24" i="27"/>
  <c r="K56" i="37"/>
  <c r="L56" i="37"/>
  <c r="C18" i="17" s="1"/>
  <c r="A6" i="31"/>
  <c r="A5" i="31"/>
  <c r="A6" i="27"/>
  <c r="A5" i="27"/>
  <c r="A5" i="29"/>
  <c r="C11" i="29"/>
  <c r="B10" i="29"/>
  <c r="B9" i="29"/>
  <c r="A8" i="29"/>
  <c r="I73" i="24"/>
  <c r="I72" i="24"/>
  <c r="I71" i="24"/>
  <c r="I69" i="24"/>
  <c r="I68" i="24"/>
  <c r="I67" i="24"/>
  <c r="I66" i="24"/>
  <c r="I65" i="24"/>
  <c r="J50" i="24"/>
  <c r="T50" i="24" s="1"/>
  <c r="J49" i="24"/>
  <c r="T49" i="24" s="1"/>
  <c r="J48" i="24"/>
  <c r="K16" i="28"/>
  <c r="C12" i="27" s="1"/>
  <c r="B12" i="27" s="1"/>
  <c r="J17" i="36"/>
  <c r="C15" i="17" l="1"/>
  <c r="J32" i="24" s="1"/>
  <c r="E8" i="29"/>
  <c r="O52" i="24"/>
  <c r="O53" i="24" s="1"/>
  <c r="J36" i="24"/>
  <c r="J51" i="24"/>
  <c r="T51" i="24" s="1"/>
  <c r="T48" i="24"/>
  <c r="J12" i="36"/>
  <c r="J10" i="36" s="1"/>
  <c r="J53" i="28" l="1"/>
  <c r="K53" i="28"/>
  <c r="K46" i="28" l="1"/>
  <c r="K48" i="28"/>
  <c r="K34" i="28"/>
  <c r="K35" i="28"/>
  <c r="K33" i="28"/>
  <c r="K31" i="28"/>
  <c r="K50" i="36" l="1"/>
  <c r="K48" i="36"/>
  <c r="K41" i="36"/>
  <c r="K38" i="36"/>
  <c r="K35" i="36"/>
  <c r="K34" i="36"/>
  <c r="K33" i="36"/>
  <c r="K30" i="36"/>
  <c r="K29" i="36"/>
  <c r="J26" i="36"/>
  <c r="J25" i="36" s="1"/>
  <c r="K23" i="36"/>
  <c r="K22" i="36"/>
  <c r="K19" i="36"/>
  <c r="K18" i="36"/>
  <c r="K15" i="36"/>
  <c r="K14" i="36"/>
  <c r="K13" i="36"/>
  <c r="K12" i="36"/>
  <c r="K11" i="36"/>
  <c r="K8" i="36"/>
  <c r="J6" i="36"/>
  <c r="C27" i="29"/>
  <c r="C26" i="29"/>
  <c r="D25" i="29"/>
  <c r="C25" i="29" s="1"/>
  <c r="C23" i="29"/>
  <c r="C22" i="29"/>
  <c r="D21" i="29"/>
  <c r="C21" i="29" s="1"/>
  <c r="C15" i="29"/>
  <c r="C14" i="29"/>
  <c r="C13" i="29"/>
  <c r="C12" i="29"/>
  <c r="K17" i="36" l="1"/>
  <c r="C12" i="31" s="1"/>
  <c r="B12" i="31" s="1"/>
  <c r="K21" i="36"/>
  <c r="K7" i="36"/>
  <c r="C10" i="31" s="1"/>
  <c r="K10" i="36"/>
  <c r="K28" i="36"/>
  <c r="C14" i="31"/>
  <c r="C20" i="31"/>
  <c r="B20" i="31" s="1"/>
  <c r="K37" i="36"/>
  <c r="C19" i="31" s="1"/>
  <c r="B19" i="31" s="1"/>
  <c r="K32" i="36"/>
  <c r="C18" i="31" s="1"/>
  <c r="B18" i="31" s="1"/>
  <c r="J20" i="36"/>
  <c r="K26" i="36"/>
  <c r="K25" i="36" s="1"/>
  <c r="C15" i="31" s="1"/>
  <c r="B15" i="31" s="1"/>
  <c r="C11" i="31"/>
  <c r="B11" i="31" s="1"/>
  <c r="C17" i="31"/>
  <c r="B17" i="31" s="1"/>
  <c r="J27" i="36"/>
  <c r="B14" i="31" l="1"/>
  <c r="C13" i="31"/>
  <c r="B13" i="31" s="1"/>
  <c r="B10" i="31"/>
  <c r="C9" i="31"/>
  <c r="B9" i="31" s="1"/>
  <c r="K27" i="36"/>
  <c r="J51" i="36"/>
  <c r="J52" i="36" s="1"/>
  <c r="J51" i="28" s="1"/>
  <c r="J49" i="28" s="1"/>
  <c r="K20" i="36"/>
  <c r="C16" i="31"/>
  <c r="B16" i="31" s="1"/>
  <c r="K6" i="36"/>
  <c r="J53" i="36" l="1"/>
  <c r="J54" i="36" s="1"/>
  <c r="C21" i="31"/>
  <c r="K51" i="36"/>
  <c r="C22" i="31" s="1"/>
  <c r="B22" i="31" s="1"/>
  <c r="C23" i="31" l="1"/>
  <c r="B21" i="31"/>
  <c r="C24" i="31"/>
  <c r="K52" i="36"/>
  <c r="B22" i="27" l="1"/>
  <c r="D9" i="29"/>
  <c r="C9" i="29" s="1"/>
  <c r="C25" i="31"/>
  <c r="B23" i="31"/>
  <c r="B25" i="31"/>
  <c r="B24" i="31"/>
  <c r="K51" i="28"/>
  <c r="K50" i="28" s="1"/>
  <c r="L52" i="36"/>
  <c r="M10" i="24" l="1"/>
  <c r="K49" i="28" l="1"/>
  <c r="J23" i="28"/>
  <c r="K23" i="28" s="1"/>
  <c r="J24" i="28"/>
  <c r="K24" i="28" s="1"/>
  <c r="J25" i="28"/>
  <c r="K25" i="28" s="1"/>
  <c r="J27" i="28"/>
  <c r="K27" i="28" s="1"/>
  <c r="K26" i="28" s="1"/>
  <c r="C15" i="27" s="1"/>
  <c r="B15" i="27" s="1"/>
  <c r="J8" i="28"/>
  <c r="J11" i="28"/>
  <c r="K11" i="28" s="1"/>
  <c r="J12" i="28"/>
  <c r="K12" i="28" s="1"/>
  <c r="K29" i="28"/>
  <c r="K32" i="28"/>
  <c r="C18" i="27" s="1"/>
  <c r="B18" i="27" s="1"/>
  <c r="K36" i="28"/>
  <c r="C19" i="27" s="1"/>
  <c r="B19" i="27" s="1"/>
  <c r="J42" i="28"/>
  <c r="J38" i="28" s="1"/>
  <c r="J16" i="28"/>
  <c r="J29" i="28"/>
  <c r="J36" i="28"/>
  <c r="G25" i="17"/>
  <c r="G66" i="17"/>
  <c r="M7" i="24"/>
  <c r="M11" i="24"/>
  <c r="M8" i="24"/>
  <c r="L42" i="24"/>
  <c r="B25" i="24"/>
  <c r="B22" i="24"/>
  <c r="A18" i="24"/>
  <c r="S14" i="24"/>
  <c r="A2" i="24"/>
  <c r="G7" i="17"/>
  <c r="G6" i="17"/>
  <c r="K10" i="28" l="1"/>
  <c r="C11" i="27" s="1"/>
  <c r="B11" i="27" s="1"/>
  <c r="C17" i="27"/>
  <c r="B17" i="27" s="1"/>
  <c r="J26" i="28"/>
  <c r="K42" i="28"/>
  <c r="J10" i="28"/>
  <c r="K8" i="28"/>
  <c r="K7" i="28" s="1"/>
  <c r="J7" i="28"/>
  <c r="C21" i="27"/>
  <c r="B21" i="27" s="1"/>
  <c r="J28" i="28"/>
  <c r="J20" i="28"/>
  <c r="K22" i="28"/>
  <c r="K20" i="28" s="1"/>
  <c r="C20" i="27" l="1"/>
  <c r="K28" i="28"/>
  <c r="C10" i="27"/>
  <c r="B10" i="27" s="1"/>
  <c r="K6" i="28"/>
  <c r="K19" i="28"/>
  <c r="C14" i="27"/>
  <c r="J19" i="28"/>
  <c r="J6" i="28"/>
  <c r="B20" i="27" l="1"/>
  <c r="C16" i="27"/>
  <c r="B16" i="27" s="1"/>
  <c r="J56" i="28"/>
  <c r="C11" i="17" s="1"/>
  <c r="C10" i="17" s="1"/>
  <c r="B14" i="27"/>
  <c r="C13" i="27"/>
  <c r="B13" i="27" s="1"/>
  <c r="K56" i="28"/>
  <c r="C9" i="27"/>
  <c r="L56" i="28"/>
  <c r="C17" i="17" s="1"/>
  <c r="C16" i="17" s="1"/>
  <c r="J47" i="24" l="1"/>
  <c r="T47" i="24" s="1"/>
  <c r="B9" i="27"/>
  <c r="C24" i="27"/>
  <c r="B24" i="27" s="1"/>
  <c r="C25" i="27"/>
  <c r="B25" i="27" s="1"/>
  <c r="D8" i="29"/>
  <c r="C8" i="29" s="1"/>
  <c r="C14" i="17"/>
  <c r="C13" i="17" s="1"/>
  <c r="D13" i="17" s="1"/>
  <c r="J52" i="24"/>
  <c r="J35" i="24"/>
  <c r="D17" i="29" l="1"/>
  <c r="D16" i="29"/>
  <c r="J53" i="24"/>
  <c r="T53" i="24" s="1"/>
  <c r="T52" i="24"/>
  <c r="E17" i="29"/>
  <c r="J31" i="24"/>
  <c r="J34" i="24"/>
  <c r="C17" i="29" l="1"/>
  <c r="J30" i="24"/>
</calcChain>
</file>

<file path=xl/sharedStrings.xml><?xml version="1.0" encoding="utf-8"?>
<sst xmlns="http://schemas.openxmlformats.org/spreadsheetml/2006/main" count="840" uniqueCount="354">
  <si>
    <t>項目</t>
    <rPh sb="0" eb="2">
      <t>コウモク</t>
    </rPh>
    <phoneticPr fontId="4"/>
  </si>
  <si>
    <t>記入例</t>
    <rPh sb="0" eb="2">
      <t>キニュウ</t>
    </rPh>
    <rPh sb="2" eb="3">
      <t>レイ</t>
    </rPh>
    <phoneticPr fontId="4"/>
  </si>
  <si>
    <t>記入に当たっての
注意事項</t>
    <rPh sb="0" eb="2">
      <t>キニュウ</t>
    </rPh>
    <rPh sb="3" eb="4">
      <t>ア</t>
    </rPh>
    <rPh sb="9" eb="11">
      <t>チュウイ</t>
    </rPh>
    <rPh sb="11" eb="13">
      <t>ジコウ</t>
    </rPh>
    <phoneticPr fontId="4"/>
  </si>
  <si>
    <t>（NEDOにて記入）</t>
    <rPh sb="7" eb="9">
      <t>キニュウ</t>
    </rPh>
    <phoneticPr fontId="4"/>
  </si>
  <si>
    <t>記入不要</t>
    <rPh sb="0" eb="2">
      <t>キニュウ</t>
    </rPh>
    <rPh sb="2" eb="4">
      <t>フヨウ</t>
    </rPh>
    <phoneticPr fontId="4"/>
  </si>
  <si>
    <t>△△△△株式会社</t>
    <rPh sb="4" eb="6">
      <t>カブシキ</t>
    </rPh>
    <rPh sb="6" eb="8">
      <t>カイシャ</t>
    </rPh>
    <phoneticPr fontId="4"/>
  </si>
  <si>
    <t>助成事業名</t>
    <rPh sb="0" eb="2">
      <t>ジョセイ</t>
    </rPh>
    <rPh sb="2" eb="4">
      <t>ジギョウ</t>
    </rPh>
    <rPh sb="4" eb="5">
      <t>メイ</t>
    </rPh>
    <phoneticPr fontId="4"/>
  </si>
  <si>
    <t>郵便番号</t>
  </si>
  <si>
    <t>「〒」マークは不要、「-」を含め半角で記入</t>
    <rPh sb="14" eb="15">
      <t>フク</t>
    </rPh>
    <rPh sb="19" eb="21">
      <t>キニュウ</t>
    </rPh>
    <phoneticPr fontId="4"/>
  </si>
  <si>
    <t>□□県◆◆市××町8丁目9番123号</t>
    <rPh sb="2" eb="3">
      <t>ケン</t>
    </rPh>
    <rPh sb="5" eb="6">
      <t>シ</t>
    </rPh>
    <rPh sb="8" eb="9">
      <t>マチ</t>
    </rPh>
    <rPh sb="10" eb="12">
      <t>チョウメ</t>
    </rPh>
    <rPh sb="13" eb="14">
      <t>バン</t>
    </rPh>
    <rPh sb="17" eb="18">
      <t>ゴウ</t>
    </rPh>
    <phoneticPr fontId="4"/>
  </si>
  <si>
    <t>都道府県から記入</t>
    <rPh sb="0" eb="4">
      <t>トドウフケン</t>
    </rPh>
    <rPh sb="6" eb="8">
      <t>キニュウ</t>
    </rPh>
    <phoneticPr fontId="4"/>
  </si>
  <si>
    <t>代表者役職</t>
  </si>
  <si>
    <t>代表者氏名</t>
  </si>
  <si>
    <t>◇◇研究所■■■■開発室</t>
    <rPh sb="2" eb="5">
      <t>ケンキュウショ</t>
    </rPh>
    <rPh sb="9" eb="12">
      <t>カイハツシツ</t>
    </rPh>
    <phoneticPr fontId="4"/>
  </si>
  <si>
    <t>連絡先担当者役職</t>
  </si>
  <si>
    <t>連絡先担当者氏名</t>
  </si>
  <si>
    <t>技開花子</t>
    <rPh sb="0" eb="1">
      <t>ワザ</t>
    </rPh>
    <rPh sb="1" eb="2">
      <t>ヒラ</t>
    </rPh>
    <rPh sb="2" eb="4">
      <t>ハナコ</t>
    </rPh>
    <phoneticPr fontId="4"/>
  </si>
  <si>
    <t>連絡先郵便番号</t>
  </si>
  <si>
    <t>連絡先電話番号</t>
  </si>
  <si>
    <t>「-」を含め、半角で記入</t>
    <rPh sb="4" eb="5">
      <t>フク</t>
    </rPh>
    <rPh sb="7" eb="9">
      <t>ハンカク</t>
    </rPh>
    <rPh sb="10" eb="12">
      <t>キニュウ</t>
    </rPh>
    <phoneticPr fontId="4"/>
  </si>
  <si>
    <t>連絡先ＦＡＸ番号</t>
  </si>
  <si>
    <t>連絡先Eメールアドレス</t>
  </si>
  <si>
    <t>「@」を含め、半角で記入</t>
    <rPh sb="4" eb="5">
      <t>フク</t>
    </rPh>
    <rPh sb="10" eb="12">
      <t>キニュウ</t>
    </rPh>
    <phoneticPr fontId="4"/>
  </si>
  <si>
    <t>資本金</t>
  </si>
  <si>
    <t>半角数字のみを記入（円や千円、￥記号などを加えない）</t>
    <rPh sb="0" eb="2">
      <t>ハンカク</t>
    </rPh>
    <rPh sb="2" eb="4">
      <t>スウジ</t>
    </rPh>
    <rPh sb="7" eb="9">
      <t>キニュウ</t>
    </rPh>
    <rPh sb="10" eb="11">
      <t>エン</t>
    </rPh>
    <rPh sb="12" eb="14">
      <t>センエン</t>
    </rPh>
    <rPh sb="16" eb="18">
      <t>キゴウ</t>
    </rPh>
    <rPh sb="21" eb="22">
      <t>クワ</t>
    </rPh>
    <phoneticPr fontId="4"/>
  </si>
  <si>
    <t>実用化開発の実施場所郵便番号</t>
  </si>
  <si>
    <t>実用化開発の実施場所住所</t>
  </si>
  <si>
    <t>実用化開発の実施場所名称</t>
  </si>
  <si>
    <t>△△△△株式会社技術研究所</t>
    <rPh sb="4" eb="6">
      <t>カブシキ</t>
    </rPh>
    <rPh sb="6" eb="8">
      <t>カイシャ</t>
    </rPh>
    <rPh sb="8" eb="10">
      <t>ギジュツ</t>
    </rPh>
    <rPh sb="10" eb="13">
      <t>ケンキュウショ</t>
    </rPh>
    <phoneticPr fontId="4"/>
  </si>
  <si>
    <t>実用化開発の実施場所最寄駅、路線名</t>
  </si>
  <si>
    <t>★★★、JR□□□□線</t>
    <rPh sb="10" eb="11">
      <t>セン</t>
    </rPh>
    <phoneticPr fontId="4"/>
  </si>
  <si>
    <t>最寄駅と路線名を記入（例：川崎、JR東海道線）</t>
    <rPh sb="0" eb="2">
      <t>モヨ</t>
    </rPh>
    <rPh sb="2" eb="3">
      <t>エキ</t>
    </rPh>
    <rPh sb="4" eb="6">
      <t>ロセン</t>
    </rPh>
    <rPh sb="6" eb="7">
      <t>メイ</t>
    </rPh>
    <rPh sb="8" eb="10">
      <t>キニュウ</t>
    </rPh>
    <rPh sb="11" eb="12">
      <t>レイ</t>
    </rPh>
    <rPh sb="13" eb="15">
      <t>カワサキ</t>
    </rPh>
    <rPh sb="18" eb="22">
      <t>トウカイドウセン</t>
    </rPh>
    <phoneticPr fontId="4"/>
  </si>
  <si>
    <t>件数のみを半角数字で記入</t>
    <rPh sb="0" eb="2">
      <t>ケンスウ</t>
    </rPh>
    <rPh sb="5" eb="7">
      <t>ハンカク</t>
    </rPh>
    <rPh sb="7" eb="9">
      <t>スウジ</t>
    </rPh>
    <rPh sb="10" eb="12">
      <t>キニュウ</t>
    </rPh>
    <phoneticPr fontId="4"/>
  </si>
  <si>
    <t>独立行政法人XXXXX／○○○○補助事業／2000-2003／30,000,000円／～～～～～～～～～～～～～～</t>
    <rPh sb="0" eb="2">
      <t>ドクリツ</t>
    </rPh>
    <rPh sb="2" eb="4">
      <t>ギョウセイ</t>
    </rPh>
    <rPh sb="4" eb="6">
      <t>ホウジン</t>
    </rPh>
    <rPh sb="16" eb="18">
      <t>ホジョ</t>
    </rPh>
    <rPh sb="18" eb="20">
      <t>ジギョウ</t>
    </rPh>
    <rPh sb="41" eb="42">
      <t>エン</t>
    </rPh>
    <phoneticPr fontId="4"/>
  </si>
  <si>
    <t>実施機関名称／制度名称／対象期間／交付金額／本件との差異を記入（「／」（全角スラッシュ）で区切る）</t>
    <rPh sb="0" eb="2">
      <t>ジッシ</t>
    </rPh>
    <rPh sb="2" eb="4">
      <t>キカン</t>
    </rPh>
    <rPh sb="4" eb="6">
      <t>メイショウ</t>
    </rPh>
    <rPh sb="7" eb="9">
      <t>セイド</t>
    </rPh>
    <rPh sb="9" eb="11">
      <t>メイショウ</t>
    </rPh>
    <rPh sb="12" eb="14">
      <t>タイショウ</t>
    </rPh>
    <rPh sb="14" eb="16">
      <t>キカン</t>
    </rPh>
    <rPh sb="17" eb="19">
      <t>コウフ</t>
    </rPh>
    <rPh sb="19" eb="21">
      <t>キンガク</t>
    </rPh>
    <rPh sb="22" eb="24">
      <t>ホンケン</t>
    </rPh>
    <rPh sb="26" eb="28">
      <t>サイ</t>
    </rPh>
    <rPh sb="29" eb="31">
      <t>キニュウ</t>
    </rPh>
    <rPh sb="45" eb="47">
      <t>クギ</t>
    </rPh>
    <phoneticPr fontId="4"/>
  </si>
  <si>
    <t>補助金制度で申請中又は申請予定の事業</t>
  </si>
  <si>
    <t>ＮＥＤＯ／○○助成事業／2014-2015／～～～～～～～～／25,000,000円／～～～～～～～～～～～～～～～～</t>
    <rPh sb="7" eb="9">
      <t>ジョセイ</t>
    </rPh>
    <rPh sb="9" eb="11">
      <t>ジギョウ</t>
    </rPh>
    <rPh sb="41" eb="42">
      <t>エン</t>
    </rPh>
    <phoneticPr fontId="4"/>
  </si>
  <si>
    <t>過去にＮＥＤＯ等で実施した事業との関係</t>
  </si>
  <si>
    <t>ＮＥＤＯ／○○助成事業／2000-2002／～～～～～～～～／10,000,000円／～～～～～～～～～～～～～～～～</t>
    <rPh sb="7" eb="9">
      <t>ジョセイ</t>
    </rPh>
    <rPh sb="9" eb="11">
      <t>ジギョウ</t>
    </rPh>
    <rPh sb="41" eb="42">
      <t>エン</t>
    </rPh>
    <phoneticPr fontId="4"/>
  </si>
  <si>
    <t>事業化キーワード</t>
  </si>
  <si>
    <t>低炭素化社会、省スペース、軽量化</t>
    <rPh sb="0" eb="3">
      <t>テイタンソ</t>
    </rPh>
    <rPh sb="3" eb="4">
      <t>カ</t>
    </rPh>
    <rPh sb="4" eb="6">
      <t>シャカイ</t>
    </rPh>
    <rPh sb="7" eb="8">
      <t>ショウ</t>
    </rPh>
    <rPh sb="13" eb="16">
      <t>ケイリョウカ</t>
    </rPh>
    <phoneticPr fontId="4"/>
  </si>
  <si>
    <t>フリーキーワード</t>
  </si>
  <si>
    <t>精密加工、有機半導体、半導体デバイス</t>
    <rPh sb="0" eb="2">
      <t>セイミツ</t>
    </rPh>
    <rPh sb="2" eb="4">
      <t>カコウ</t>
    </rPh>
    <rPh sb="5" eb="7">
      <t>ユウキ</t>
    </rPh>
    <rPh sb="7" eb="10">
      <t>ハンドウタイ</t>
    </rPh>
    <rPh sb="11" eb="14">
      <t>ハンドウタイ</t>
    </rPh>
    <phoneticPr fontId="4"/>
  </si>
  <si>
    <t>◎◎大学／▼▼教授、□□大学／●●教授、××研究所／△△△△、社団法人▽▽▽研究所／○○○</t>
    <rPh sb="22" eb="25">
      <t>ケンキュウショ</t>
    </rPh>
    <rPh sb="31" eb="33">
      <t>シャダン</t>
    </rPh>
    <rPh sb="33" eb="35">
      <t>ホウジン</t>
    </rPh>
    <phoneticPr fontId="4"/>
  </si>
  <si>
    <t>機関名と氏名の間は「／」（全角スラッシュ）、評価者間は全角読点（「、」とする（利害関係者なしの場合は記入不要）</t>
    <rPh sb="0" eb="2">
      <t>キカン</t>
    </rPh>
    <rPh sb="2" eb="3">
      <t>メイ</t>
    </rPh>
    <rPh sb="4" eb="6">
      <t>シメイ</t>
    </rPh>
    <rPh sb="7" eb="8">
      <t>アイダ</t>
    </rPh>
    <rPh sb="13" eb="15">
      <t>ゼンカク</t>
    </rPh>
    <rPh sb="22" eb="24">
      <t>ヒョウカ</t>
    </rPh>
    <rPh sb="24" eb="25">
      <t>シャ</t>
    </rPh>
    <rPh sb="25" eb="26">
      <t>アイダ</t>
    </rPh>
    <rPh sb="27" eb="29">
      <t>ゼンカク</t>
    </rPh>
    <rPh sb="29" eb="31">
      <t>トウテン</t>
    </rPh>
    <rPh sb="39" eb="41">
      <t>リガイ</t>
    </rPh>
    <rPh sb="41" eb="43">
      <t>カンケイ</t>
    </rPh>
    <rPh sb="43" eb="44">
      <t>シャ</t>
    </rPh>
    <rPh sb="47" eb="49">
      <t>バアイ</t>
    </rPh>
    <rPh sb="50" eb="52">
      <t>キニュウ</t>
    </rPh>
    <rPh sb="52" eb="54">
      <t>フヨウ</t>
    </rPh>
    <phoneticPr fontId="4"/>
  </si>
  <si>
    <t>所属機関の所属研究機関コード（e-Rad）</t>
  </si>
  <si>
    <t>半角数字で記入（10桁）</t>
    <rPh sb="0" eb="2">
      <t>ハンカク</t>
    </rPh>
    <rPh sb="2" eb="4">
      <t>スウジ</t>
    </rPh>
    <rPh sb="5" eb="7">
      <t>キニュウ</t>
    </rPh>
    <rPh sb="10" eb="11">
      <t>ケタ</t>
    </rPh>
    <phoneticPr fontId="4"/>
  </si>
  <si>
    <t>e-Rad応募内容提案書</t>
    <rPh sb="5" eb="7">
      <t>オウボ</t>
    </rPh>
    <rPh sb="7" eb="9">
      <t>ナイヨウ</t>
    </rPh>
    <rPh sb="9" eb="12">
      <t>テイアンショ</t>
    </rPh>
    <phoneticPr fontId="4"/>
  </si>
  <si>
    <t>円</t>
    <rPh sb="0" eb="1">
      <t>エン</t>
    </rPh>
    <phoneticPr fontId="4"/>
  </si>
  <si>
    <t>―</t>
    <phoneticPr fontId="4"/>
  </si>
  <si>
    <t>13桁の番号</t>
    <phoneticPr fontId="4"/>
  </si>
  <si>
    <t>123-4567</t>
    <phoneticPr fontId="4"/>
  </si>
  <si>
    <t>連絡先担当者所属</t>
    <phoneticPr fontId="4"/>
  </si>
  <si>
    <t>グループリーダー</t>
    <phoneticPr fontId="4"/>
  </si>
  <si>
    <t>連絡先住所</t>
    <phoneticPr fontId="4"/>
  </si>
  <si>
    <t>098-765-4321</t>
    <phoneticPr fontId="4"/>
  </si>
  <si>
    <t>設立年月</t>
    <phoneticPr fontId="4"/>
  </si>
  <si>
    <t>決算日</t>
    <phoneticPr fontId="4"/>
  </si>
  <si>
    <t>999-8877</t>
    <phoneticPr fontId="4"/>
  </si>
  <si>
    <t>―</t>
    <phoneticPr fontId="4"/>
  </si>
  <si>
    <t>助成事業の名称</t>
    <rPh sb="0" eb="2">
      <t>ジョセイ</t>
    </rPh>
    <rPh sb="2" eb="4">
      <t>ジギョウ</t>
    </rPh>
    <rPh sb="5" eb="7">
      <t>メイショウ</t>
    </rPh>
    <phoneticPr fontId="4"/>
  </si>
  <si>
    <t>助成対象費用</t>
    <rPh sb="0" eb="2">
      <t>ジョセイ</t>
    </rPh>
    <rPh sb="2" eb="4">
      <t>タイショウ</t>
    </rPh>
    <rPh sb="4" eb="6">
      <t>ヒヨウ</t>
    </rPh>
    <phoneticPr fontId="4"/>
  </si>
  <si>
    <t>Ⅱ．労務費</t>
    <rPh sb="2" eb="5">
      <t>ロウムヒ</t>
    </rPh>
    <phoneticPr fontId="4"/>
  </si>
  <si>
    <t>Ⅲ．その他経費</t>
    <rPh sb="4" eb="5">
      <t>タ</t>
    </rPh>
    <rPh sb="5" eb="7">
      <t>ケイヒ</t>
    </rPh>
    <phoneticPr fontId="4"/>
  </si>
  <si>
    <t>登記住所</t>
    <rPh sb="0" eb="2">
      <t>トウキ</t>
    </rPh>
    <phoneticPr fontId="4"/>
  </si>
  <si>
    <t>□□県◆◆市××町1丁目2番456号　根戸ビル501</t>
    <rPh sb="2" eb="3">
      <t>ケン</t>
    </rPh>
    <rPh sb="5" eb="6">
      <t>シ</t>
    </rPh>
    <rPh sb="8" eb="9">
      <t>マチ</t>
    </rPh>
    <rPh sb="10" eb="12">
      <t>チョウメ</t>
    </rPh>
    <rPh sb="13" eb="14">
      <t>バン</t>
    </rPh>
    <rPh sb="17" eb="18">
      <t>ゴウ</t>
    </rPh>
    <rPh sb="19" eb="21">
      <t>ネド</t>
    </rPh>
    <phoneticPr fontId="4"/>
  </si>
  <si>
    <t>△△県▽▽郡▲▲▲▲1234番地56号☆☆☆テクノパーク内701</t>
    <rPh sb="2" eb="3">
      <t>ケン</t>
    </rPh>
    <rPh sb="5" eb="6">
      <t>グン</t>
    </rPh>
    <rPh sb="14" eb="16">
      <t>バンチ</t>
    </rPh>
    <rPh sb="18" eb="19">
      <t>ゴウ</t>
    </rPh>
    <rPh sb="28" eb="29">
      <t>ナイ</t>
    </rPh>
    <phoneticPr fontId="4"/>
  </si>
  <si>
    <t>助成事業の概要</t>
    <phoneticPr fontId="4"/>
  </si>
  <si>
    <t>↓↓記入箇所↓↓</t>
    <rPh sb="2" eb="4">
      <t>キニュウ</t>
    </rPh>
    <rPh sb="4" eb="6">
      <t>カショ</t>
    </rPh>
    <phoneticPr fontId="4"/>
  </si>
  <si>
    <r>
      <t>重要なものから順に</t>
    </r>
    <r>
      <rPr>
        <b/>
        <sz val="11"/>
        <color rgb="FFFF0000"/>
        <rFont val="ＭＳ Ｐ明朝"/>
        <family val="1"/>
        <charset val="128"/>
      </rPr>
      <t>コード（半角数字）のみを記入</t>
    </r>
    <rPh sb="0" eb="2">
      <t>ジュウヨウ</t>
    </rPh>
    <rPh sb="7" eb="8">
      <t>ジュン</t>
    </rPh>
    <rPh sb="13" eb="15">
      <t>ハンカク</t>
    </rPh>
    <rPh sb="15" eb="17">
      <t>スウジ</t>
    </rPh>
    <rPh sb="21" eb="23">
      <t>キニュウ</t>
    </rPh>
    <phoneticPr fontId="4"/>
  </si>
  <si>
    <t>補助金制度で交付金受給を受けた、又は現在受けている事業</t>
    <phoneticPr fontId="4"/>
  </si>
  <si>
    <t>月日を記入</t>
    <rPh sb="0" eb="1">
      <t>ツキ</t>
    </rPh>
    <rPh sb="1" eb="2">
      <t>ヒ</t>
    </rPh>
    <rPh sb="3" eb="5">
      <t>キニュウ</t>
    </rPh>
    <phoneticPr fontId="4"/>
  </si>
  <si>
    <t>補助金制度で交付金受給を受けた、又は現在受けている事業の件数</t>
    <phoneticPr fontId="4"/>
  </si>
  <si>
    <t>【重要】
技術キーワードコード（１）</t>
    <rPh sb="1" eb="3">
      <t>ジュウヨウ</t>
    </rPh>
    <phoneticPr fontId="4"/>
  </si>
  <si>
    <t>【重要】
技術キーワードコード（２）</t>
    <phoneticPr fontId="4"/>
  </si>
  <si>
    <t>【重要】
技術キーワードコード（３）</t>
    <phoneticPr fontId="4"/>
  </si>
  <si>
    <t>【重要】
技術キーワードコード（４）</t>
    <phoneticPr fontId="4"/>
  </si>
  <si>
    <t>【重要】
技術キーワードコード（５）</t>
    <phoneticPr fontId="4"/>
  </si>
  <si>
    <t>【重要】
技術キーワードコード（６）</t>
    <phoneticPr fontId="4"/>
  </si>
  <si>
    <t>自動計算</t>
    <rPh sb="0" eb="2">
      <t>ジドウ</t>
    </rPh>
    <rPh sb="2" eb="4">
      <t>ケイサン</t>
    </rPh>
    <phoneticPr fontId="4"/>
  </si>
  <si>
    <r>
      <t>助成対象費用</t>
    </r>
    <r>
      <rPr>
        <b/>
        <sz val="11"/>
        <color rgb="FFFF0000"/>
        <rFont val="ＭＳ Ｐ明朝"/>
        <family val="1"/>
        <charset val="128"/>
      </rPr>
      <t>（全期間）</t>
    </r>
    <phoneticPr fontId="4"/>
  </si>
  <si>
    <r>
      <t xml:space="preserve">※内容が全てセルに全て表示されていなくても結構です。行を追加したり、削除したりしないでください。
</t>
    </r>
    <r>
      <rPr>
        <b/>
        <sz val="11"/>
        <rFont val="ＭＳ Ｐ明朝"/>
        <family val="1"/>
        <charset val="128"/>
      </rPr>
      <t>microsoft-wordからコピーする際は、”形式を指定して貼り付け→テキスト”を指定してください。</t>
    </r>
    <r>
      <rPr>
        <b/>
        <sz val="11"/>
        <color rgb="FFFF0000"/>
        <rFont val="ＭＳ Ｐ明朝"/>
        <family val="1"/>
        <charset val="128"/>
      </rPr>
      <t xml:space="preserve">
</t>
    </r>
    <rPh sb="1" eb="3">
      <t>ナイヨウ</t>
    </rPh>
    <rPh sb="4" eb="5">
      <t>スベ</t>
    </rPh>
    <rPh sb="9" eb="10">
      <t>スベ</t>
    </rPh>
    <rPh sb="11" eb="13">
      <t>ヒョウジ</t>
    </rPh>
    <rPh sb="21" eb="23">
      <t>ケッコウ</t>
    </rPh>
    <phoneticPr fontId="4"/>
  </si>
  <si>
    <t>登記上の法人名を記入</t>
    <rPh sb="0" eb="3">
      <t>トウキジョウ</t>
    </rPh>
    <rPh sb="4" eb="6">
      <t>ホウジン</t>
    </rPh>
    <rPh sb="6" eb="7">
      <t>メイ</t>
    </rPh>
    <rPh sb="8" eb="10">
      <t>キニュウ</t>
    </rPh>
    <phoneticPr fontId="4"/>
  </si>
  <si>
    <t>【重要】郵送の宛先として使用するため、ビル名等まで省略せずに記入</t>
    <rPh sb="1" eb="3">
      <t>ジュウヨウ</t>
    </rPh>
    <rPh sb="4" eb="6">
      <t>ユウソウ</t>
    </rPh>
    <rPh sb="7" eb="9">
      <t>アテサキ</t>
    </rPh>
    <rPh sb="12" eb="14">
      <t>シヨウ</t>
    </rPh>
    <rPh sb="21" eb="22">
      <t>メイ</t>
    </rPh>
    <rPh sb="22" eb="23">
      <t>ナド</t>
    </rPh>
    <rPh sb="25" eb="27">
      <t>ショウリャク</t>
    </rPh>
    <rPh sb="30" eb="32">
      <t>キニュウ</t>
    </rPh>
    <phoneticPr fontId="4"/>
  </si>
  <si>
    <t>利害関係のある一次審査評価者</t>
    <rPh sb="7" eb="9">
      <t>イチジ</t>
    </rPh>
    <rPh sb="9" eb="11">
      <t>シンサ</t>
    </rPh>
    <phoneticPr fontId="4"/>
  </si>
  <si>
    <t>情報項目シート</t>
    <rPh sb="0" eb="2">
      <t>ジョウホウ</t>
    </rPh>
    <rPh sb="2" eb="4">
      <t>コウモク</t>
    </rPh>
    <phoneticPr fontId="4"/>
  </si>
  <si>
    <t>（提案書様式第１)</t>
    <phoneticPr fontId="4"/>
  </si>
  <si>
    <t>（提案書様式第１）の１.</t>
    <phoneticPr fontId="4"/>
  </si>
  <si>
    <t>（提案書様式第１）の２.</t>
    <phoneticPr fontId="4"/>
  </si>
  <si>
    <t>（提案書様式第１）の4.</t>
    <phoneticPr fontId="4"/>
  </si>
  <si>
    <t>（提案書様式第１)</t>
    <phoneticPr fontId="4"/>
  </si>
  <si>
    <t>国立研究開発法人新エネルギー・産業技術総合開発機構</t>
    <phoneticPr fontId="4"/>
  </si>
  <si>
    <t>e-Rad の研究機関コード（10桁）</t>
    <rPh sb="7" eb="9">
      <t>ケンキュウ</t>
    </rPh>
    <rPh sb="9" eb="11">
      <t>キカン</t>
    </rPh>
    <rPh sb="17" eb="18">
      <t>ケタ</t>
    </rPh>
    <phoneticPr fontId="4"/>
  </si>
  <si>
    <t>１．</t>
    <phoneticPr fontId="4"/>
  </si>
  <si>
    <t>２．</t>
    <phoneticPr fontId="4"/>
  </si>
  <si>
    <t>助成事業の概要</t>
    <rPh sb="0" eb="2">
      <t>ジョセイ</t>
    </rPh>
    <rPh sb="2" eb="4">
      <t>ジギョウ</t>
    </rPh>
    <rPh sb="5" eb="7">
      <t>ガイヨウ</t>
    </rPh>
    <phoneticPr fontId="4"/>
  </si>
  <si>
    <t>３．</t>
    <phoneticPr fontId="4"/>
  </si>
  <si>
    <t>助成事業の総費用</t>
    <rPh sb="0" eb="2">
      <t>ジョセイ</t>
    </rPh>
    <rPh sb="2" eb="4">
      <t>ジギョウ</t>
    </rPh>
    <rPh sb="5" eb="8">
      <t>ソウヒヨウ</t>
    </rPh>
    <phoneticPr fontId="4"/>
  </si>
  <si>
    <t>４．</t>
    <phoneticPr fontId="4"/>
  </si>
  <si>
    <t>５．</t>
    <phoneticPr fontId="4"/>
  </si>
  <si>
    <t>６．</t>
    <phoneticPr fontId="4"/>
  </si>
  <si>
    <t>助成事業の開始及び終了年月日</t>
    <rPh sb="0" eb="2">
      <t>ジョセイ</t>
    </rPh>
    <rPh sb="2" eb="4">
      <t>ジギョウ</t>
    </rPh>
    <rPh sb="5" eb="7">
      <t>カイシ</t>
    </rPh>
    <rPh sb="7" eb="8">
      <t>オヨ</t>
    </rPh>
    <rPh sb="9" eb="11">
      <t>シュウリョウ</t>
    </rPh>
    <rPh sb="11" eb="14">
      <t>ネンガッピ</t>
    </rPh>
    <phoneticPr fontId="4"/>
  </si>
  <si>
    <t>開始年月日</t>
    <rPh sb="0" eb="2">
      <t>カイシ</t>
    </rPh>
    <rPh sb="2" eb="5">
      <t>ネンガッピ</t>
    </rPh>
    <phoneticPr fontId="4"/>
  </si>
  <si>
    <t>終了予定年月日</t>
    <rPh sb="0" eb="2">
      <t>シュウリョウ</t>
    </rPh>
    <rPh sb="2" eb="4">
      <t>ヨテイ</t>
    </rPh>
    <rPh sb="4" eb="7">
      <t>ネンガッピ</t>
    </rPh>
    <phoneticPr fontId="4"/>
  </si>
  <si>
    <t>助成事業に要する経費</t>
    <rPh sb="0" eb="2">
      <t>ジョセイ</t>
    </rPh>
    <rPh sb="2" eb="4">
      <t>ジギョウ</t>
    </rPh>
    <rPh sb="5" eb="6">
      <t>ヨウ</t>
    </rPh>
    <rPh sb="8" eb="10">
      <t>ケイヒ</t>
    </rPh>
    <phoneticPr fontId="4"/>
  </si>
  <si>
    <t>助成事業に係る連絡先</t>
    <rPh sb="0" eb="2">
      <t>ジョセイ</t>
    </rPh>
    <rPh sb="2" eb="4">
      <t>ジギョウ</t>
    </rPh>
    <rPh sb="5" eb="6">
      <t>カカワ</t>
    </rPh>
    <rPh sb="7" eb="9">
      <t>レンラク</t>
    </rPh>
    <rPh sb="9" eb="10">
      <t>サキ</t>
    </rPh>
    <phoneticPr fontId="4"/>
  </si>
  <si>
    <t>担当者所属</t>
    <rPh sb="0" eb="3">
      <t>タントウシャ</t>
    </rPh>
    <rPh sb="3" eb="5">
      <t>ショゾク</t>
    </rPh>
    <phoneticPr fontId="4"/>
  </si>
  <si>
    <t>郵便番号</t>
    <rPh sb="0" eb="2">
      <t>ユウビン</t>
    </rPh>
    <rPh sb="2" eb="4">
      <t>バンゴウ</t>
    </rPh>
    <phoneticPr fontId="4"/>
  </si>
  <si>
    <t>住所</t>
    <rPh sb="0" eb="2">
      <t>ジュウショ</t>
    </rPh>
    <phoneticPr fontId="4"/>
  </si>
  <si>
    <t>電話番号</t>
    <rPh sb="0" eb="2">
      <t>デンワ</t>
    </rPh>
    <rPh sb="2" eb="4">
      <t>バンゴウ</t>
    </rPh>
    <phoneticPr fontId="4"/>
  </si>
  <si>
    <t>FAX番号</t>
    <rPh sb="3" eb="5">
      <t>バンゴウ</t>
    </rPh>
    <phoneticPr fontId="4"/>
  </si>
  <si>
    <t>役職</t>
    <rPh sb="0" eb="2">
      <t>ヤクショク</t>
    </rPh>
    <phoneticPr fontId="4"/>
  </si>
  <si>
    <t>氏名</t>
    <rPh sb="0" eb="2">
      <t>シメイ</t>
    </rPh>
    <phoneticPr fontId="4"/>
  </si>
  <si>
    <t>交付決定通知書に記載する日から</t>
    <rPh sb="0" eb="2">
      <t>コウフ</t>
    </rPh>
    <rPh sb="2" eb="4">
      <t>ケッテイ</t>
    </rPh>
    <rPh sb="4" eb="7">
      <t>ツウチショ</t>
    </rPh>
    <rPh sb="8" eb="10">
      <t>キサイ</t>
    </rPh>
    <rPh sb="12" eb="13">
      <t>ヒ</t>
    </rPh>
    <phoneticPr fontId="4"/>
  </si>
  <si>
    <t>助成事業の開始年月日</t>
    <rPh sb="0" eb="2">
      <t>ジョセイ</t>
    </rPh>
    <rPh sb="2" eb="4">
      <t>ジギョウ</t>
    </rPh>
    <rPh sb="5" eb="7">
      <t>カイシ</t>
    </rPh>
    <rPh sb="7" eb="10">
      <t>ネンガッピ</t>
    </rPh>
    <phoneticPr fontId="4"/>
  </si>
  <si>
    <t>記入不要</t>
    <rPh sb="0" eb="2">
      <t>キニュウ</t>
    </rPh>
    <rPh sb="2" eb="4">
      <t>フヨウ</t>
    </rPh>
    <phoneticPr fontId="4"/>
  </si>
  <si>
    <t>助成事業の終了予定年月日</t>
    <rPh sb="0" eb="2">
      <t>ジョセイ</t>
    </rPh>
    <rPh sb="2" eb="4">
      <t>ジギョウ</t>
    </rPh>
    <rPh sb="5" eb="7">
      <t>シュウリョウ</t>
    </rPh>
    <rPh sb="7" eb="9">
      <t>ヨテイ</t>
    </rPh>
    <rPh sb="9" eb="12">
      <t>ネンガッピ</t>
    </rPh>
    <phoneticPr fontId="4"/>
  </si>
  <si>
    <t>（提案書様式第１）の６.</t>
    <phoneticPr fontId="4"/>
  </si>
  <si>
    <t>全従業員の総数</t>
    <rPh sb="0" eb="1">
      <t>ゼン</t>
    </rPh>
    <rPh sb="1" eb="4">
      <t>ジュウギョウイン</t>
    </rPh>
    <rPh sb="5" eb="7">
      <t>ソウスウ</t>
    </rPh>
    <phoneticPr fontId="4"/>
  </si>
  <si>
    <t>会計監査人を設置していない場合は、なしと記載。</t>
    <rPh sb="0" eb="2">
      <t>カイケイ</t>
    </rPh>
    <rPh sb="2" eb="4">
      <t>カンサ</t>
    </rPh>
    <rPh sb="4" eb="5">
      <t>ニン</t>
    </rPh>
    <rPh sb="6" eb="8">
      <t>セッチ</t>
    </rPh>
    <rPh sb="13" eb="15">
      <t>バアイ</t>
    </rPh>
    <rPh sb="20" eb="22">
      <t>キサイ</t>
    </rPh>
    <phoneticPr fontId="4"/>
  </si>
  <si>
    <t>会計監査人</t>
    <rPh sb="0" eb="2">
      <t>カイケイ</t>
    </rPh>
    <rPh sb="2" eb="4">
      <t>カンサ</t>
    </rPh>
    <rPh sb="4" eb="5">
      <t>ジン</t>
    </rPh>
    <phoneticPr fontId="4"/>
  </si>
  <si>
    <t>（追加資料１）の1（１）</t>
    <rPh sb="1" eb="3">
      <t>ツイカ</t>
    </rPh>
    <rPh sb="3" eb="5">
      <t>シリョウ</t>
    </rPh>
    <phoneticPr fontId="4"/>
  </si>
  <si>
    <t>（追加資料１）の1（２）</t>
    <rPh sb="1" eb="3">
      <t>ツイカ</t>
    </rPh>
    <rPh sb="3" eb="5">
      <t>シリョウ</t>
    </rPh>
    <phoneticPr fontId="4"/>
  </si>
  <si>
    <t>（追加資料１）の1（３）</t>
    <rPh sb="1" eb="3">
      <t>ツイカ</t>
    </rPh>
    <rPh sb="3" eb="5">
      <t>シリョウ</t>
    </rPh>
    <phoneticPr fontId="4"/>
  </si>
  <si>
    <t>（追加資料2）の１(1)</t>
    <rPh sb="1" eb="3">
      <t>ツイカ</t>
    </rPh>
    <rPh sb="3" eb="5">
      <t>シリョウ</t>
    </rPh>
    <phoneticPr fontId="4"/>
  </si>
  <si>
    <t>（追加資料2）の１(2)</t>
    <rPh sb="1" eb="3">
      <t>ツイカ</t>
    </rPh>
    <rPh sb="3" eb="5">
      <t>シリョウ</t>
    </rPh>
    <phoneticPr fontId="4"/>
  </si>
  <si>
    <t>別紙２</t>
    <rPh sb="0" eb="2">
      <t>ベッシ</t>
    </rPh>
    <phoneticPr fontId="4"/>
  </si>
  <si>
    <t>事業期間全体</t>
    <rPh sb="0" eb="2">
      <t>ジギョウ</t>
    </rPh>
    <rPh sb="2" eb="4">
      <t>キカン</t>
    </rPh>
    <rPh sb="4" eb="6">
      <t>ゼンタイ</t>
    </rPh>
    <phoneticPr fontId="4"/>
  </si>
  <si>
    <t>　＊助成金の額</t>
    <rPh sb="2" eb="5">
      <t>ジョセイキン</t>
    </rPh>
    <rPh sb="6" eb="7">
      <t>ガク</t>
    </rPh>
    <phoneticPr fontId="4"/>
  </si>
  <si>
    <t>　助成先総括表</t>
    <rPh sb="1" eb="3">
      <t>ジョセイ</t>
    </rPh>
    <rPh sb="3" eb="4">
      <t>サキ</t>
    </rPh>
    <rPh sb="4" eb="6">
      <t>ソウカツ</t>
    </rPh>
    <rPh sb="6" eb="7">
      <t>ヒョウ</t>
    </rPh>
    <phoneticPr fontId="4"/>
  </si>
  <si>
    <t>Ⅰ．機械装置等費</t>
    <rPh sb="2" eb="4">
      <t>キカイ</t>
    </rPh>
    <rPh sb="4" eb="6">
      <t>ソウチ</t>
    </rPh>
    <rPh sb="6" eb="7">
      <t>トウ</t>
    </rPh>
    <rPh sb="7" eb="8">
      <t>ヒ</t>
    </rPh>
    <phoneticPr fontId="4"/>
  </si>
  <si>
    <t>　１．土木・建築工事費</t>
    <rPh sb="3" eb="5">
      <t>ドボク</t>
    </rPh>
    <rPh sb="6" eb="8">
      <t>ケンチク</t>
    </rPh>
    <rPh sb="8" eb="11">
      <t>コウジヒ</t>
    </rPh>
    <phoneticPr fontId="4"/>
  </si>
  <si>
    <t>　２．機械装置等製作・購入費</t>
    <rPh sb="3" eb="5">
      <t>キカイ</t>
    </rPh>
    <rPh sb="5" eb="7">
      <t>ソウチ</t>
    </rPh>
    <rPh sb="7" eb="8">
      <t>トウ</t>
    </rPh>
    <rPh sb="8" eb="10">
      <t>セイサク</t>
    </rPh>
    <rPh sb="11" eb="13">
      <t>コウニュウ</t>
    </rPh>
    <rPh sb="13" eb="14">
      <t>ヒ</t>
    </rPh>
    <phoneticPr fontId="4"/>
  </si>
  <si>
    <t>　３．保守・改造修理費</t>
    <rPh sb="3" eb="5">
      <t>ホシュ</t>
    </rPh>
    <rPh sb="6" eb="8">
      <t>カイゾウ</t>
    </rPh>
    <rPh sb="8" eb="11">
      <t>シュウリヒ</t>
    </rPh>
    <phoneticPr fontId="4"/>
  </si>
  <si>
    <t>　１．研究員費</t>
    <rPh sb="3" eb="6">
      <t>ケンキュウイン</t>
    </rPh>
    <rPh sb="6" eb="7">
      <t>ヒ</t>
    </rPh>
    <phoneticPr fontId="4"/>
  </si>
  <si>
    <t>　２．補助員費</t>
    <rPh sb="3" eb="6">
      <t>ホジョイン</t>
    </rPh>
    <rPh sb="6" eb="7">
      <t>ヒ</t>
    </rPh>
    <phoneticPr fontId="4"/>
  </si>
  <si>
    <t>　１．消耗品費</t>
    <rPh sb="3" eb="6">
      <t>ショウモウヒン</t>
    </rPh>
    <rPh sb="6" eb="7">
      <t>ヒ</t>
    </rPh>
    <phoneticPr fontId="4"/>
  </si>
  <si>
    <t>　２．旅費</t>
    <rPh sb="3" eb="5">
      <t>リョヒ</t>
    </rPh>
    <phoneticPr fontId="4"/>
  </si>
  <si>
    <t>　３．外注費</t>
    <rPh sb="3" eb="6">
      <t>ガイチュウヒ</t>
    </rPh>
    <phoneticPr fontId="4"/>
  </si>
  <si>
    <t>　４．諸経費</t>
    <rPh sb="3" eb="6">
      <t>ショケイヒ</t>
    </rPh>
    <phoneticPr fontId="4"/>
  </si>
  <si>
    <t>Ⅳ．委託費・共同研究費</t>
    <rPh sb="2" eb="4">
      <t>イタク</t>
    </rPh>
    <rPh sb="4" eb="5">
      <t>ヒ</t>
    </rPh>
    <rPh sb="6" eb="8">
      <t>キョウドウ</t>
    </rPh>
    <rPh sb="8" eb="10">
      <t>ケンキュウ</t>
    </rPh>
    <rPh sb="10" eb="11">
      <t>ヒ</t>
    </rPh>
    <phoneticPr fontId="4"/>
  </si>
  <si>
    <t>　１．委託費・共同研究費</t>
    <rPh sb="3" eb="5">
      <t>イタク</t>
    </rPh>
    <rPh sb="5" eb="6">
      <t>ヒ</t>
    </rPh>
    <rPh sb="7" eb="9">
      <t>キョウドウ</t>
    </rPh>
    <rPh sb="9" eb="11">
      <t>ケンキュウ</t>
    </rPh>
    <rPh sb="11" eb="12">
      <t>ヒ</t>
    </rPh>
    <phoneticPr fontId="4"/>
  </si>
  <si>
    <t>　２．学術機関等に対する共同研究費</t>
    <rPh sb="3" eb="5">
      <t>ガクジュツ</t>
    </rPh>
    <rPh sb="5" eb="7">
      <t>キカン</t>
    </rPh>
    <rPh sb="7" eb="8">
      <t>トウ</t>
    </rPh>
    <rPh sb="9" eb="10">
      <t>タイ</t>
    </rPh>
    <rPh sb="12" eb="14">
      <t>キョウドウ</t>
    </rPh>
    <rPh sb="14" eb="16">
      <t>ケンキュウ</t>
    </rPh>
    <rPh sb="16" eb="17">
      <t>ヒ</t>
    </rPh>
    <phoneticPr fontId="4"/>
  </si>
  <si>
    <t>合計（Ⅰ＋Ⅱ＋Ⅲ＋Ⅳ）</t>
    <rPh sb="0" eb="2">
      <t>ゴウケイ</t>
    </rPh>
    <phoneticPr fontId="4"/>
  </si>
  <si>
    <t>※項目毎に「助成対象費用」を記入してください。</t>
    <phoneticPr fontId="4"/>
  </si>
  <si>
    <t>項目別明細表（助成先用）</t>
    <rPh sb="0" eb="2">
      <t>コウモク</t>
    </rPh>
    <rPh sb="2" eb="3">
      <t>ベツ</t>
    </rPh>
    <rPh sb="3" eb="6">
      <t>メイサイヒョウ</t>
    </rPh>
    <rPh sb="7" eb="9">
      <t>ジョセイ</t>
    </rPh>
    <rPh sb="9" eb="10">
      <t>サキ</t>
    </rPh>
    <rPh sb="10" eb="11">
      <t>ヨウ</t>
    </rPh>
    <phoneticPr fontId="4"/>
  </si>
  <si>
    <t>積算基礎（円）</t>
    <rPh sb="0" eb="2">
      <t>セキサン</t>
    </rPh>
    <rPh sb="2" eb="4">
      <t>キソ</t>
    </rPh>
    <rPh sb="5" eb="6">
      <t>エン</t>
    </rPh>
    <phoneticPr fontId="4"/>
  </si>
  <si>
    <t>助成事業に要する経費</t>
    <phoneticPr fontId="4"/>
  </si>
  <si>
    <t>助成金の額（円）</t>
    <rPh sb="0" eb="2">
      <t>ジョセイ</t>
    </rPh>
    <rPh sb="2" eb="3">
      <t>キン</t>
    </rPh>
    <rPh sb="4" eb="5">
      <t>ガク</t>
    </rPh>
    <rPh sb="6" eb="7">
      <t>エン</t>
    </rPh>
    <phoneticPr fontId="4"/>
  </si>
  <si>
    <t>○○土木・建築工事費</t>
    <rPh sb="2" eb="4">
      <t>ドボク</t>
    </rPh>
    <rPh sb="5" eb="7">
      <t>ケンチク</t>
    </rPh>
    <rPh sb="7" eb="10">
      <t>コウジヒ</t>
    </rPh>
    <phoneticPr fontId="4"/>
  </si>
  <si>
    <t>＠</t>
    <phoneticPr fontId="4"/>
  </si>
  <si>
    <t>×</t>
    <phoneticPr fontId="4"/>
  </si>
  <si>
    <t>H</t>
    <phoneticPr fontId="4"/>
  </si>
  <si>
    <t>＝</t>
    <phoneticPr fontId="4"/>
  </si>
  <si>
    <t>○○製作設計費</t>
    <rPh sb="2" eb="4">
      <t>セイサク</t>
    </rPh>
    <rPh sb="4" eb="7">
      <t>セッケイヒ</t>
    </rPh>
    <phoneticPr fontId="4"/>
  </si>
  <si>
    <t>○○製作加工費</t>
    <rPh sb="2" eb="4">
      <t>セイサク</t>
    </rPh>
    <rPh sb="4" eb="7">
      <t>カコウヒ</t>
    </rPh>
    <phoneticPr fontId="4"/>
  </si>
  <si>
    <t>＠</t>
    <phoneticPr fontId="4"/>
  </si>
  <si>
    <t>○○試験装置　一式</t>
    <rPh sb="2" eb="4">
      <t>シケン</t>
    </rPh>
    <rPh sb="4" eb="6">
      <t>ソウチ</t>
    </rPh>
    <rPh sb="7" eb="9">
      <t>イッシキ</t>
    </rPh>
    <phoneticPr fontId="4"/>
  </si>
  <si>
    <t>○○評価装置　一式</t>
    <rPh sb="2" eb="4">
      <t>ヒョウカ</t>
    </rPh>
    <rPh sb="4" eb="6">
      <t>ソウチ</t>
    </rPh>
    <rPh sb="7" eb="9">
      <t>イッシキ</t>
    </rPh>
    <phoneticPr fontId="4"/>
  </si>
  <si>
    <t>○○作成装置　一式</t>
    <rPh sb="2" eb="4">
      <t>サクセイ</t>
    </rPh>
    <rPh sb="4" eb="6">
      <t>ソウチ</t>
    </rPh>
    <rPh sb="7" eb="9">
      <t>イッシキ</t>
    </rPh>
    <phoneticPr fontId="4"/>
  </si>
  <si>
    <t>＝</t>
    <phoneticPr fontId="4"/>
  </si>
  <si>
    <t>○○装置改造費　一式</t>
    <rPh sb="2" eb="4">
      <t>ソウチ</t>
    </rPh>
    <rPh sb="4" eb="7">
      <t>カイゾウヒ</t>
    </rPh>
    <rPh sb="8" eb="10">
      <t>イッシキ</t>
    </rPh>
    <phoneticPr fontId="4"/>
  </si>
  <si>
    <t>○○装置保守費　一式</t>
    <rPh sb="2" eb="4">
      <t>ソウチ</t>
    </rPh>
    <rPh sb="4" eb="6">
      <t>ホシュ</t>
    </rPh>
    <rPh sb="6" eb="7">
      <t>ヒ</t>
    </rPh>
    <rPh sb="8" eb="10">
      <t>イッシキ</t>
    </rPh>
    <phoneticPr fontId="4"/>
  </si>
  <si>
    <t>＠</t>
    <phoneticPr fontId="4"/>
  </si>
  <si>
    <t>日</t>
    <rPh sb="0" eb="1">
      <t>ニチ</t>
    </rPh>
    <phoneticPr fontId="4"/>
  </si>
  <si>
    <t>＝</t>
    <phoneticPr fontId="4"/>
  </si>
  <si>
    <t>○○薬品　一式</t>
    <rPh sb="2" eb="4">
      <t>ヤクヒン</t>
    </rPh>
    <rPh sb="5" eb="7">
      <t>イッシキ</t>
    </rPh>
    <phoneticPr fontId="4"/>
  </si>
  <si>
    <t>○○実験器具　一式</t>
    <rPh sb="2" eb="4">
      <t>ジッケン</t>
    </rPh>
    <rPh sb="4" eb="6">
      <t>キグ</t>
    </rPh>
    <rPh sb="7" eb="9">
      <t>イッシキ</t>
    </rPh>
    <phoneticPr fontId="4"/>
  </si>
  <si>
    <t>　　(1)研究員旅費</t>
    <rPh sb="5" eb="8">
      <t>ケンキュウイン</t>
    </rPh>
    <rPh sb="8" eb="10">
      <t>リョヒ</t>
    </rPh>
    <phoneticPr fontId="4"/>
  </si>
  <si>
    <t>国内旅費一式</t>
    <rPh sb="0" eb="2">
      <t>コクナイ</t>
    </rPh>
    <rPh sb="2" eb="4">
      <t>リョヒ</t>
    </rPh>
    <rPh sb="4" eb="6">
      <t>イッシキ</t>
    </rPh>
    <phoneticPr fontId="4"/>
  </si>
  <si>
    <t>海外旅費一式</t>
    <rPh sb="0" eb="2">
      <t>カイガイ</t>
    </rPh>
    <rPh sb="2" eb="4">
      <t>リョヒ</t>
    </rPh>
    <rPh sb="4" eb="6">
      <t>イッシキ</t>
    </rPh>
    <phoneticPr fontId="4"/>
  </si>
  <si>
    <t>　　(2)専門家旅費</t>
    <rPh sb="5" eb="8">
      <t>センモンカ</t>
    </rPh>
    <rPh sb="8" eb="10">
      <t>リョヒ</t>
    </rPh>
    <phoneticPr fontId="4"/>
  </si>
  <si>
    <t>○○ソフト開発外注</t>
    <rPh sb="5" eb="7">
      <t>カイハツ</t>
    </rPh>
    <rPh sb="7" eb="9">
      <t>ガイチュウ</t>
    </rPh>
    <phoneticPr fontId="4"/>
  </si>
  <si>
    <t>＝</t>
    <phoneticPr fontId="4"/>
  </si>
  <si>
    <t>ヶ月</t>
    <rPh sb="1" eb="2">
      <t>ゲツ</t>
    </rPh>
    <phoneticPr fontId="4"/>
  </si>
  <si>
    <t>委員謝金一式</t>
    <rPh sb="0" eb="2">
      <t>イイン</t>
    </rPh>
    <rPh sb="2" eb="4">
      <t>シャキン</t>
    </rPh>
    <rPh sb="4" eb="6">
      <t>イッシキ</t>
    </rPh>
    <phoneticPr fontId="4"/>
  </si>
  <si>
    <t>委員旅費一式</t>
    <rPh sb="0" eb="2">
      <t>イイン</t>
    </rPh>
    <rPh sb="2" eb="4">
      <t>リョヒ</t>
    </rPh>
    <rPh sb="4" eb="6">
      <t>イッシキ</t>
    </rPh>
    <phoneticPr fontId="4"/>
  </si>
  <si>
    <t>Ⅳ．再委託費・共同研究費</t>
    <rPh sb="2" eb="5">
      <t>サイイタク</t>
    </rPh>
    <rPh sb="5" eb="6">
      <t>ヒ</t>
    </rPh>
    <rPh sb="7" eb="9">
      <t>キョウドウ</t>
    </rPh>
    <rPh sb="9" eb="11">
      <t>ケンキュウ</t>
    </rPh>
    <rPh sb="11" eb="12">
      <t>ヒ</t>
    </rPh>
    <phoneticPr fontId="4"/>
  </si>
  <si>
    <t>合計(Ⅰ＋Ⅱ＋Ⅲ＋Ⅳ）</t>
    <rPh sb="0" eb="2">
      <t>ゴウケイ</t>
    </rPh>
    <phoneticPr fontId="4"/>
  </si>
  <si>
    <t>※助成先がＮＥＤＯへ計上する助成対象費用は、消費税抜き額になります。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phoneticPr fontId="19"/>
  </si>
  <si>
    <t>助成先総括表</t>
    <rPh sb="0" eb="2">
      <t>ジョセイ</t>
    </rPh>
    <rPh sb="2" eb="3">
      <t>サキ</t>
    </rPh>
    <rPh sb="3" eb="5">
      <t>ソウカツ</t>
    </rPh>
    <rPh sb="5" eb="6">
      <t>ヒョウ</t>
    </rPh>
    <phoneticPr fontId="4"/>
  </si>
  <si>
    <t>（提案書様式第１)</t>
    <phoneticPr fontId="4"/>
  </si>
  <si>
    <t>(別紙１）の研究実施場所①</t>
    <rPh sb="1" eb="3">
      <t>ベッシ</t>
    </rPh>
    <rPh sb="6" eb="8">
      <t>ケンキュウ</t>
    </rPh>
    <rPh sb="8" eb="10">
      <t>ジッシ</t>
    </rPh>
    <rPh sb="10" eb="12">
      <t>バショ</t>
    </rPh>
    <phoneticPr fontId="4"/>
  </si>
  <si>
    <t>「-」を含め、半角で記入
FAXがない場合は　なし　と記入</t>
    <rPh sb="4" eb="5">
      <t>フク</t>
    </rPh>
    <rPh sb="7" eb="9">
      <t>ハンカク</t>
    </rPh>
    <rPh sb="10" eb="12">
      <t>キニュウ</t>
    </rPh>
    <rPh sb="19" eb="21">
      <t>バアイ</t>
    </rPh>
    <rPh sb="27" eb="29">
      <t>キニュウ</t>
    </rPh>
    <phoneticPr fontId="4"/>
  </si>
  <si>
    <t>補助率　2/3以内</t>
    <rPh sb="0" eb="3">
      <t>ホジョリツ</t>
    </rPh>
    <rPh sb="7" eb="9">
      <t>イナイ</t>
    </rPh>
    <phoneticPr fontId="4"/>
  </si>
  <si>
    <t>代表者は会社の代表権のある方とします。</t>
    <phoneticPr fontId="4"/>
  </si>
  <si>
    <t xml:space="preserve">  理事長　殿</t>
    <phoneticPr fontId="4"/>
  </si>
  <si>
    <t>（様式第１）</t>
    <rPh sb="1" eb="3">
      <t>ヨウシキ</t>
    </rPh>
    <rPh sb="3" eb="4">
      <t>ダイ</t>
    </rPh>
    <phoneticPr fontId="4"/>
  </si>
  <si>
    <t>助成先総括表</t>
    <rPh sb="0" eb="2">
      <t>ジョセイ</t>
    </rPh>
    <rPh sb="2" eb="3">
      <t>サキ</t>
    </rPh>
    <rPh sb="3" eb="5">
      <t>ソウカツ</t>
    </rPh>
    <rPh sb="5" eb="6">
      <t>ヒョウ</t>
    </rPh>
    <phoneticPr fontId="4"/>
  </si>
  <si>
    <t>交付決定通知書に記載する日から</t>
    <phoneticPr fontId="4"/>
  </si>
  <si>
    <t>　▲▲　▲▲</t>
    <phoneticPr fontId="4"/>
  </si>
  <si>
    <t>　〇〇　〇〇</t>
    <phoneticPr fontId="4"/>
  </si>
  <si>
    <t>根戸　一郎</t>
    <rPh sb="0" eb="1">
      <t>ネ</t>
    </rPh>
    <rPh sb="1" eb="2">
      <t>ト</t>
    </rPh>
    <rPh sb="3" eb="5">
      <t>イチロウ</t>
    </rPh>
    <phoneticPr fontId="4"/>
  </si>
  <si>
    <t>098-765-1234　または　なし</t>
    <phoneticPr fontId="4"/>
  </si>
  <si>
    <t>提案書様式吹き出し参照。30字以内</t>
    <rPh sb="0" eb="3">
      <t>テイアンショ</t>
    </rPh>
    <rPh sb="3" eb="5">
      <t>ヨウシキ</t>
    </rPh>
    <rPh sb="5" eb="6">
      <t>フ</t>
    </rPh>
    <rPh sb="7" eb="8">
      <t>ダ</t>
    </rPh>
    <rPh sb="9" eb="11">
      <t>サンショウ</t>
    </rPh>
    <phoneticPr fontId="4"/>
  </si>
  <si>
    <t>提案書
参照箇所</t>
    <rPh sb="0" eb="3">
      <t>テイアンショ</t>
    </rPh>
    <rPh sb="4" eb="6">
      <t>サンショウ</t>
    </rPh>
    <rPh sb="6" eb="8">
      <t>カショ</t>
    </rPh>
    <phoneticPr fontId="4"/>
  </si>
  <si>
    <t>提案書様式吹き出し参照。150字以内
Web公開する可能性がありますので、対外的に公表して問題ない内容としてください。</t>
    <rPh sb="0" eb="3">
      <t>テイアンショ</t>
    </rPh>
    <rPh sb="3" eb="5">
      <t>ヨウシキ</t>
    </rPh>
    <rPh sb="9" eb="11">
      <t>サンショウ</t>
    </rPh>
    <phoneticPr fontId="4"/>
  </si>
  <si>
    <t>（提案書様式第１）の4.</t>
    <phoneticPr fontId="4"/>
  </si>
  <si>
    <t>（提案書様式第１）の３.</t>
    <rPh sb="1" eb="4">
      <t>テイアンショ</t>
    </rPh>
    <rPh sb="4" eb="6">
      <t>ヨウシキ</t>
    </rPh>
    <rPh sb="6" eb="7">
      <t>ダイ</t>
    </rPh>
    <phoneticPr fontId="4"/>
  </si>
  <si>
    <t>（提案書様式第１）の７.</t>
    <rPh sb="1" eb="4">
      <t>テイアンショ</t>
    </rPh>
    <rPh sb="4" eb="6">
      <t>ヨウシキ</t>
    </rPh>
    <rPh sb="6" eb="7">
      <t>ダイ</t>
    </rPh>
    <phoneticPr fontId="4"/>
  </si>
  <si>
    <t>（提案書様式第１）の７.</t>
    <phoneticPr fontId="4"/>
  </si>
  <si>
    <t>（追加資料2）の２</t>
    <rPh sb="1" eb="3">
      <t>ツイカ</t>
    </rPh>
    <rPh sb="3" eb="5">
      <t>シリョウ</t>
    </rPh>
    <phoneticPr fontId="4"/>
  </si>
  <si>
    <r>
      <t>助成事業に要する経費</t>
    </r>
    <r>
      <rPr>
        <b/>
        <sz val="11"/>
        <color rgb="FFFF0000"/>
        <rFont val="ＭＳ Ｐ明朝"/>
        <family val="1"/>
        <charset val="128"/>
      </rPr>
      <t>（全期間）</t>
    </r>
    <rPh sb="5" eb="6">
      <t>ヨウ</t>
    </rPh>
    <rPh sb="8" eb="10">
      <t>ケイヒ</t>
    </rPh>
    <rPh sb="11" eb="14">
      <t>ゼンキカン</t>
    </rPh>
    <phoneticPr fontId="4"/>
  </si>
  <si>
    <t>（単位：円）</t>
    <phoneticPr fontId="4"/>
  </si>
  <si>
    <t>全期間総括表</t>
    <rPh sb="0" eb="3">
      <t>ゼンキカン</t>
    </rPh>
    <rPh sb="3" eb="5">
      <t>ソウカツ</t>
    </rPh>
    <rPh sb="5" eb="6">
      <t>ヒョウ</t>
    </rPh>
    <phoneticPr fontId="4"/>
  </si>
  <si>
    <t>（１）全期間総括表</t>
    <rPh sb="3" eb="6">
      <t>ゼンキカン</t>
    </rPh>
    <rPh sb="6" eb="8">
      <t>ソウカツ</t>
    </rPh>
    <rPh sb="8" eb="9">
      <t>ヒョウ</t>
    </rPh>
    <phoneticPr fontId="4"/>
  </si>
  <si>
    <t>助成先名</t>
    <rPh sb="0" eb="2">
      <t>ジョセイ</t>
    </rPh>
    <rPh sb="2" eb="3">
      <t>サキ</t>
    </rPh>
    <rPh sb="3" eb="4">
      <t>メイ</t>
    </rPh>
    <phoneticPr fontId="4"/>
  </si>
  <si>
    <t>委託先名・共同研究先名</t>
    <rPh sb="0" eb="3">
      <t>イタクサキ</t>
    </rPh>
    <rPh sb="2" eb="3">
      <t>サキ</t>
    </rPh>
    <rPh sb="3" eb="4">
      <t>メイ</t>
    </rPh>
    <rPh sb="5" eb="7">
      <t>キョウドウ</t>
    </rPh>
    <rPh sb="7" eb="9">
      <t>ケンキュウ</t>
    </rPh>
    <rPh sb="9" eb="10">
      <t>サキ</t>
    </rPh>
    <rPh sb="10" eb="11">
      <t>メイ</t>
    </rPh>
    <phoneticPr fontId="4"/>
  </si>
  <si>
    <t>うち共同研究　</t>
    <rPh sb="2" eb="4">
      <t>キョウドウ</t>
    </rPh>
    <rPh sb="4" eb="6">
      <t>ケンキュウ</t>
    </rPh>
    <phoneticPr fontId="4"/>
  </si>
  <si>
    <t>２．</t>
    <phoneticPr fontId="4"/>
  </si>
  <si>
    <t>合計（１．＋２．）</t>
    <rPh sb="0" eb="2">
      <t>ゴウケイ</t>
    </rPh>
    <phoneticPr fontId="4"/>
  </si>
  <si>
    <t>【研究分担先、分室がある場合の記載例】</t>
    <rPh sb="1" eb="3">
      <t>ケンキュウ</t>
    </rPh>
    <rPh sb="3" eb="5">
      <t>ブンタン</t>
    </rPh>
    <rPh sb="5" eb="6">
      <t>サキ</t>
    </rPh>
    <rPh sb="7" eb="9">
      <t>ブンシツ</t>
    </rPh>
    <rPh sb="12" eb="14">
      <t>バアイ</t>
    </rPh>
    <rPh sb="15" eb="17">
      <t>キサイ</t>
    </rPh>
    <rPh sb="17" eb="18">
      <t>レイ</t>
    </rPh>
    <phoneticPr fontId="4"/>
  </si>
  <si>
    <t>３．</t>
    <phoneticPr fontId="4"/>
  </si>
  <si>
    <t>※機関、年度毎に「助成対象費用」を記入してください。</t>
    <rPh sb="1" eb="3">
      <t>キカン</t>
    </rPh>
    <rPh sb="4" eb="6">
      <t>ネンド</t>
    </rPh>
    <phoneticPr fontId="4"/>
  </si>
  <si>
    <t>（３）委託先、共同研究先総括表</t>
    <rPh sb="3" eb="6">
      <t>イタクサキ</t>
    </rPh>
    <rPh sb="5" eb="6">
      <t>サキ</t>
    </rPh>
    <rPh sb="7" eb="9">
      <t>キョウドウ</t>
    </rPh>
    <rPh sb="9" eb="11">
      <t>ケンキュウ</t>
    </rPh>
    <rPh sb="11" eb="12">
      <t>サキ</t>
    </rPh>
    <rPh sb="12" eb="14">
      <t>ソウカツ</t>
    </rPh>
    <rPh sb="14" eb="15">
      <t>ヒョウ</t>
    </rPh>
    <phoneticPr fontId="4"/>
  </si>
  <si>
    <t>小計（Ⅰ＋Ⅱ＋Ⅲ）</t>
    <rPh sb="0" eb="2">
      <t>ショウケイ</t>
    </rPh>
    <phoneticPr fontId="4"/>
  </si>
  <si>
    <t>Ⅳ．間接経費</t>
    <rPh sb="2" eb="4">
      <t>カンセツ</t>
    </rPh>
    <rPh sb="4" eb="6">
      <t>ケイヒ</t>
    </rPh>
    <phoneticPr fontId="4"/>
  </si>
  <si>
    <t>消費税及び地方消費税</t>
    <rPh sb="0" eb="3">
      <t>ショウヒゼイ</t>
    </rPh>
    <rPh sb="3" eb="4">
      <t>オヨ</t>
    </rPh>
    <rPh sb="5" eb="7">
      <t>チホウ</t>
    </rPh>
    <rPh sb="7" eb="10">
      <t>ショウヒゼイ</t>
    </rPh>
    <phoneticPr fontId="4"/>
  </si>
  <si>
    <t>総計</t>
    <rPh sb="0" eb="2">
      <t>ソウケイ</t>
    </rPh>
    <phoneticPr fontId="4"/>
  </si>
  <si>
    <t>※学術機関等に対する委託費・共同研究費の場合は「間接経費」が積算可能です。</t>
    <rPh sb="1" eb="3">
      <t>ガクジュツ</t>
    </rPh>
    <rPh sb="3" eb="5">
      <t>キカン</t>
    </rPh>
    <rPh sb="5" eb="6">
      <t>トウ</t>
    </rPh>
    <rPh sb="7" eb="8">
      <t>タイ</t>
    </rPh>
    <rPh sb="10" eb="12">
      <t>イタク</t>
    </rPh>
    <rPh sb="12" eb="13">
      <t>ヒ</t>
    </rPh>
    <rPh sb="14" eb="16">
      <t>キョウドウ</t>
    </rPh>
    <rPh sb="16" eb="18">
      <t>ケンキュウ</t>
    </rPh>
    <rPh sb="18" eb="19">
      <t>ヒ</t>
    </rPh>
    <rPh sb="20" eb="22">
      <t>バアイ</t>
    </rPh>
    <rPh sb="24" eb="26">
      <t>カンセツ</t>
    </rPh>
    <rPh sb="26" eb="28">
      <t>ケイヒ</t>
    </rPh>
    <rPh sb="30" eb="32">
      <t>セキサン</t>
    </rPh>
    <rPh sb="32" eb="34">
      <t>カノウ</t>
    </rPh>
    <phoneticPr fontId="19"/>
  </si>
  <si>
    <t>※助成先がＮＥＤＯへ計上する助成対象費用は、消費税抜き額になります。（ただし、委託契約は消費税の課税取引となりますので、助成先と委託先の関係では「総計」にて精算します。）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3" eb="75">
      <t>ソウケイ</t>
    </rPh>
    <rPh sb="78" eb="80">
      <t>セイサン</t>
    </rPh>
    <phoneticPr fontId="19"/>
  </si>
  <si>
    <t>　委託先/共同研究先総括表</t>
    <rPh sb="1" eb="4">
      <t>イタクサキ</t>
    </rPh>
    <rPh sb="5" eb="7">
      <t>キョウドウ</t>
    </rPh>
    <rPh sb="7" eb="9">
      <t>ケンキュウ</t>
    </rPh>
    <rPh sb="9" eb="10">
      <t>サキ</t>
    </rPh>
    <rPh sb="10" eb="12">
      <t>ソウカツ</t>
    </rPh>
    <rPh sb="12" eb="13">
      <t>ヒョウ</t>
    </rPh>
    <phoneticPr fontId="4"/>
  </si>
  <si>
    <t>項目別明細表（委託・共同研究先用）</t>
    <rPh sb="0" eb="2">
      <t>コウモク</t>
    </rPh>
    <rPh sb="2" eb="3">
      <t>ベツ</t>
    </rPh>
    <rPh sb="3" eb="6">
      <t>メイサイヒョウ</t>
    </rPh>
    <rPh sb="7" eb="9">
      <t>イタク</t>
    </rPh>
    <rPh sb="10" eb="12">
      <t>キョウドウ</t>
    </rPh>
    <rPh sb="12" eb="14">
      <t>ケンキュウ</t>
    </rPh>
    <rPh sb="14" eb="15">
      <t>サキ</t>
    </rPh>
    <rPh sb="15" eb="16">
      <t>ヨウ</t>
    </rPh>
    <phoneticPr fontId="4"/>
  </si>
  <si>
    <t>×</t>
    <phoneticPr fontId="4"/>
  </si>
  <si>
    <t>H</t>
    <phoneticPr fontId="4"/>
  </si>
  <si>
    <t>＝</t>
    <phoneticPr fontId="4"/>
  </si>
  <si>
    <t>根戸太郎（健保等級 20）</t>
    <rPh sb="0" eb="2">
      <t>ネド</t>
    </rPh>
    <rPh sb="2" eb="4">
      <t>タロウ</t>
    </rPh>
    <rPh sb="5" eb="7">
      <t>ケンポ</t>
    </rPh>
    <rPh sb="7" eb="9">
      <t>トウキュウ</t>
    </rPh>
    <phoneticPr fontId="4"/>
  </si>
  <si>
    <t>根戸花子（健保等級 30）</t>
    <rPh sb="0" eb="2">
      <t>ネド</t>
    </rPh>
    <rPh sb="2" eb="4">
      <t>ハナコ</t>
    </rPh>
    <rPh sb="5" eb="7">
      <t>ケンポ</t>
    </rPh>
    <rPh sb="7" eb="9">
      <t>トウキュウ</t>
    </rPh>
    <phoneticPr fontId="4"/>
  </si>
  <si>
    <t>根戸○○</t>
    <rPh sb="0" eb="2">
      <t>ネド</t>
    </rPh>
    <phoneticPr fontId="4"/>
  </si>
  <si>
    <t>＝</t>
    <phoneticPr fontId="4"/>
  </si>
  <si>
    <t>Ⅳ．間接経費</t>
    <rPh sb="2" eb="4">
      <t>カンセツ</t>
    </rPh>
    <rPh sb="4" eb="6">
      <t>ケイヒ</t>
    </rPh>
    <phoneticPr fontId="3"/>
  </si>
  <si>
    <t>合計Ａ(Ⅰ＋Ⅱ＋Ⅲ＋Ⅳ）</t>
    <rPh sb="0" eb="2">
      <t>ゴウケイ</t>
    </rPh>
    <phoneticPr fontId="3"/>
  </si>
  <si>
    <t>消費税及び地方消費税</t>
    <rPh sb="0" eb="3">
      <t>ショウヒゼイ</t>
    </rPh>
    <rPh sb="3" eb="4">
      <t>オヨ</t>
    </rPh>
    <rPh sb="5" eb="7">
      <t>チホウ</t>
    </rPh>
    <rPh sb="7" eb="10">
      <t>ショウヒゼイ</t>
    </rPh>
    <phoneticPr fontId="19"/>
  </si>
  <si>
    <t>合計Ｂ（Ａ+消費税及び地方消費税）</t>
    <rPh sb="0" eb="2">
      <t>ゴウケイ</t>
    </rPh>
    <rPh sb="6" eb="9">
      <t>ショウヒゼイ</t>
    </rPh>
    <rPh sb="9" eb="10">
      <t>オヨ</t>
    </rPh>
    <rPh sb="11" eb="13">
      <t>チホウ</t>
    </rPh>
    <rPh sb="13" eb="16">
      <t>ショウヒゼイ</t>
    </rPh>
    <phoneticPr fontId="4"/>
  </si>
  <si>
    <t>※助成先がＮＥＤＯへ計上する助成対象費用は、消費税抜き額になります。（ただし、委託契約は消費税の課税取引となりますので、助成先と委託先の関係では合計Ｂにて精算します。）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2" eb="74">
      <t>ゴウケイ</t>
    </rPh>
    <rPh sb="77" eb="79">
      <t>セイサン</t>
    </rPh>
    <phoneticPr fontId="19"/>
  </si>
  <si>
    <t>＠</t>
    <phoneticPr fontId="4"/>
  </si>
  <si>
    <t>＠</t>
    <phoneticPr fontId="4"/>
  </si>
  <si>
    <t>（提案書様式第１）</t>
    <phoneticPr fontId="4"/>
  </si>
  <si>
    <t>（提案書様式１）の１．会社概要（１）を記入</t>
    <rPh sb="1" eb="4">
      <t>テイアンショ</t>
    </rPh>
    <rPh sb="4" eb="6">
      <t>ヨウシキ</t>
    </rPh>
    <rPh sb="11" eb="13">
      <t>カイシャ</t>
    </rPh>
    <rPh sb="13" eb="15">
      <t>ガイヨウ</t>
    </rPh>
    <rPh sb="19" eb="21">
      <t>キニュウ</t>
    </rPh>
    <phoneticPr fontId="4"/>
  </si>
  <si>
    <t>７．</t>
    <phoneticPr fontId="4"/>
  </si>
  <si>
    <t>助成事業期間における資金計画</t>
    <rPh sb="0" eb="2">
      <t>ジョセイ</t>
    </rPh>
    <rPh sb="2" eb="4">
      <t>ジギョウ</t>
    </rPh>
    <rPh sb="4" eb="6">
      <t>キカン</t>
    </rPh>
    <rPh sb="10" eb="12">
      <t>シキン</t>
    </rPh>
    <rPh sb="12" eb="14">
      <t>ケイカク</t>
    </rPh>
    <phoneticPr fontId="4"/>
  </si>
  <si>
    <t>（１）収支計画</t>
    <rPh sb="3" eb="5">
      <t>シュウシ</t>
    </rPh>
    <rPh sb="5" eb="7">
      <t>ケイカク</t>
    </rPh>
    <phoneticPr fontId="4"/>
  </si>
  <si>
    <t>区分</t>
    <rPh sb="0" eb="2">
      <t>クブン</t>
    </rPh>
    <phoneticPr fontId="4"/>
  </si>
  <si>
    <t>計</t>
    <rPh sb="0" eb="1">
      <t>ケイ</t>
    </rPh>
    <phoneticPr fontId="4"/>
  </si>
  <si>
    <t>支出</t>
    <rPh sb="0" eb="2">
      <t>シシュツ</t>
    </rPh>
    <phoneticPr fontId="4"/>
  </si>
  <si>
    <t>収入</t>
    <rPh sb="0" eb="2">
      <t>シュウニュウ</t>
    </rPh>
    <phoneticPr fontId="4"/>
  </si>
  <si>
    <t>Ⅰ．自己資金</t>
    <rPh sb="2" eb="4">
      <t>ジコ</t>
    </rPh>
    <rPh sb="4" eb="6">
      <t>シキン</t>
    </rPh>
    <phoneticPr fontId="4"/>
  </si>
  <si>
    <t>Ⅱ．借入金</t>
    <rPh sb="2" eb="4">
      <t>シャクニュウ</t>
    </rPh>
    <rPh sb="4" eb="5">
      <t>キン</t>
    </rPh>
    <phoneticPr fontId="4"/>
  </si>
  <si>
    <t>Ⅲ．その他の収入</t>
    <rPh sb="4" eb="5">
      <t>タ</t>
    </rPh>
    <rPh sb="6" eb="8">
      <t>シュウニュウ</t>
    </rPh>
    <phoneticPr fontId="4"/>
  </si>
  <si>
    <t>（小計）</t>
    <rPh sb="1" eb="3">
      <t>ショウケイ</t>
    </rPh>
    <phoneticPr fontId="4"/>
  </si>
  <si>
    <t>合計</t>
    <rPh sb="0" eb="2">
      <t>ゴウケイ</t>
    </rPh>
    <phoneticPr fontId="4"/>
  </si>
  <si>
    <t>（２）借入金の調達方法</t>
    <rPh sb="3" eb="5">
      <t>シャクニュウ</t>
    </rPh>
    <rPh sb="5" eb="6">
      <t>キン</t>
    </rPh>
    <rPh sb="7" eb="9">
      <t>チョウタツ</t>
    </rPh>
    <rPh sb="9" eb="11">
      <t>ホウホウ</t>
    </rPh>
    <phoneticPr fontId="4"/>
  </si>
  <si>
    <t>Ｅメールアドレス</t>
    <phoneticPr fontId="4"/>
  </si>
  <si>
    <r>
      <t>VCや事業会社からの</t>
    </r>
    <r>
      <rPr>
        <b/>
        <sz val="11"/>
        <color rgb="FFFF0000"/>
        <rFont val="ＭＳ Ｐ明朝"/>
        <family val="1"/>
        <charset val="128"/>
      </rPr>
      <t>既に出資済</t>
    </r>
    <r>
      <rPr>
        <sz val="11"/>
        <rFont val="ＭＳ Ｐ明朝"/>
        <family val="1"/>
        <charset val="128"/>
      </rPr>
      <t>のもの等はここに記載。</t>
    </r>
    <rPh sb="3" eb="5">
      <t>ジギョウ</t>
    </rPh>
    <rPh sb="5" eb="7">
      <t>カイシャ</t>
    </rPh>
    <rPh sb="10" eb="11">
      <t>スデ</t>
    </rPh>
    <rPh sb="12" eb="14">
      <t>シュッシ</t>
    </rPh>
    <rPh sb="14" eb="15">
      <t>スミ</t>
    </rPh>
    <rPh sb="18" eb="19">
      <t>トウ</t>
    </rPh>
    <rPh sb="23" eb="25">
      <t>キサイ</t>
    </rPh>
    <phoneticPr fontId="4"/>
  </si>
  <si>
    <t>（提案書様式第１）の７.</t>
    <phoneticPr fontId="4"/>
  </si>
  <si>
    <r>
      <t>VCや事業会社からの</t>
    </r>
    <r>
      <rPr>
        <b/>
        <sz val="11"/>
        <color rgb="FFFF0000"/>
        <rFont val="ＭＳ Ｐ明朝"/>
        <family val="1"/>
        <charset val="128"/>
      </rPr>
      <t>新たな出資</t>
    </r>
    <r>
      <rPr>
        <sz val="11"/>
        <rFont val="ＭＳ Ｐ明朝"/>
        <family val="1"/>
        <charset val="128"/>
      </rPr>
      <t>を本事業に組み込む場合はここに記載。</t>
    </r>
    <rPh sb="3" eb="5">
      <t>ジギョウ</t>
    </rPh>
    <rPh sb="5" eb="7">
      <t>カイシャ</t>
    </rPh>
    <rPh sb="10" eb="11">
      <t>アラ</t>
    </rPh>
    <rPh sb="13" eb="15">
      <t>シュッシ</t>
    </rPh>
    <rPh sb="16" eb="17">
      <t>ホン</t>
    </rPh>
    <rPh sb="17" eb="19">
      <t>ジギョウ</t>
    </rPh>
    <rPh sb="20" eb="21">
      <t>ク</t>
    </rPh>
    <rPh sb="22" eb="23">
      <t>コ</t>
    </rPh>
    <rPh sb="24" eb="26">
      <t>バアイ</t>
    </rPh>
    <rPh sb="30" eb="32">
      <t>キサイ</t>
    </rPh>
    <phoneticPr fontId="4"/>
  </si>
  <si>
    <t>提案日</t>
    <rPh sb="0" eb="2">
      <t>テイアン</t>
    </rPh>
    <rPh sb="2" eb="3">
      <t>ビ</t>
    </rPh>
    <phoneticPr fontId="4"/>
  </si>
  <si>
    <t>受付番号(提案者)</t>
    <rPh sb="5" eb="8">
      <t>テイアンシャ</t>
    </rPh>
    <phoneticPr fontId="4"/>
  </si>
  <si>
    <t>提案者名</t>
    <rPh sb="0" eb="2">
      <t>テイアン</t>
    </rPh>
    <phoneticPr fontId="4"/>
  </si>
  <si>
    <t>（提案書様式第１)の提案日</t>
    <rPh sb="6" eb="7">
      <t>ダイ</t>
    </rPh>
    <rPh sb="10" eb="12">
      <t>テイアン</t>
    </rPh>
    <rPh sb="12" eb="13">
      <t>ビ</t>
    </rPh>
    <phoneticPr fontId="4"/>
  </si>
  <si>
    <t>代表取締役  　代表取締役社長</t>
    <rPh sb="0" eb="2">
      <t>ダイヒョウ</t>
    </rPh>
    <rPh sb="2" eb="5">
      <t>トリシマリヤク</t>
    </rPh>
    <rPh sb="8" eb="10">
      <t>ダイヒョウ</t>
    </rPh>
    <rPh sb="10" eb="13">
      <t>トリシマリヤク</t>
    </rPh>
    <rPh sb="13" eb="15">
      <t>シャチョウ</t>
    </rPh>
    <phoneticPr fontId="4"/>
  </si>
  <si>
    <t>123-4567</t>
    <phoneticPr fontId="4"/>
  </si>
  <si>
    <t>全期間総括表</t>
    <rPh sb="0" eb="3">
      <t>ゼンキカン</t>
    </rPh>
    <rPh sb="3" eb="5">
      <t>ソウカツ</t>
    </rPh>
    <rPh sb="5" eb="6">
      <t>ヒョウ</t>
    </rPh>
    <phoneticPr fontId="4"/>
  </si>
  <si>
    <r>
      <t>・</t>
    </r>
    <r>
      <rPr>
        <sz val="11"/>
        <color rgb="FFFF0000"/>
        <rFont val="ＭＳ 明朝"/>
        <family val="1"/>
        <charset val="128"/>
      </rPr>
      <t>項目別明細表を先に作成</t>
    </r>
    <r>
      <rPr>
        <sz val="11"/>
        <color theme="1"/>
        <rFont val="ＭＳ 明朝"/>
        <family val="1"/>
        <charset val="128"/>
      </rPr>
      <t>するようにしてください。
・項目別明細表が作成されれば、数値が反映されるようにしてあります。
・項目別明細表の助成対象費用の各項目の合計セルを参照しているか確認してください。</t>
    </r>
    <rPh sb="1" eb="3">
      <t>コウモク</t>
    </rPh>
    <rPh sb="3" eb="4">
      <t>ベツ</t>
    </rPh>
    <rPh sb="4" eb="7">
      <t>メイサイヒョウ</t>
    </rPh>
    <rPh sb="8" eb="9">
      <t>サキ</t>
    </rPh>
    <rPh sb="10" eb="12">
      <t>サクセイ</t>
    </rPh>
    <rPh sb="26" eb="28">
      <t>コウモク</t>
    </rPh>
    <rPh sb="28" eb="29">
      <t>ベツ</t>
    </rPh>
    <rPh sb="29" eb="32">
      <t>メイサイヒョウ</t>
    </rPh>
    <rPh sb="33" eb="35">
      <t>サクセイ</t>
    </rPh>
    <rPh sb="40" eb="42">
      <t>スウチ</t>
    </rPh>
    <rPh sb="43" eb="45">
      <t>ハンエイ</t>
    </rPh>
    <rPh sb="60" eb="62">
      <t>コウモク</t>
    </rPh>
    <rPh sb="62" eb="63">
      <t>ベツ</t>
    </rPh>
    <rPh sb="63" eb="66">
      <t>メイサイヒョウ</t>
    </rPh>
    <rPh sb="67" eb="69">
      <t>ジョセイ</t>
    </rPh>
    <rPh sb="69" eb="71">
      <t>タイショウ</t>
    </rPh>
    <rPh sb="71" eb="73">
      <t>ヒヨウ</t>
    </rPh>
    <rPh sb="74" eb="75">
      <t>カク</t>
    </rPh>
    <rPh sb="75" eb="77">
      <t>コウモク</t>
    </rPh>
    <rPh sb="78" eb="80">
      <t>ゴウケイ</t>
    </rPh>
    <rPh sb="83" eb="85">
      <t>サンショウ</t>
    </rPh>
    <rPh sb="90" eb="92">
      <t>カクニン</t>
    </rPh>
    <phoneticPr fontId="4"/>
  </si>
  <si>
    <t>共同研究先総括表</t>
    <rPh sb="0" eb="2">
      <t>キョウドウ</t>
    </rPh>
    <rPh sb="2" eb="4">
      <t>ケンキュウ</t>
    </rPh>
    <rPh sb="4" eb="5">
      <t>サキ</t>
    </rPh>
    <rPh sb="5" eb="7">
      <t>ソウカツ</t>
    </rPh>
    <rPh sb="7" eb="8">
      <t>ヒョウ</t>
    </rPh>
    <phoneticPr fontId="4"/>
  </si>
  <si>
    <r>
      <t>・</t>
    </r>
    <r>
      <rPr>
        <sz val="11"/>
        <color rgb="FFFF0000"/>
        <rFont val="ＭＳ 明朝"/>
        <family val="1"/>
        <charset val="128"/>
      </rPr>
      <t>項目別明細表を先に作成</t>
    </r>
    <r>
      <rPr>
        <sz val="11"/>
        <color theme="1"/>
        <rFont val="ＭＳ 明朝"/>
        <family val="1"/>
        <charset val="128"/>
      </rPr>
      <t>するようにしてください。
・項目別明細表が作成されれば、数値が反映されるようにしてあります。
・項目別明細表の助成対象費用の各項目の合計セルを参照しているか確認してください。</t>
    </r>
    <phoneticPr fontId="4"/>
  </si>
  <si>
    <t>VC名／○○○○万円、VC名／XXXX万円、</t>
    <phoneticPr fontId="4"/>
  </si>
  <si>
    <t>VC名と出資額の間は「／」（全角スラッシュ）、出資毎の間は、全角読点（「、」とする</t>
    <phoneticPr fontId="4"/>
  </si>
  <si>
    <t>○○大学</t>
    <phoneticPr fontId="4"/>
  </si>
  <si>
    <t>○○大学</t>
    <rPh sb="2" eb="4">
      <t>ダイガク</t>
    </rPh>
    <phoneticPr fontId="4"/>
  </si>
  <si>
    <t>abc.def_ghi@nedo.go.jp</t>
    <phoneticPr fontId="4"/>
  </si>
  <si>
    <t>○○大学</t>
    <phoneticPr fontId="4"/>
  </si>
  <si>
    <r>
      <t>助成金交付提案額</t>
    </r>
    <r>
      <rPr>
        <b/>
        <sz val="11"/>
        <color rgb="FFFF0000"/>
        <rFont val="ＭＳ Ｐ明朝"/>
        <family val="1"/>
        <charset val="128"/>
      </rPr>
      <t>（全期間）</t>
    </r>
    <rPh sb="5" eb="7">
      <t>テイアン</t>
    </rPh>
    <phoneticPr fontId="4"/>
  </si>
  <si>
    <t>提案者法人番号</t>
  </si>
  <si>
    <t>実施期間の名称／制度の名称／対象期間／テーマ名／補助金額／本提案との関係を記入（「／」（全角スラッシュ）で区切る）</t>
    <rPh sb="30" eb="32">
      <t>テイアン</t>
    </rPh>
    <rPh sb="37" eb="39">
      <t>キニュウ</t>
    </rPh>
    <phoneticPr fontId="4"/>
  </si>
  <si>
    <t>提案者</t>
    <rPh sb="0" eb="2">
      <t>テイアン</t>
    </rPh>
    <rPh sb="2" eb="3">
      <t>シャ</t>
    </rPh>
    <phoneticPr fontId="4"/>
  </si>
  <si>
    <t>助成金交付提案額</t>
    <rPh sb="0" eb="2">
      <t>ジョセイ</t>
    </rPh>
    <rPh sb="2" eb="3">
      <t>キン</t>
    </rPh>
    <rPh sb="3" eb="5">
      <t>コウフ</t>
    </rPh>
    <rPh sb="5" eb="7">
      <t>テイアン</t>
    </rPh>
    <rPh sb="7" eb="8">
      <t>ガク</t>
    </rPh>
    <phoneticPr fontId="4"/>
  </si>
  <si>
    <t>Ⅳ．助成金交付提案額</t>
    <rPh sb="2" eb="4">
      <t>ジョセイ</t>
    </rPh>
    <rPh sb="4" eb="5">
      <t>キン</t>
    </rPh>
    <rPh sb="5" eb="7">
      <t>コウフ</t>
    </rPh>
    <rPh sb="7" eb="9">
      <t>テイアン</t>
    </rPh>
    <rPh sb="9" eb="10">
      <t>ガク</t>
    </rPh>
    <phoneticPr fontId="4"/>
  </si>
  <si>
    <r>
      <t>・薄オレンジのセルはすべて記載してください。該当しないものは、なし　と記載。
・「助成事業の総費用、助成対象費用および交付提案額」（白色セル）は、</t>
    </r>
    <r>
      <rPr>
        <sz val="11"/>
        <color rgb="FFFF0000"/>
        <rFont val="ＭＳ 明朝"/>
        <family val="1"/>
        <charset val="128"/>
      </rPr>
      <t>項目別明細表の値が反映</t>
    </r>
    <r>
      <rPr>
        <sz val="11"/>
        <color theme="1"/>
        <rFont val="ＭＳ 明朝"/>
        <family val="1"/>
        <charset val="128"/>
      </rPr>
      <t>されます。
・記載内容は提案書様式の「7.(2)借入金の調達方法」「8.(6)現在の主要事業内容」以外に反映されます。
・項目別明細表を作成後、情報項目シートの「助成事業の総費用、助成対象費用および交付提案額」が、項目別明細表の合計セルを参照しているか再度確認してください。</t>
    </r>
    <rPh sb="1" eb="2">
      <t>ウス</t>
    </rPh>
    <rPh sb="13" eb="15">
      <t>キサイ</t>
    </rPh>
    <rPh sb="22" eb="24">
      <t>ガイトウ</t>
    </rPh>
    <rPh sb="35" eb="37">
      <t>キサイ</t>
    </rPh>
    <rPh sb="41" eb="43">
      <t>ジョセイ</t>
    </rPh>
    <rPh sb="43" eb="45">
      <t>ジギョウ</t>
    </rPh>
    <rPh sb="46" eb="49">
      <t>ソウヒヨウ</t>
    </rPh>
    <rPh sb="50" eb="52">
      <t>ジョセイ</t>
    </rPh>
    <rPh sb="52" eb="54">
      <t>タイショウ</t>
    </rPh>
    <rPh sb="54" eb="56">
      <t>ヒヨウ</t>
    </rPh>
    <rPh sb="59" eb="61">
      <t>コウフ</t>
    </rPh>
    <rPh sb="61" eb="63">
      <t>テイアン</t>
    </rPh>
    <rPh sb="63" eb="64">
      <t>ガク</t>
    </rPh>
    <rPh sb="66" eb="67">
      <t>シロ</t>
    </rPh>
    <rPh sb="67" eb="68">
      <t>イロ</t>
    </rPh>
    <rPh sb="73" eb="75">
      <t>コウモク</t>
    </rPh>
    <rPh sb="75" eb="76">
      <t>ベツ</t>
    </rPh>
    <rPh sb="76" eb="79">
      <t>メイサイヒョウ</t>
    </rPh>
    <rPh sb="80" eb="81">
      <t>アタイ</t>
    </rPh>
    <rPh sb="82" eb="84">
      <t>ハンエイ</t>
    </rPh>
    <rPh sb="91" eb="93">
      <t>キサイ</t>
    </rPh>
    <rPh sb="93" eb="95">
      <t>ナイヨウ</t>
    </rPh>
    <rPh sb="96" eb="99">
      <t>テイアンショ</t>
    </rPh>
    <rPh sb="99" eb="101">
      <t>ヨウシキ</t>
    </rPh>
    <rPh sb="133" eb="135">
      <t>イガイ</t>
    </rPh>
    <rPh sb="136" eb="138">
      <t>ハンエイ</t>
    </rPh>
    <rPh sb="152" eb="154">
      <t>サクセイ</t>
    </rPh>
    <rPh sb="154" eb="155">
      <t>ゴ</t>
    </rPh>
    <rPh sb="156" eb="158">
      <t>ジョウホウ</t>
    </rPh>
    <rPh sb="158" eb="160">
      <t>コウモク</t>
    </rPh>
    <rPh sb="185" eb="187">
      <t>テイアン</t>
    </rPh>
    <rPh sb="198" eb="200">
      <t>ゴウケイ</t>
    </rPh>
    <rPh sb="203" eb="205">
      <t>サンショウ</t>
    </rPh>
    <rPh sb="210" eb="212">
      <t>サイド</t>
    </rPh>
    <rPh sb="212" eb="214">
      <t>カクニン</t>
    </rPh>
    <phoneticPr fontId="4"/>
  </si>
  <si>
    <t>事業化までに必要な調達額</t>
    <phoneticPr fontId="4"/>
  </si>
  <si>
    <t>○億円</t>
    <phoneticPr fontId="4"/>
  </si>
  <si>
    <t>△億円</t>
    <rPh sb="1" eb="3">
      <t>オクエン</t>
    </rPh>
    <phoneticPr fontId="4"/>
  </si>
  <si>
    <t>提案時点での調達（見込み含む）額</t>
    <rPh sb="0" eb="2">
      <t>テイアン</t>
    </rPh>
    <rPh sb="2" eb="4">
      <t>ジテン</t>
    </rPh>
    <rPh sb="6" eb="8">
      <t>チョウタツ</t>
    </rPh>
    <rPh sb="9" eb="11">
      <t>ミコ</t>
    </rPh>
    <rPh sb="12" eb="13">
      <t>フク</t>
    </rPh>
    <rPh sb="15" eb="16">
      <t>ガク</t>
    </rPh>
    <phoneticPr fontId="4"/>
  </si>
  <si>
    <t>８．</t>
    <phoneticPr fontId="4"/>
  </si>
  <si>
    <t>（提案書様式第１)</t>
    <phoneticPr fontId="4"/>
  </si>
  <si>
    <t>（提案書様式第１添付１）の１．（２）</t>
    <rPh sb="8" eb="10">
      <t>テンプ</t>
    </rPh>
    <phoneticPr fontId="4"/>
  </si>
  <si>
    <t>（提案書様式第１添付１）の１．（３）</t>
    <phoneticPr fontId="4"/>
  </si>
  <si>
    <t>（提案書様式第１添付１）の１．（１０）</t>
    <phoneticPr fontId="4"/>
  </si>
  <si>
    <t>（提案書様式第１）の８.</t>
    <phoneticPr fontId="4"/>
  </si>
  <si>
    <t>全従業員数</t>
    <rPh sb="0" eb="1">
      <t>ゼン</t>
    </rPh>
    <rPh sb="1" eb="4">
      <t>ジュウギョウイン</t>
    </rPh>
    <rPh sb="4" eb="5">
      <t>スウ</t>
    </rPh>
    <phoneticPr fontId="4"/>
  </si>
  <si>
    <t>経営者の数</t>
    <rPh sb="0" eb="3">
      <t>ケイエイシャ</t>
    </rPh>
    <rPh sb="4" eb="5">
      <t>カズ</t>
    </rPh>
    <phoneticPr fontId="4"/>
  </si>
  <si>
    <t>（提案書様式第１添付１）の１．（６）</t>
    <phoneticPr fontId="4"/>
  </si>
  <si>
    <t>（提案書様式第１添付１）の１．（４）</t>
    <phoneticPr fontId="4"/>
  </si>
  <si>
    <t>（提案書様式第１）の１.（３）</t>
    <phoneticPr fontId="4"/>
  </si>
  <si>
    <r>
      <t>・情報項目シートに記載した内容を参照している部分については</t>
    </r>
    <r>
      <rPr>
        <sz val="11"/>
        <color rgb="FFFF0000"/>
        <rFont val="ＭＳ 明朝"/>
        <family val="1"/>
        <charset val="128"/>
      </rPr>
      <t>記載は不要</t>
    </r>
    <r>
      <rPr>
        <sz val="11"/>
        <color theme="1"/>
        <rFont val="ＭＳ 明朝"/>
        <family val="1"/>
        <charset val="128"/>
      </rPr>
      <t>です。
・</t>
    </r>
    <r>
      <rPr>
        <sz val="11"/>
        <color rgb="FFFF0000"/>
        <rFont val="ＭＳ 明朝"/>
        <family val="1"/>
        <charset val="128"/>
      </rPr>
      <t>「7.(2)借入金の調達方法」については、提案書様式に直接記載</t>
    </r>
    <r>
      <rPr>
        <sz val="11"/>
        <color theme="1"/>
        <rFont val="ＭＳ 明朝"/>
        <family val="1"/>
        <charset val="128"/>
      </rPr>
      <t>ください。
・印刷時に印字されない文字がある場合には、行の高さを変更する等して、適宜レイアウトを変更してください。
・「提案書作成にあたって（MS-Word)」に提案書様式（word版）がありますので、そちらの様式で作成することも
　可能です。その場合は、特に、数値の転記ミスにお気をつけください。</t>
    </r>
    <rPh sb="1" eb="3">
      <t>ジョウホウ</t>
    </rPh>
    <rPh sb="3" eb="5">
      <t>コウモク</t>
    </rPh>
    <rPh sb="9" eb="11">
      <t>キサイ</t>
    </rPh>
    <rPh sb="13" eb="15">
      <t>ナイヨウ</t>
    </rPh>
    <rPh sb="16" eb="18">
      <t>サンショウ</t>
    </rPh>
    <rPh sb="22" eb="24">
      <t>ブブン</t>
    </rPh>
    <rPh sb="29" eb="31">
      <t>キサイ</t>
    </rPh>
    <rPh sb="32" eb="34">
      <t>フヨウ</t>
    </rPh>
    <rPh sb="45" eb="47">
      <t>シャクニュウ</t>
    </rPh>
    <rPh sb="47" eb="48">
      <t>キン</t>
    </rPh>
    <rPh sb="49" eb="51">
      <t>チョウタツ</t>
    </rPh>
    <rPh sb="51" eb="53">
      <t>ホウホウ</t>
    </rPh>
    <rPh sb="60" eb="63">
      <t>テイアンショ</t>
    </rPh>
    <rPh sb="63" eb="65">
      <t>ヨウシキ</t>
    </rPh>
    <rPh sb="66" eb="68">
      <t>チョクセツ</t>
    </rPh>
    <rPh sb="68" eb="70">
      <t>キサイ</t>
    </rPh>
    <rPh sb="77" eb="79">
      <t>インサツ</t>
    </rPh>
    <rPh sb="79" eb="80">
      <t>ジ</t>
    </rPh>
    <rPh sb="81" eb="83">
      <t>インジ</t>
    </rPh>
    <rPh sb="87" eb="89">
      <t>モジ</t>
    </rPh>
    <rPh sb="92" eb="94">
      <t>バアイ</t>
    </rPh>
    <rPh sb="97" eb="98">
      <t>ギョウ</t>
    </rPh>
    <rPh sb="99" eb="100">
      <t>タカ</t>
    </rPh>
    <rPh sb="102" eb="104">
      <t>ヘンコウ</t>
    </rPh>
    <rPh sb="106" eb="107">
      <t>ナド</t>
    </rPh>
    <rPh sb="110" eb="112">
      <t>テキギ</t>
    </rPh>
    <rPh sb="118" eb="120">
      <t>ヘンコウ</t>
    </rPh>
    <rPh sb="130" eb="133">
      <t>テイアンショ</t>
    </rPh>
    <rPh sb="133" eb="135">
      <t>サクセイ</t>
    </rPh>
    <rPh sb="151" eb="154">
      <t>テイアンショ</t>
    </rPh>
    <rPh sb="154" eb="156">
      <t>ヨウシキ</t>
    </rPh>
    <rPh sb="161" eb="162">
      <t>バン</t>
    </rPh>
    <rPh sb="175" eb="177">
      <t>ヨウシキ</t>
    </rPh>
    <rPh sb="178" eb="180">
      <t>サクセイ</t>
    </rPh>
    <rPh sb="187" eb="189">
      <t>カノウ</t>
    </rPh>
    <rPh sb="194" eb="196">
      <t>バアイ</t>
    </rPh>
    <rPh sb="198" eb="199">
      <t>トク</t>
    </rPh>
    <rPh sb="201" eb="203">
      <t>スウチ</t>
    </rPh>
    <rPh sb="204" eb="206">
      <t>テンキ</t>
    </rPh>
    <rPh sb="210" eb="211">
      <t>キ</t>
    </rPh>
    <phoneticPr fontId="4"/>
  </si>
  <si>
    <r>
      <t>・</t>
    </r>
    <r>
      <rPr>
        <sz val="11"/>
        <color rgb="FFFF0000"/>
        <rFont val="ＭＳ 明朝"/>
        <family val="1"/>
        <charset val="128"/>
      </rPr>
      <t>項目別明細表を先に作成</t>
    </r>
    <r>
      <rPr>
        <sz val="11"/>
        <color theme="1"/>
        <rFont val="ＭＳ 明朝"/>
        <family val="1"/>
        <charset val="128"/>
      </rPr>
      <t>するようにしてください。
・学術機関の費用は、Ⅳ．１．に計上してください。
・費用計上する内容を増やすために行を追加した場合は、</t>
    </r>
    <r>
      <rPr>
        <sz val="11"/>
        <color rgb="FFFF0000"/>
        <rFont val="ＭＳ 明朝"/>
        <family val="1"/>
        <charset val="128"/>
      </rPr>
      <t>細目の小計がその内訳と整合している</t>
    </r>
    <r>
      <rPr>
        <sz val="11"/>
        <color theme="1"/>
        <rFont val="ＭＳ 明朝"/>
        <family val="1"/>
        <charset val="128"/>
      </rPr>
      <t>か確認してください。</t>
    </r>
    <rPh sb="1" eb="3">
      <t>コウモク</t>
    </rPh>
    <rPh sb="3" eb="4">
      <t>ベツ</t>
    </rPh>
    <rPh sb="4" eb="7">
      <t>メイサイヒョウ</t>
    </rPh>
    <rPh sb="8" eb="9">
      <t>サキ</t>
    </rPh>
    <rPh sb="10" eb="12">
      <t>サクセイ</t>
    </rPh>
    <rPh sb="26" eb="28">
      <t>ガクジュツ</t>
    </rPh>
    <rPh sb="28" eb="30">
      <t>キカン</t>
    </rPh>
    <rPh sb="31" eb="33">
      <t>ヒヨウ</t>
    </rPh>
    <rPh sb="40" eb="42">
      <t>ケイジョウ</t>
    </rPh>
    <phoneticPr fontId="4"/>
  </si>
  <si>
    <t>最長　交付決定日から1年</t>
    <rPh sb="0" eb="2">
      <t>サイチョウ</t>
    </rPh>
    <rPh sb="3" eb="5">
      <t>コウフ</t>
    </rPh>
    <rPh sb="5" eb="7">
      <t>ケッテイ</t>
    </rPh>
    <rPh sb="7" eb="8">
      <t>ビ</t>
    </rPh>
    <rPh sb="11" eb="12">
      <t>ネン</t>
    </rPh>
    <phoneticPr fontId="4"/>
  </si>
  <si>
    <t>助成事業に要する経費（20２１年度分）</t>
    <rPh sb="5" eb="6">
      <t>ヨウ</t>
    </rPh>
    <rPh sb="8" eb="10">
      <t>ケイヒ</t>
    </rPh>
    <phoneticPr fontId="4"/>
  </si>
  <si>
    <t>助成対象費用（20２１年度分）</t>
    <phoneticPr fontId="4"/>
  </si>
  <si>
    <t>共同研究先名①</t>
    <phoneticPr fontId="4"/>
  </si>
  <si>
    <t>共同研究先名②</t>
    <phoneticPr fontId="4"/>
  </si>
  <si>
    <t>最大１．０億円</t>
    <rPh sb="0" eb="2">
      <t>サイダイ</t>
    </rPh>
    <rPh sb="5" eb="7">
      <t>オクエン</t>
    </rPh>
    <phoneticPr fontId="4"/>
  </si>
  <si>
    <t>2021年度</t>
    <rPh sb="4" eb="6">
      <t>ネンド</t>
    </rPh>
    <phoneticPr fontId="4"/>
  </si>
  <si>
    <t>2022年度</t>
    <rPh sb="4" eb="6">
      <t>ネンド</t>
    </rPh>
    <phoneticPr fontId="4"/>
  </si>
  <si>
    <t>202１年度</t>
    <rPh sb="4" eb="6">
      <t>ネンド</t>
    </rPh>
    <phoneticPr fontId="4"/>
  </si>
  <si>
    <t>助成対象費用（全期間）は、最大1億5千万円。</t>
    <rPh sb="0" eb="2">
      <t>ジョセイ</t>
    </rPh>
    <rPh sb="2" eb="4">
      <t>タイショウ</t>
    </rPh>
    <rPh sb="4" eb="6">
      <t>ヒヨウ</t>
    </rPh>
    <rPh sb="7" eb="10">
      <t>ゼンキカン</t>
    </rPh>
    <rPh sb="13" eb="15">
      <t>サイダイ</t>
    </rPh>
    <rPh sb="16" eb="17">
      <t>オク</t>
    </rPh>
    <rPh sb="20" eb="21">
      <t>エン</t>
    </rPh>
    <phoneticPr fontId="4"/>
  </si>
  <si>
    <t>Ⅲその他の収入（２０２１年度）</t>
    <phoneticPr fontId="4"/>
  </si>
  <si>
    <t>Ⅰ自己資金（２０２１年度）</t>
    <rPh sb="1" eb="3">
      <t>ジコ</t>
    </rPh>
    <rPh sb="3" eb="5">
      <t>シキン</t>
    </rPh>
    <rPh sb="10" eb="12">
      <t>ネンド</t>
    </rPh>
    <phoneticPr fontId="4"/>
  </si>
  <si>
    <t>Ⅰ自己資金（２０２２年度）</t>
    <phoneticPr fontId="4"/>
  </si>
  <si>
    <t>Ⅱ借入金（２０２１年度）</t>
    <rPh sb="1" eb="3">
      <t>シャクニュウ</t>
    </rPh>
    <rPh sb="3" eb="4">
      <t>キン</t>
    </rPh>
    <rPh sb="9" eb="11">
      <t>ネンド</t>
    </rPh>
    <phoneticPr fontId="4"/>
  </si>
  <si>
    <t>Ⅱ借入金（２０２２年度）</t>
    <phoneticPr fontId="4"/>
  </si>
  <si>
    <t>Ⅲその他の収入（２０２２年度）</t>
    <phoneticPr fontId="4"/>
  </si>
  <si>
    <t>助成事業に要する経費（20２２年度分）</t>
    <rPh sb="5" eb="6">
      <t>ヨウ</t>
    </rPh>
    <rPh sb="8" eb="10">
      <t>ケイヒ</t>
    </rPh>
    <phoneticPr fontId="4"/>
  </si>
  <si>
    <t>助成対象費用（20２２年度分）</t>
    <phoneticPr fontId="4"/>
  </si>
  <si>
    <t>助成金交付提案額（20２１年度分）</t>
    <rPh sb="5" eb="7">
      <t>テイアン</t>
    </rPh>
    <phoneticPr fontId="4"/>
  </si>
  <si>
    <t>助成金交付提案額（20２２年度分）</t>
    <phoneticPr fontId="4"/>
  </si>
  <si>
    <t>事業化までに必要とする資金の総額</t>
    <phoneticPr fontId="4"/>
  </si>
  <si>
    <t>事業化までに必要とする資金の総額の内、提案時点で調達（見込み含む）額</t>
    <rPh sb="0" eb="3">
      <t>ジギョウカ</t>
    </rPh>
    <rPh sb="6" eb="8">
      <t>ヒツヨウ</t>
    </rPh>
    <rPh sb="11" eb="13">
      <t>シキン</t>
    </rPh>
    <rPh sb="14" eb="16">
      <t>ソウガク</t>
    </rPh>
    <rPh sb="17" eb="18">
      <t>ウチ</t>
    </rPh>
    <rPh sb="19" eb="21">
      <t>テイアン</t>
    </rPh>
    <rPh sb="21" eb="23">
      <t>ジテン</t>
    </rPh>
    <rPh sb="24" eb="26">
      <t>チョウタツ</t>
    </rPh>
    <rPh sb="27" eb="29">
      <t>ミコ</t>
    </rPh>
    <rPh sb="30" eb="31">
      <t>フク</t>
    </rPh>
    <rPh sb="33" eb="34">
      <t>ガク</t>
    </rPh>
    <phoneticPr fontId="4"/>
  </si>
  <si>
    <t>項目別明細表（助成先）
（2021年度,2022年度版）</t>
    <rPh sb="0" eb="2">
      <t>コウモク</t>
    </rPh>
    <rPh sb="2" eb="3">
      <t>ベツ</t>
    </rPh>
    <rPh sb="3" eb="6">
      <t>メイサイヒョウ</t>
    </rPh>
    <rPh sb="7" eb="9">
      <t>ジョセイ</t>
    </rPh>
    <rPh sb="9" eb="10">
      <t>サキ</t>
    </rPh>
    <rPh sb="17" eb="19">
      <t>ネンド</t>
    </rPh>
    <rPh sb="24" eb="26">
      <t>ネンド</t>
    </rPh>
    <rPh sb="26" eb="27">
      <t>バン</t>
    </rPh>
    <phoneticPr fontId="4"/>
  </si>
  <si>
    <t>項目別明細表（共同研究先）
（2021年度,2022年度版）</t>
    <rPh sb="7" eb="9">
      <t>キョウドウ</t>
    </rPh>
    <rPh sb="9" eb="11">
      <t>ケンキュウ</t>
    </rPh>
    <rPh sb="26" eb="28">
      <t>ネンド</t>
    </rPh>
    <phoneticPr fontId="4"/>
  </si>
  <si>
    <t>費用計上を行う学術機関を記載。無い場合は「該当なし」と記載</t>
    <rPh sb="7" eb="9">
      <t>ガクジュツ</t>
    </rPh>
    <rPh sb="21" eb="23">
      <t>ガイトウ</t>
    </rPh>
    <rPh sb="27" eb="29">
      <t>キサイ</t>
    </rPh>
    <phoneticPr fontId="4"/>
  </si>
  <si>
    <t>費用計上を行う学術機関を記載。無い場合は「該当なし」と記載</t>
    <rPh sb="7" eb="9">
      <t>ガクジュツ</t>
    </rPh>
    <phoneticPr fontId="4"/>
  </si>
  <si>
    <t>（提案書様式第１）の３.</t>
    <phoneticPr fontId="4"/>
  </si>
  <si>
    <r>
      <t>別紙２：項目別明細表_助成先(2021年度)の助成事業に要する経費の</t>
    </r>
    <r>
      <rPr>
        <b/>
        <sz val="11"/>
        <color rgb="FFFF0000"/>
        <rFont val="ＭＳ Ｐ明朝"/>
        <family val="1"/>
        <charset val="128"/>
      </rPr>
      <t>合計セルを参照指定</t>
    </r>
    <r>
      <rPr>
        <sz val="11"/>
        <rFont val="ＭＳ Ｐ明朝"/>
        <family val="1"/>
        <charset val="128"/>
      </rPr>
      <t>してください</t>
    </r>
    <rPh sb="11" eb="13">
      <t>ジョセイ</t>
    </rPh>
    <rPh sb="13" eb="14">
      <t>サキ</t>
    </rPh>
    <rPh sb="31" eb="33">
      <t>ケイヒ</t>
    </rPh>
    <rPh sb="34" eb="36">
      <t>ゴウケイ</t>
    </rPh>
    <rPh sb="39" eb="41">
      <t>サンショウ</t>
    </rPh>
    <rPh sb="41" eb="43">
      <t>シテイ</t>
    </rPh>
    <phoneticPr fontId="4"/>
  </si>
  <si>
    <r>
      <t>別紙２：項目別明細表_助成先(2022年度)の助成事業に要する経費の</t>
    </r>
    <r>
      <rPr>
        <b/>
        <sz val="11"/>
        <color rgb="FFFF0000"/>
        <rFont val="ＭＳ Ｐ明朝"/>
        <family val="1"/>
        <charset val="128"/>
      </rPr>
      <t>合計セルを参照指定</t>
    </r>
    <r>
      <rPr>
        <sz val="11"/>
        <rFont val="ＭＳ Ｐ明朝"/>
        <family val="1"/>
        <charset val="128"/>
      </rPr>
      <t>してください</t>
    </r>
    <rPh sb="11" eb="13">
      <t>ジョセイ</t>
    </rPh>
    <rPh sb="13" eb="14">
      <t>サキ</t>
    </rPh>
    <rPh sb="31" eb="33">
      <t>ケイヒ</t>
    </rPh>
    <rPh sb="34" eb="36">
      <t>ゴウケイ</t>
    </rPh>
    <rPh sb="39" eb="41">
      <t>サンショウ</t>
    </rPh>
    <rPh sb="41" eb="43">
      <t>シテイ</t>
    </rPh>
    <phoneticPr fontId="4"/>
  </si>
  <si>
    <r>
      <t>別紙２：項目別明細表_助成先(2021年度)の助成対象費用の</t>
    </r>
    <r>
      <rPr>
        <b/>
        <sz val="11"/>
        <color rgb="FFFF0000"/>
        <rFont val="ＭＳ Ｐ明朝"/>
        <family val="1"/>
        <charset val="128"/>
      </rPr>
      <t>合計セルを参照指定</t>
    </r>
    <r>
      <rPr>
        <sz val="11"/>
        <rFont val="ＭＳ Ｐ明朝"/>
        <family val="1"/>
        <charset val="128"/>
      </rPr>
      <t>してください</t>
    </r>
    <rPh sb="11" eb="13">
      <t>ジョセイ</t>
    </rPh>
    <rPh sb="13" eb="14">
      <t>サキ</t>
    </rPh>
    <rPh sb="23" eb="25">
      <t>ジョセイ</t>
    </rPh>
    <rPh sb="25" eb="27">
      <t>タイショウ</t>
    </rPh>
    <rPh sb="27" eb="29">
      <t>ヒヨウ</t>
    </rPh>
    <rPh sb="30" eb="32">
      <t>ゴウケイ</t>
    </rPh>
    <rPh sb="35" eb="37">
      <t>サンショウ</t>
    </rPh>
    <rPh sb="37" eb="39">
      <t>シテイ</t>
    </rPh>
    <phoneticPr fontId="4"/>
  </si>
  <si>
    <r>
      <t>別紙２：項目別明細表_助成先(2022年度)の助成対象費用の</t>
    </r>
    <r>
      <rPr>
        <b/>
        <sz val="11"/>
        <color rgb="FFFF0000"/>
        <rFont val="ＭＳ Ｐ明朝"/>
        <family val="1"/>
        <charset val="128"/>
      </rPr>
      <t>合計セルを参照指定</t>
    </r>
    <r>
      <rPr>
        <sz val="11"/>
        <rFont val="ＭＳ Ｐ明朝"/>
        <family val="1"/>
        <charset val="128"/>
      </rPr>
      <t>してください</t>
    </r>
    <rPh sb="11" eb="13">
      <t>ジョセイ</t>
    </rPh>
    <rPh sb="13" eb="14">
      <t>サキ</t>
    </rPh>
    <rPh sb="23" eb="25">
      <t>ジョセイ</t>
    </rPh>
    <rPh sb="25" eb="27">
      <t>タイショウ</t>
    </rPh>
    <rPh sb="27" eb="29">
      <t>ヒヨウ</t>
    </rPh>
    <rPh sb="30" eb="32">
      <t>ゴウケイ</t>
    </rPh>
    <rPh sb="35" eb="37">
      <t>サンショウ</t>
    </rPh>
    <rPh sb="37" eb="39">
      <t>シテイ</t>
    </rPh>
    <phoneticPr fontId="4"/>
  </si>
  <si>
    <r>
      <t>別紙２：項目別明細表_助成先(2021年度)の</t>
    </r>
    <r>
      <rPr>
        <b/>
        <sz val="11"/>
        <color rgb="FFFF0000"/>
        <rFont val="ＭＳ Ｐ明朝"/>
        <family val="1"/>
        <charset val="128"/>
      </rPr>
      <t>助成金の額を参照指定</t>
    </r>
    <r>
      <rPr>
        <sz val="11"/>
        <rFont val="ＭＳ Ｐ明朝"/>
        <family val="1"/>
        <charset val="128"/>
      </rPr>
      <t>してください</t>
    </r>
    <rPh sb="11" eb="13">
      <t>ジョセイ</t>
    </rPh>
    <rPh sb="13" eb="14">
      <t>サキ</t>
    </rPh>
    <rPh sb="23" eb="25">
      <t>ジョセイ</t>
    </rPh>
    <rPh sb="25" eb="26">
      <t>キン</t>
    </rPh>
    <rPh sb="27" eb="28">
      <t>ガク</t>
    </rPh>
    <rPh sb="29" eb="31">
      <t>サンショウ</t>
    </rPh>
    <rPh sb="31" eb="33">
      <t>シテイ</t>
    </rPh>
    <phoneticPr fontId="4"/>
  </si>
  <si>
    <r>
      <t>別紙２：項目別明細表_助成先(2022年度)の</t>
    </r>
    <r>
      <rPr>
        <b/>
        <sz val="11"/>
        <color rgb="FFFF0000"/>
        <rFont val="ＭＳ Ｐ明朝"/>
        <family val="1"/>
        <charset val="128"/>
      </rPr>
      <t>助成金の額を参照指定</t>
    </r>
    <r>
      <rPr>
        <sz val="11"/>
        <rFont val="ＭＳ Ｐ明朝"/>
        <family val="1"/>
        <charset val="128"/>
      </rPr>
      <t>してください</t>
    </r>
    <rPh sb="11" eb="13">
      <t>ジョセイ</t>
    </rPh>
    <rPh sb="13" eb="14">
      <t>サキ</t>
    </rPh>
    <rPh sb="23" eb="25">
      <t>ジョセイ</t>
    </rPh>
    <rPh sb="25" eb="26">
      <t>キン</t>
    </rPh>
    <rPh sb="27" eb="28">
      <t>ガク</t>
    </rPh>
    <rPh sb="29" eb="31">
      <t>サンショウ</t>
    </rPh>
    <rPh sb="31" eb="33">
      <t>シテイ</t>
    </rPh>
    <phoneticPr fontId="4"/>
  </si>
  <si>
    <t>(提案書様式第１添付２）Ⅴ．１．（１）（２）</t>
    <rPh sb="1" eb="4">
      <t>テイアンショ</t>
    </rPh>
    <rPh sb="4" eb="6">
      <t>ヨウシキ</t>
    </rPh>
    <rPh sb="6" eb="7">
      <t>ダイ</t>
    </rPh>
    <rPh sb="8" eb="10">
      <t>テンプ</t>
    </rPh>
    <phoneticPr fontId="4"/>
  </si>
  <si>
    <t>(提案書様式第１添付２）Ⅴ．１．（１）（２）</t>
    <phoneticPr fontId="4"/>
  </si>
  <si>
    <t>(提案書様式第１添付２）Ⅳ．１．（４）</t>
    <phoneticPr fontId="4"/>
  </si>
  <si>
    <t>（追加資料７）</t>
    <phoneticPr fontId="4"/>
  </si>
  <si>
    <t>経営者</t>
    <rPh sb="0" eb="3">
      <t>ケイエイシャ</t>
    </rPh>
    <phoneticPr fontId="4"/>
  </si>
  <si>
    <t>希望終了日を西暦で記載
または1年間の事業を希望する場合は、
事業開始の日から1年以内の日</t>
    <rPh sb="0" eb="2">
      <t>キボウ</t>
    </rPh>
    <rPh sb="6" eb="8">
      <t>ネンカン</t>
    </rPh>
    <rPh sb="9" eb="11">
      <t>ジギョウ</t>
    </rPh>
    <rPh sb="13" eb="15">
      <t>キボウ</t>
    </rPh>
    <rPh sb="17" eb="19">
      <t>バアイ</t>
    </rPh>
    <rPh sb="22" eb="24">
      <t>ジギョウ</t>
    </rPh>
    <rPh sb="24" eb="26">
      <t>カイシ</t>
    </rPh>
    <rPh sb="27" eb="28">
      <t>ヒ</t>
    </rPh>
    <rPh sb="31" eb="32">
      <t>ネン</t>
    </rPh>
    <rPh sb="32" eb="34">
      <t>イナイ</t>
    </rPh>
    <rPh sb="35" eb="36">
      <t>ヒ</t>
    </rPh>
    <phoneticPr fontId="4"/>
  </si>
  <si>
    <t>経済構造の転換に資するスタートアップの事業化促進事業助成金交付に係る提案書</t>
    <rPh sb="29" eb="31">
      <t>コウフ</t>
    </rPh>
    <phoneticPr fontId="4"/>
  </si>
  <si>
    <t>※助成先がＮＥＤＯへ計上する助成対象費用は、消費税抜き額になります。
※助成金の額は、Ⅰ～Ⅳ１．委託費・共同研究費の合計に補助率を乗じ、千円未満を切り捨てた金額に、Ⅳ２．学術機関等に対する共同研究費を加算した額を記載してください。</t>
    <phoneticPr fontId="4"/>
  </si>
  <si>
    <t>※「助成金の額」には、様式第１に記述の補助率に従い、「助成対象費用の合計Ａ」に補助率を乗じて千円未満を切り捨てた金額を記入してください。</t>
    <phoneticPr fontId="4"/>
  </si>
  <si>
    <t>提案書様式第１（TRY)</t>
    <rPh sb="0" eb="3">
      <t>テイアンショ</t>
    </rPh>
    <rPh sb="3" eb="5">
      <t>ヨウシキ</t>
    </rPh>
    <rPh sb="5" eb="6">
      <t>ダイ</t>
    </rPh>
    <phoneticPr fontId="4"/>
  </si>
  <si>
    <r>
      <rPr>
        <sz val="11"/>
        <color rgb="FFFF0000"/>
        <rFont val="ＭＳ 明朝"/>
        <family val="1"/>
        <charset val="128"/>
      </rPr>
      <t>・共同研究先がない場合は、作成不要です。また、共同研究先がない場合は、提出も不要です。</t>
    </r>
    <r>
      <rPr>
        <sz val="11"/>
        <color theme="1"/>
        <rFont val="ＭＳ 明朝"/>
        <family val="1"/>
        <charset val="128"/>
      </rPr>
      <t xml:space="preserve">
・学術機関が2機関の場合は、シートをコピーして作成してください。その際、登録済の計算式が問題ないかご確認ください。
・</t>
    </r>
    <r>
      <rPr>
        <sz val="11"/>
        <color rgb="FFFF0000"/>
        <rFont val="ＭＳ 明朝"/>
        <family val="1"/>
        <charset val="128"/>
      </rPr>
      <t>項目別明細表を先に作成</t>
    </r>
    <r>
      <rPr>
        <sz val="11"/>
        <color theme="1"/>
        <rFont val="ＭＳ 明朝"/>
        <family val="1"/>
        <charset val="128"/>
      </rPr>
      <t>するようにしてください。
・項目別明細表が作成されれば、数値が反映されるようにしてあります。
・項目別明細表の助成対象費用の各項目の合計セルを参照しているか確認してください。</t>
    </r>
    <rPh sb="23" eb="25">
      <t>キョウドウ</t>
    </rPh>
    <rPh sb="25" eb="27">
      <t>ケンキュウ</t>
    </rPh>
    <rPh sb="27" eb="28">
      <t>サキ</t>
    </rPh>
    <rPh sb="31" eb="33">
      <t>バアイ</t>
    </rPh>
    <rPh sb="35" eb="37">
      <t>テイシュツ</t>
    </rPh>
    <rPh sb="38" eb="40">
      <t>フヨウ</t>
    </rPh>
    <rPh sb="45" eb="47">
      <t>ガクジュツ</t>
    </rPh>
    <rPh sb="80" eb="82">
      <t>トウロク</t>
    </rPh>
    <rPh sb="82" eb="83">
      <t>スミ</t>
    </rPh>
    <rPh sb="88" eb="90">
      <t>モンダイ</t>
    </rPh>
    <rPh sb="94" eb="96">
      <t>カクニン</t>
    </rPh>
    <phoneticPr fontId="4"/>
  </si>
  <si>
    <r>
      <rPr>
        <sz val="11"/>
        <color rgb="FFFF0000"/>
        <rFont val="ＭＳ 明朝"/>
        <family val="1"/>
        <charset val="128"/>
      </rPr>
      <t>・共同研究先がない場合は、作成不要です。また、共同研究先がない場合は、提出も不要です。</t>
    </r>
    <r>
      <rPr>
        <sz val="11"/>
        <color theme="1"/>
        <rFont val="ＭＳ 明朝"/>
        <family val="1"/>
        <charset val="128"/>
      </rPr>
      <t xml:space="preserve">
・学術が2機関の場合は、シートをコピーして作成してください。その際、登録済の計算式が問題ないかご確認ください。
・</t>
    </r>
    <r>
      <rPr>
        <sz val="11"/>
        <color rgb="FFFF0000"/>
        <rFont val="ＭＳ 明朝"/>
        <family val="1"/>
        <charset val="128"/>
      </rPr>
      <t>項目別明細表を先に作成</t>
    </r>
    <r>
      <rPr>
        <sz val="11"/>
        <color theme="1"/>
        <rFont val="ＭＳ 明朝"/>
        <family val="1"/>
        <charset val="128"/>
      </rPr>
      <t>するようにしてください。
・費用計上する内容を増やすために行を追加した場合は、</t>
    </r>
    <r>
      <rPr>
        <sz val="11"/>
        <color rgb="FFFF0000"/>
        <rFont val="ＭＳ 明朝"/>
        <family val="1"/>
        <charset val="128"/>
      </rPr>
      <t>細目の小計がその内訳と整合している</t>
    </r>
    <r>
      <rPr>
        <sz val="11"/>
        <color theme="1"/>
        <rFont val="ＭＳ 明朝"/>
        <family val="1"/>
        <charset val="128"/>
      </rPr>
      <t>か確認してください。</t>
    </r>
    <rPh sb="45" eb="47">
      <t>ガクジュツ</t>
    </rPh>
    <phoneticPr fontId="4"/>
  </si>
  <si>
    <t>　　(1)光熱水料</t>
    <rPh sb="5" eb="6">
      <t>ヒカリ</t>
    </rPh>
    <rPh sb="6" eb="7">
      <t>ネツ</t>
    </rPh>
    <rPh sb="7" eb="8">
      <t>スイ</t>
    </rPh>
    <rPh sb="8" eb="9">
      <t>リョウ</t>
    </rPh>
    <phoneticPr fontId="4"/>
  </si>
  <si>
    <t>　　(2)会議費</t>
    <rPh sb="5" eb="8">
      <t>カイギヒ</t>
    </rPh>
    <phoneticPr fontId="4"/>
  </si>
  <si>
    <t>　　(３)通信費</t>
    <rPh sb="5" eb="8">
      <t>ツウシンヒ</t>
    </rPh>
    <phoneticPr fontId="4"/>
  </si>
  <si>
    <t>　　(４)借料（リース、レンタル等）</t>
    <rPh sb="5" eb="7">
      <t>シャクリョウ</t>
    </rPh>
    <rPh sb="16" eb="17">
      <t>ナド</t>
    </rPh>
    <phoneticPr fontId="4"/>
  </si>
  <si>
    <t>　　(５)図書資料費</t>
    <rPh sb="5" eb="7">
      <t>トショ</t>
    </rPh>
    <rPh sb="7" eb="9">
      <t>シリョウ</t>
    </rPh>
    <rPh sb="9" eb="10">
      <t>ヒ</t>
    </rPh>
    <phoneticPr fontId="4"/>
  </si>
  <si>
    <t>　　(６)通訳費・翻訳費</t>
    <rPh sb="5" eb="7">
      <t>ツウヤク</t>
    </rPh>
    <rPh sb="7" eb="8">
      <t>ヒ</t>
    </rPh>
    <rPh sb="9" eb="11">
      <t>ホンヤク</t>
    </rPh>
    <rPh sb="11" eb="12">
      <t>ヒ</t>
    </rPh>
    <phoneticPr fontId="4"/>
  </si>
  <si>
    <t>　　(７)運送費</t>
    <rPh sb="5" eb="8">
      <t>ウンソウヒ</t>
    </rPh>
    <phoneticPr fontId="4"/>
  </si>
  <si>
    <t>　　(８)委員会費</t>
    <rPh sb="5" eb="7">
      <t>イイン</t>
    </rPh>
    <rPh sb="7" eb="9">
      <t>カイヒ</t>
    </rPh>
    <phoneticPr fontId="4"/>
  </si>
  <si>
    <t>　　(8)委員会費</t>
    <rPh sb="5" eb="7">
      <t>イイン</t>
    </rPh>
    <rPh sb="7" eb="9">
      <t>カイヒ</t>
    </rPh>
    <phoneticPr fontId="4"/>
  </si>
  <si>
    <t>　　(9)学会等参加費</t>
    <rPh sb="5" eb="7">
      <t>ガッカイ</t>
    </rPh>
    <rPh sb="7" eb="8">
      <t>トウ</t>
    </rPh>
    <rPh sb="8" eb="11">
      <t>サンカヒ</t>
    </rPh>
    <phoneticPr fontId="4"/>
  </si>
  <si>
    <t>　　(９)学会等参加費</t>
    <rPh sb="5" eb="7">
      <t>ガッカイ</t>
    </rPh>
    <rPh sb="7" eb="8">
      <t>トウ</t>
    </rPh>
    <rPh sb="8" eb="11">
      <t>サンカヒ</t>
    </rPh>
    <phoneticPr fontId="4"/>
  </si>
  <si>
    <t>公募締切日は、20２１年9月27日</t>
    <rPh sb="0" eb="2">
      <t>コウボ</t>
    </rPh>
    <rPh sb="2" eb="4">
      <t>シメキリ</t>
    </rPh>
    <rPh sb="4" eb="5">
      <t>ビ</t>
    </rPh>
    <rPh sb="11" eb="12">
      <t>ネン</t>
    </rPh>
    <rPh sb="13" eb="14">
      <t>ツキ</t>
    </rPh>
    <rPh sb="16" eb="17">
      <t>ニチ</t>
    </rPh>
    <phoneticPr fontId="4"/>
  </si>
  <si>
    <r>
      <t>①出資元情報（応募要件）
（</t>
    </r>
    <r>
      <rPr>
        <b/>
        <sz val="11"/>
        <color rgb="FFFF0000"/>
        <rFont val="ＭＳ Ｐ明朝"/>
        <family val="1"/>
        <charset val="128"/>
      </rPr>
      <t>2021年9月27日以前</t>
    </r>
    <r>
      <rPr>
        <b/>
        <sz val="11"/>
        <color theme="1"/>
        <rFont val="ＭＳ Ｐ明朝"/>
        <family val="1"/>
        <charset val="128"/>
      </rPr>
      <t>)</t>
    </r>
    <rPh sb="7" eb="9">
      <t>オウボ</t>
    </rPh>
    <rPh sb="9" eb="11">
      <t>ヨウケン</t>
    </rPh>
    <rPh sb="24" eb="26">
      <t>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</si>
</sst>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 "/>
    <numFmt numFmtId="177" formatCode="0_ "/>
    <numFmt numFmtId="178" formatCode="0_);[Red]\(0\)"/>
    <numFmt numFmtId="179" formatCode="yyyy&quot;年&quot;m&quot;月&quot;d&quot;日&quot;;@"/>
    <numFmt numFmtId="180" formatCode="yyyy&quot;年&quot;m&quot;月&quot;;@"/>
    <numFmt numFmtId="181" formatCode="&quot;&lt;補助率　&quot;0/0&quot;&gt;&quot;"/>
    <numFmt numFmtId="182" formatCode="[&lt;=999]000;[&lt;=9999]000\-00;000\-0000"/>
    <numFmt numFmtId="183" formatCode="\(#,##0\)"/>
    <numFmt numFmtId="184" formatCode="#,##0_);\(#,##0\)"/>
    <numFmt numFmtId="185" formatCode="&quot;（Ⅰ+Ⅱ+Ⅲ）×&quot;0&quot;%&quot;"/>
    <numFmt numFmtId="186" formatCode="&quot;合計Ａ×&quot;0&quot;%&quot;"/>
    <numFmt numFmtId="187" formatCode="[DBNum3]&quot;合計Ａ×&quot;0&quot;%&quot;"/>
  </numFmts>
  <fonts count="25" x14ac:knownFonts="1">
    <font>
      <sz val="11"/>
      <color theme="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b/>
      <sz val="11"/>
      <color rgb="FFFF0000"/>
      <name val="ＭＳ Ｐ明朝"/>
      <family val="1"/>
      <charset val="128"/>
    </font>
    <font>
      <sz val="11"/>
      <color theme="1"/>
      <name val="ＭＳ Ｐ明朝"/>
      <family val="1"/>
      <charset val="128"/>
    </font>
    <font>
      <b/>
      <sz val="11"/>
      <color theme="0"/>
      <name val="ＭＳ Ｐ明朝"/>
      <family val="1"/>
      <charset val="128"/>
    </font>
    <font>
      <sz val="11"/>
      <name val="ＭＳ Ｐ明朝"/>
      <family val="1"/>
      <charset val="128"/>
    </font>
    <font>
      <sz val="11"/>
      <color rgb="FFFF0000"/>
      <name val="ＭＳ Ｐ明朝"/>
      <family val="1"/>
      <charset val="128"/>
    </font>
    <font>
      <b/>
      <sz val="11"/>
      <color theme="1"/>
      <name val="ＭＳ Ｐ明朝"/>
      <family val="1"/>
      <charset val="128"/>
    </font>
    <font>
      <b/>
      <sz val="11"/>
      <name val="ＭＳ Ｐ明朝"/>
      <family val="1"/>
      <charset val="128"/>
    </font>
    <font>
      <sz val="11"/>
      <color theme="1"/>
      <name val="ＭＳ 明朝"/>
      <family val="1"/>
      <charset val="128"/>
    </font>
    <font>
      <sz val="11"/>
      <color rgb="FFFF0000"/>
      <name val="ＭＳ 明朝"/>
      <family val="1"/>
      <charset val="128"/>
    </font>
    <font>
      <sz val="16"/>
      <color theme="1"/>
      <name val="ＭＳ Ｐゴシック"/>
      <family val="3"/>
      <charset val="128"/>
      <scheme val="minor"/>
    </font>
    <font>
      <sz val="16"/>
      <color theme="0"/>
      <name val="ＤＦ特太ゴシック体"/>
      <family val="3"/>
      <charset val="128"/>
    </font>
    <font>
      <sz val="11"/>
      <name val="ＭＳ Ｐゴシック"/>
      <family val="3"/>
      <charset val="128"/>
      <scheme val="minor"/>
    </font>
    <font>
      <sz val="16"/>
      <name val="ＭＳ Ｐゴシック"/>
      <family val="3"/>
      <charset val="128"/>
      <scheme val="minor"/>
    </font>
    <font>
      <sz val="6"/>
      <name val="ＭＳ Ｐゴシック"/>
      <family val="3"/>
      <charset val="128"/>
      <scheme val="minor"/>
    </font>
    <font>
      <sz val="11"/>
      <color rgb="FF0070C0"/>
      <name val="ＭＳ Ｐ明朝"/>
      <family val="1"/>
      <charset val="128"/>
    </font>
    <font>
      <sz val="10.5"/>
      <color theme="1"/>
      <name val="ＭＳ 明朝"/>
      <family val="1"/>
      <charset val="128"/>
    </font>
    <font>
      <u/>
      <sz val="11"/>
      <color theme="10"/>
      <name val="ＭＳ Ｐゴシック"/>
      <family val="3"/>
      <charset val="128"/>
    </font>
    <font>
      <sz val="10.5"/>
      <color rgb="FF000000"/>
      <name val="Times New Roman"/>
      <family val="1"/>
    </font>
    <font>
      <i/>
      <sz val="11"/>
      <color theme="1"/>
      <name val="ＭＳ Ｐゴシック"/>
      <family val="3"/>
      <charset val="128"/>
      <scheme val="minor"/>
    </font>
  </fonts>
  <fills count="15">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3" tint="0.79998168889431442"/>
        <bgColor indexed="64"/>
      </patternFill>
    </fill>
    <fill>
      <patternFill patternType="solid">
        <fgColor rgb="FFFF0000"/>
        <bgColor indexed="64"/>
      </patternFill>
    </fill>
    <fill>
      <patternFill patternType="solid">
        <fgColor theme="2"/>
        <bgColor indexed="64"/>
      </patternFill>
    </fill>
    <fill>
      <patternFill patternType="solid">
        <fgColor theme="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0" tint="-0.34998626667073579"/>
        <bgColor indexed="64"/>
      </patternFill>
    </fill>
  </fills>
  <borders count="87">
    <border>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double">
        <color indexed="64"/>
      </bottom>
      <diagonal/>
    </border>
    <border>
      <left style="medium">
        <color indexed="64"/>
      </left>
      <right/>
      <top style="double">
        <color indexed="64"/>
      </top>
      <bottom style="hair">
        <color indexed="64"/>
      </bottom>
      <diagonal/>
    </border>
    <border>
      <left style="medium">
        <color indexed="64"/>
      </left>
      <right/>
      <top style="hair">
        <color indexed="64"/>
      </top>
      <bottom/>
      <diagonal/>
    </border>
    <border>
      <left style="medium">
        <color indexed="64"/>
      </left>
      <right/>
      <top/>
      <bottom style="double">
        <color indexed="64"/>
      </bottom>
      <diagonal/>
    </border>
    <border>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right style="thin">
        <color indexed="64"/>
      </right>
      <top style="double">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bottom style="double">
        <color indexed="64"/>
      </bottom>
      <diagonal/>
    </border>
    <border>
      <left style="thick">
        <color rgb="FFFF0000"/>
      </left>
      <right style="thick">
        <color rgb="FFFF0000"/>
      </right>
      <top style="hair">
        <color indexed="64"/>
      </top>
      <bottom style="hair">
        <color indexed="64"/>
      </bottom>
      <diagonal/>
    </border>
    <border>
      <left style="thick">
        <color rgb="FFFF0000"/>
      </left>
      <right style="thick">
        <color rgb="FFFF0000"/>
      </right>
      <top style="hair">
        <color indexed="64"/>
      </top>
      <bottom style="double">
        <color indexed="64"/>
      </bottom>
      <diagonal/>
    </border>
    <border>
      <left style="thick">
        <color rgb="FFFF0000"/>
      </left>
      <right style="thick">
        <color rgb="FFFF0000"/>
      </right>
      <top style="double">
        <color indexed="64"/>
      </top>
      <bottom style="hair">
        <color indexed="64"/>
      </bottom>
      <diagonal/>
    </border>
    <border>
      <left style="thick">
        <color rgb="FFFF0000"/>
      </left>
      <right style="thick">
        <color rgb="FFFF0000"/>
      </right>
      <top/>
      <bottom style="hair">
        <color indexed="64"/>
      </bottom>
      <diagonal/>
    </border>
    <border>
      <left style="thick">
        <color rgb="FFFF0000"/>
      </left>
      <right style="thick">
        <color rgb="FFFF0000"/>
      </right>
      <top/>
      <bottom style="double">
        <color indexed="64"/>
      </bottom>
      <diagonal/>
    </border>
    <border>
      <left style="thin">
        <color theme="1"/>
      </left>
      <right style="thin">
        <color theme="1"/>
      </right>
      <top style="medium">
        <color theme="1"/>
      </top>
      <bottom style="thick">
        <color rgb="FFFF0000"/>
      </bottom>
      <diagonal/>
    </border>
    <border>
      <left style="thin">
        <color indexed="64"/>
      </left>
      <right style="medium">
        <color indexed="64"/>
      </right>
      <top style="double">
        <color indexed="64"/>
      </top>
      <bottom/>
      <diagonal/>
    </border>
    <border>
      <left style="medium">
        <color indexed="64"/>
      </left>
      <right/>
      <top style="thin">
        <color indexed="64"/>
      </top>
      <bottom style="hair">
        <color indexed="64"/>
      </bottom>
      <diagonal/>
    </border>
    <border>
      <left style="thick">
        <color rgb="FFFF0000"/>
      </left>
      <right style="thick">
        <color rgb="FFFF0000"/>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thin">
        <color indexed="64"/>
      </bottom>
      <diagonal/>
    </border>
    <border>
      <left style="thick">
        <color rgb="FFFF0000"/>
      </left>
      <right style="thick">
        <color rgb="FFFF0000"/>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thick">
        <color rgb="FFFF0000"/>
      </right>
      <top style="thin">
        <color indexed="64"/>
      </top>
      <bottom style="hair">
        <color indexed="64"/>
      </bottom>
      <diagonal/>
    </border>
    <border>
      <left style="medium">
        <color indexed="64"/>
      </left>
      <right style="thick">
        <color rgb="FFFF0000"/>
      </right>
      <top style="hair">
        <color indexed="64"/>
      </top>
      <bottom style="double">
        <color indexed="64"/>
      </bottom>
      <diagonal/>
    </border>
    <border>
      <left style="medium">
        <color indexed="64"/>
      </left>
      <right style="thick">
        <color rgb="FFFF0000"/>
      </right>
      <top style="hair">
        <color indexed="64"/>
      </top>
      <bottom style="hair">
        <color indexed="64"/>
      </bottom>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diagonal style="thin">
        <color indexed="64"/>
      </diagonal>
    </border>
    <border diagonalUp="1">
      <left style="medium">
        <color indexed="64"/>
      </left>
      <right style="medium">
        <color indexed="64"/>
      </right>
      <top style="medium">
        <color indexed="64"/>
      </top>
      <bottom/>
      <diagonal style="thin">
        <color indexed="64"/>
      </diagonal>
    </border>
    <border diagonalUp="1">
      <left style="thin">
        <color indexed="64"/>
      </left>
      <right style="medium">
        <color indexed="64"/>
      </right>
      <top/>
      <bottom style="thin">
        <color indexed="64"/>
      </bottom>
      <diagonal style="thin">
        <color indexed="64"/>
      </diagonal>
    </border>
    <border>
      <left style="medium">
        <color indexed="64"/>
      </left>
      <right/>
      <top/>
      <bottom/>
      <diagonal/>
    </border>
    <border>
      <left style="medium">
        <color indexed="64"/>
      </left>
      <right/>
      <top style="double">
        <color indexed="64"/>
      </top>
      <bottom style="medium">
        <color indexed="64"/>
      </bottom>
      <diagonal/>
    </border>
    <border>
      <left style="thick">
        <color rgb="FFFF0000"/>
      </left>
      <right style="thick">
        <color rgb="FFFF0000"/>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ck">
        <color rgb="FFFF0000"/>
      </left>
      <right style="thick">
        <color rgb="FFFF0000"/>
      </right>
      <top/>
      <bottom/>
      <diagonal/>
    </border>
    <border>
      <left style="thick">
        <color rgb="FFFF0000"/>
      </left>
      <right style="thin">
        <color indexed="64"/>
      </right>
      <top style="thin">
        <color indexed="64"/>
      </top>
      <bottom style="hair">
        <color auto="1"/>
      </bottom>
      <diagonal/>
    </border>
    <border>
      <left style="thick">
        <color rgb="FFFF0000"/>
      </left>
      <right style="thin">
        <color indexed="64"/>
      </right>
      <top style="hair">
        <color auto="1"/>
      </top>
      <bottom style="hair">
        <color auto="1"/>
      </bottom>
      <diagonal/>
    </border>
    <border>
      <left style="thick">
        <color rgb="FFFF0000"/>
      </left>
      <right style="thin">
        <color indexed="64"/>
      </right>
      <top style="hair">
        <color auto="1"/>
      </top>
      <bottom style="double">
        <color indexed="64"/>
      </bottom>
      <diagonal/>
    </border>
    <border>
      <left style="medium">
        <color indexed="64"/>
      </left>
      <right style="thick">
        <color rgb="FFFF0000"/>
      </right>
      <top/>
      <bottom style="hair">
        <color indexed="64"/>
      </bottom>
      <diagonal/>
    </border>
    <border>
      <left style="medium">
        <color indexed="64"/>
      </left>
      <right style="thick">
        <color rgb="FFFF0000"/>
      </right>
      <top style="hair">
        <color indexed="64"/>
      </top>
      <bottom style="thin">
        <color indexed="64"/>
      </bottom>
      <diagonal/>
    </border>
  </borders>
  <cellStyleXfs count="11">
    <xf numFmtId="0" fontId="0"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5" fillId="0" borderId="0">
      <alignment vertical="center"/>
    </xf>
    <xf numFmtId="0" fontId="2" fillId="0" borderId="0">
      <alignment vertical="center"/>
    </xf>
    <xf numFmtId="38" fontId="5" fillId="0" borderId="0" applyFont="0" applyFill="0" applyBorder="0" applyAlignment="0" applyProtection="0">
      <alignment vertical="center"/>
    </xf>
    <xf numFmtId="0" fontId="22"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424">
    <xf numFmtId="0" fontId="0" fillId="0" borderId="0" xfId="0">
      <alignment vertical="center"/>
    </xf>
    <xf numFmtId="0" fontId="8" fillId="3" borderId="18" xfId="6" applyFont="1" applyFill="1" applyBorder="1" applyAlignment="1" applyProtection="1">
      <alignment horizontal="center" vertical="center" wrapText="1"/>
    </xf>
    <xf numFmtId="0" fontId="8" fillId="3" borderId="40" xfId="6" applyFont="1" applyFill="1" applyBorder="1" applyAlignment="1" applyProtection="1">
      <alignment horizontal="center" vertical="center" wrapText="1"/>
    </xf>
    <xf numFmtId="0" fontId="7" fillId="0" borderId="22" xfId="6" applyFont="1" applyFill="1" applyBorder="1" applyAlignment="1" applyProtection="1">
      <alignment vertical="center" wrapText="1"/>
    </xf>
    <xf numFmtId="0" fontId="7" fillId="0" borderId="41" xfId="6" applyFont="1" applyFill="1" applyBorder="1" applyAlignment="1" applyProtection="1">
      <alignment vertical="center" wrapText="1"/>
    </xf>
    <xf numFmtId="0" fontId="7" fillId="0" borderId="42" xfId="6" applyFont="1" applyFill="1" applyBorder="1" applyAlignment="1" applyProtection="1">
      <alignment vertical="center" wrapText="1"/>
    </xf>
    <xf numFmtId="176" fontId="7" fillId="0" borderId="42" xfId="6" applyNumberFormat="1" applyFont="1" applyFill="1" applyBorder="1" applyAlignment="1" applyProtection="1">
      <alignment vertical="center" wrapText="1"/>
    </xf>
    <xf numFmtId="176" fontId="7" fillId="0" borderId="22" xfId="6" applyNumberFormat="1" applyFont="1" applyFill="1" applyBorder="1" applyAlignment="1" applyProtection="1">
      <alignment vertical="center" wrapText="1"/>
    </xf>
    <xf numFmtId="176" fontId="7" fillId="0" borderId="44" xfId="6" applyNumberFormat="1" applyFont="1" applyFill="1" applyBorder="1" applyAlignment="1" applyProtection="1">
      <alignment vertical="center" wrapText="1"/>
    </xf>
    <xf numFmtId="49" fontId="7" fillId="0" borderId="42" xfId="6" applyNumberFormat="1" applyFont="1" applyFill="1" applyBorder="1" applyAlignment="1" applyProtection="1">
      <alignment vertical="center" wrapText="1"/>
    </xf>
    <xf numFmtId="49" fontId="7" fillId="0" borderId="41" xfId="6" applyNumberFormat="1" applyFont="1" applyFill="1" applyBorder="1" applyAlignment="1" applyProtection="1">
      <alignment vertical="center" wrapText="1"/>
    </xf>
    <xf numFmtId="0" fontId="7" fillId="0" borderId="45" xfId="6" applyFont="1" applyFill="1" applyBorder="1" applyAlignment="1" applyProtection="1">
      <alignment vertical="center" wrapText="1"/>
    </xf>
    <xf numFmtId="0" fontId="8" fillId="3" borderId="35" xfId="6" applyFont="1" applyFill="1" applyBorder="1" applyAlignment="1" applyProtection="1">
      <alignment horizontal="center" vertical="center" wrapText="1"/>
    </xf>
    <xf numFmtId="0" fontId="11" fillId="4" borderId="21" xfId="6" applyFont="1" applyFill="1" applyBorder="1" applyAlignment="1" applyProtection="1">
      <alignment horizontal="left" vertical="top" wrapText="1" shrinkToFit="1"/>
    </xf>
    <xf numFmtId="0" fontId="11" fillId="4" borderId="36" xfId="6" applyFont="1" applyFill="1" applyBorder="1" applyAlignment="1" applyProtection="1">
      <alignment horizontal="left" vertical="top" wrapText="1" shrinkToFit="1"/>
    </xf>
    <xf numFmtId="0" fontId="11" fillId="4" borderId="37" xfId="6" applyFont="1" applyFill="1" applyBorder="1" applyAlignment="1" applyProtection="1">
      <alignment horizontal="left" vertical="top" wrapText="1" shrinkToFit="1"/>
    </xf>
    <xf numFmtId="0" fontId="11" fillId="4" borderId="38" xfId="6" applyFont="1" applyFill="1" applyBorder="1" applyAlignment="1" applyProtection="1">
      <alignment horizontal="left" vertical="top" wrapText="1" shrinkToFit="1"/>
    </xf>
    <xf numFmtId="0" fontId="11" fillId="4" borderId="21" xfId="6" applyFont="1" applyFill="1" applyBorder="1" applyAlignment="1" applyProtection="1">
      <alignment horizontal="left" vertical="top" wrapText="1"/>
    </xf>
    <xf numFmtId="0" fontId="6" fillId="4" borderId="37" xfId="6" applyFont="1" applyFill="1" applyBorder="1" applyAlignment="1" applyProtection="1">
      <alignment horizontal="left" vertical="top" wrapText="1" shrinkToFit="1"/>
    </xf>
    <xf numFmtId="0" fontId="6" fillId="4" borderId="21" xfId="6" applyFont="1" applyFill="1" applyBorder="1" applyAlignment="1" applyProtection="1">
      <alignment horizontal="left" vertical="top" wrapText="1" shrinkToFit="1"/>
    </xf>
    <xf numFmtId="0" fontId="6" fillId="4" borderId="38" xfId="6" applyFont="1" applyFill="1" applyBorder="1" applyAlignment="1" applyProtection="1">
      <alignment horizontal="left" vertical="top" wrapText="1" shrinkToFit="1"/>
    </xf>
    <xf numFmtId="0" fontId="11" fillId="4" borderId="39" xfId="6" applyFont="1" applyFill="1" applyBorder="1" applyAlignment="1" applyProtection="1">
      <alignment horizontal="left" vertical="top" wrapText="1" shrinkToFit="1"/>
    </xf>
    <xf numFmtId="0" fontId="7" fillId="0" borderId="19" xfId="6" applyFont="1" applyFill="1" applyBorder="1" applyAlignment="1" applyProtection="1">
      <alignment horizontal="left" vertical="top" wrapText="1"/>
    </xf>
    <xf numFmtId="0" fontId="6" fillId="0" borderId="19" xfId="6" applyFont="1" applyFill="1" applyBorder="1" applyAlignment="1" applyProtection="1">
      <alignment horizontal="left" vertical="top" wrapText="1"/>
    </xf>
    <xf numFmtId="0" fontId="7" fillId="0" borderId="28" xfId="6" applyFont="1" applyFill="1" applyBorder="1" applyAlignment="1" applyProtection="1">
      <alignment horizontal="left" vertical="top" wrapText="1"/>
    </xf>
    <xf numFmtId="0" fontId="7" fillId="0" borderId="23" xfId="6" applyFont="1" applyFill="1" applyBorder="1" applyAlignment="1" applyProtection="1">
      <alignment horizontal="left" vertical="top" wrapText="1"/>
    </xf>
    <xf numFmtId="0" fontId="6" fillId="0" borderId="23" xfId="6" applyFont="1" applyFill="1" applyBorder="1" applyAlignment="1" applyProtection="1">
      <alignment horizontal="left" vertical="top" wrapText="1"/>
    </xf>
    <xf numFmtId="0" fontId="7" fillId="0" borderId="26" xfId="6" applyFont="1" applyFill="1" applyBorder="1" applyAlignment="1" applyProtection="1">
      <alignment horizontal="left" vertical="top" wrapText="1"/>
    </xf>
    <xf numFmtId="0" fontId="7" fillId="0" borderId="33" xfId="6" applyFont="1" applyFill="1" applyBorder="1" applyAlignment="1" applyProtection="1">
      <alignment horizontal="left" vertical="top" wrapText="1"/>
    </xf>
    <xf numFmtId="0" fontId="7" fillId="0" borderId="0" xfId="6" applyFont="1" applyProtection="1">
      <alignment vertical="center"/>
    </xf>
    <xf numFmtId="0" fontId="7" fillId="0" borderId="0" xfId="6" applyFont="1" applyAlignment="1" applyProtection="1">
      <alignment horizontal="center" vertical="center"/>
    </xf>
    <xf numFmtId="0" fontId="7" fillId="0" borderId="0" xfId="6" applyFont="1" applyFill="1" applyProtection="1">
      <alignment vertical="center"/>
    </xf>
    <xf numFmtId="0" fontId="11" fillId="4" borderId="37" xfId="6" applyFont="1" applyFill="1" applyBorder="1" applyAlignment="1" applyProtection="1">
      <alignment horizontal="left" vertical="top" wrapText="1"/>
    </xf>
    <xf numFmtId="176" fontId="9" fillId="0" borderId="49" xfId="6" applyNumberFormat="1" applyFont="1" applyFill="1" applyBorder="1" applyAlignment="1" applyProtection="1">
      <alignment horizontal="left" vertical="top" wrapText="1"/>
    </xf>
    <xf numFmtId="0" fontId="11" fillId="4" borderId="53" xfId="6" applyFont="1" applyFill="1" applyBorder="1" applyAlignment="1" applyProtection="1">
      <alignment horizontal="left" vertical="top" wrapText="1" shrinkToFit="1"/>
    </xf>
    <xf numFmtId="176" fontId="9" fillId="0" borderId="54" xfId="6" applyNumberFormat="1" applyFont="1" applyFill="1" applyBorder="1" applyAlignment="1" applyProtection="1">
      <alignment horizontal="left" vertical="top" wrapText="1"/>
    </xf>
    <xf numFmtId="0" fontId="11" fillId="4" borderId="56" xfId="6" applyFont="1" applyFill="1" applyBorder="1" applyAlignment="1" applyProtection="1">
      <alignment horizontal="left" vertical="top" wrapText="1" shrinkToFit="1"/>
    </xf>
    <xf numFmtId="0" fontId="8" fillId="5" borderId="51" xfId="6" applyFont="1" applyFill="1" applyBorder="1" applyAlignment="1" applyProtection="1">
      <alignment horizontal="center" vertical="center" wrapText="1"/>
    </xf>
    <xf numFmtId="0" fontId="7" fillId="0" borderId="43" xfId="6" applyFont="1" applyFill="1" applyBorder="1" applyAlignment="1" applyProtection="1">
      <alignment vertical="center" wrapText="1"/>
    </xf>
    <xf numFmtId="0" fontId="9" fillId="0" borderId="28" xfId="6" applyFont="1" applyFill="1" applyBorder="1" applyAlignment="1" applyProtection="1">
      <alignment horizontal="left" vertical="top" wrapText="1"/>
    </xf>
    <xf numFmtId="0" fontId="9" fillId="0" borderId="24" xfId="6" applyFont="1" applyFill="1" applyBorder="1" applyAlignment="1" applyProtection="1">
      <alignment horizontal="left" vertical="top" wrapText="1"/>
    </xf>
    <xf numFmtId="0" fontId="10" fillId="0" borderId="19" xfId="6" applyFont="1" applyFill="1" applyBorder="1" applyAlignment="1" applyProtection="1">
      <alignment horizontal="left" vertical="top" wrapText="1"/>
    </xf>
    <xf numFmtId="178" fontId="7" fillId="0" borderId="42" xfId="6" applyNumberFormat="1" applyFont="1" applyFill="1" applyBorder="1" applyAlignment="1" applyProtection="1">
      <alignment horizontal="left" vertical="center" wrapText="1"/>
    </xf>
    <xf numFmtId="178" fontId="7" fillId="0" borderId="22" xfId="6" applyNumberFormat="1" applyFont="1" applyFill="1" applyBorder="1" applyAlignment="1" applyProtection="1">
      <alignment horizontal="left" vertical="center" wrapText="1"/>
    </xf>
    <xf numFmtId="178" fontId="7" fillId="0" borderId="43" xfId="6" applyNumberFormat="1" applyFont="1" applyFill="1" applyBorder="1" applyAlignment="1" applyProtection="1">
      <alignment horizontal="left" vertical="center" wrapText="1"/>
    </xf>
    <xf numFmtId="0" fontId="9" fillId="0" borderId="19" xfId="6" applyFont="1" applyFill="1" applyBorder="1" applyAlignment="1" applyProtection="1">
      <alignment horizontal="left" vertical="top" wrapText="1"/>
    </xf>
    <xf numFmtId="0" fontId="9" fillId="0" borderId="31" xfId="6" applyFont="1" applyFill="1" applyBorder="1" applyAlignment="1" applyProtection="1">
      <alignment horizontal="left" vertical="top" wrapText="1"/>
    </xf>
    <xf numFmtId="0" fontId="7" fillId="0" borderId="2" xfId="6" applyFont="1" applyFill="1" applyBorder="1" applyAlignment="1" applyProtection="1">
      <alignment horizontal="left" vertical="top" wrapText="1"/>
    </xf>
    <xf numFmtId="0" fontId="13" fillId="0" borderId="31" xfId="0" applyFont="1" applyBorder="1">
      <alignment vertical="center"/>
    </xf>
    <xf numFmtId="0" fontId="13" fillId="0" borderId="31" xfId="0" applyFont="1" applyBorder="1" applyAlignment="1">
      <alignment vertical="center" wrapText="1"/>
    </xf>
    <xf numFmtId="0" fontId="13" fillId="0" borderId="0" xfId="0" applyFont="1">
      <alignment vertical="center"/>
    </xf>
    <xf numFmtId="0" fontId="13" fillId="0" borderId="19" xfId="0" applyFont="1" applyBorder="1">
      <alignment vertical="center"/>
    </xf>
    <xf numFmtId="0" fontId="13" fillId="0" borderId="19" xfId="0" applyFont="1" applyBorder="1" applyAlignment="1">
      <alignment vertical="center" wrapText="1"/>
    </xf>
    <xf numFmtId="0" fontId="13" fillId="0" borderId="59" xfId="0" applyFont="1" applyBorder="1" applyAlignment="1">
      <alignment vertical="center" wrapText="1"/>
    </xf>
    <xf numFmtId="0" fontId="13" fillId="0" borderId="0" xfId="0" applyFont="1" applyAlignment="1">
      <alignment vertical="center" wrapText="1"/>
    </xf>
    <xf numFmtId="0" fontId="7" fillId="0" borderId="3" xfId="6" applyFont="1" applyFill="1" applyBorder="1" applyAlignment="1" applyProtection="1">
      <alignment vertical="center" wrapText="1"/>
    </xf>
    <xf numFmtId="0" fontId="9" fillId="0" borderId="2" xfId="6" applyFont="1" applyFill="1" applyBorder="1" applyAlignment="1" applyProtection="1">
      <alignment horizontal="left" vertical="top" wrapText="1"/>
    </xf>
    <xf numFmtId="31" fontId="7" fillId="0" borderId="22" xfId="6" applyNumberFormat="1" applyFont="1" applyFill="1" applyBorder="1" applyAlignment="1" applyProtection="1">
      <alignment horizontal="left" vertical="center" wrapText="1"/>
    </xf>
    <xf numFmtId="180" fontId="7" fillId="0" borderId="22" xfId="6" applyNumberFormat="1" applyFont="1" applyFill="1" applyBorder="1" applyAlignment="1" applyProtection="1">
      <alignment vertical="center" wrapText="1"/>
    </xf>
    <xf numFmtId="56" fontId="7" fillId="0" borderId="58" xfId="6" applyNumberFormat="1" applyFont="1" applyFill="1" applyBorder="1" applyAlignment="1" applyProtection="1">
      <alignment vertical="center" wrapText="1"/>
    </xf>
    <xf numFmtId="0" fontId="7" fillId="0" borderId="59" xfId="6" applyFont="1" applyFill="1" applyBorder="1" applyAlignment="1" applyProtection="1">
      <alignment horizontal="left" vertical="top" wrapText="1"/>
    </xf>
    <xf numFmtId="38" fontId="5" fillId="2" borderId="0" xfId="8" applyFont="1" applyFill="1">
      <alignment vertical="center"/>
    </xf>
    <xf numFmtId="38" fontId="15" fillId="2" borderId="0" xfId="8" applyFont="1" applyFill="1" applyAlignment="1">
      <alignment horizontal="right" vertical="center"/>
    </xf>
    <xf numFmtId="38" fontId="7" fillId="2" borderId="0" xfId="8" applyFont="1" applyFill="1">
      <alignment vertical="center"/>
    </xf>
    <xf numFmtId="38" fontId="7" fillId="2" borderId="14" xfId="8" applyFont="1" applyFill="1" applyBorder="1" applyAlignment="1">
      <alignment horizontal="center" vertical="center"/>
    </xf>
    <xf numFmtId="38" fontId="7" fillId="2" borderId="14" xfId="8" applyFont="1" applyFill="1" applyBorder="1">
      <alignment vertical="center"/>
    </xf>
    <xf numFmtId="38" fontId="7" fillId="2" borderId="0" xfId="8" applyFont="1" applyFill="1" applyBorder="1">
      <alignment vertical="center"/>
    </xf>
    <xf numFmtId="0" fontId="9" fillId="2" borderId="0" xfId="0" applyFont="1" applyFill="1" applyAlignment="1">
      <alignment horizontal="left" vertical="center"/>
    </xf>
    <xf numFmtId="0" fontId="0" fillId="2" borderId="0" xfId="0" applyFill="1">
      <alignment vertical="center"/>
    </xf>
    <xf numFmtId="38" fontId="16" fillId="2" borderId="0" xfId="8" applyFont="1" applyFill="1" applyAlignment="1">
      <alignment horizontal="center" vertical="center"/>
    </xf>
    <xf numFmtId="0" fontId="7" fillId="2" borderId="0" xfId="0" applyFont="1" applyFill="1">
      <alignment vertical="center"/>
    </xf>
    <xf numFmtId="0" fontId="7" fillId="2" borderId="0" xfId="0" applyFont="1" applyFill="1" applyAlignment="1">
      <alignment horizontal="right" vertical="center"/>
    </xf>
    <xf numFmtId="38" fontId="7" fillId="2" borderId="5" xfId="8" applyFont="1" applyFill="1" applyBorder="1" applyAlignment="1">
      <alignment horizontal="center" vertical="center"/>
    </xf>
    <xf numFmtId="38" fontId="7" fillId="2" borderId="0" xfId="8" applyFont="1" applyFill="1" applyAlignment="1">
      <alignment horizontal="center" vertical="center"/>
    </xf>
    <xf numFmtId="38" fontId="7" fillId="2" borderId="5" xfId="8" applyFont="1" applyFill="1" applyBorder="1">
      <alignment vertical="center"/>
    </xf>
    <xf numFmtId="38" fontId="7" fillId="2" borderId="2" xfId="8" applyFont="1" applyFill="1" applyBorder="1">
      <alignment vertical="center"/>
    </xf>
    <xf numFmtId="38" fontId="7" fillId="2" borderId="4" xfId="8" applyFont="1" applyFill="1" applyBorder="1">
      <alignment vertical="center"/>
    </xf>
    <xf numFmtId="38" fontId="7" fillId="2" borderId="14" xfId="8" applyFont="1" applyFill="1" applyBorder="1" applyAlignment="1">
      <alignment horizontal="left" vertical="center"/>
    </xf>
    <xf numFmtId="0" fontId="17" fillId="2" borderId="0" xfId="0" applyFont="1" applyFill="1">
      <alignment vertical="center"/>
    </xf>
    <xf numFmtId="0" fontId="7" fillId="2" borderId="14" xfId="0" applyFont="1" applyFill="1" applyBorder="1" applyAlignment="1">
      <alignment horizontal="center" vertical="center"/>
    </xf>
    <xf numFmtId="0" fontId="7" fillId="2" borderId="62" xfId="0" applyFont="1" applyFill="1" applyBorder="1" applyAlignment="1">
      <alignment horizontal="center" vertical="center"/>
    </xf>
    <xf numFmtId="0" fontId="11" fillId="2" borderId="63" xfId="0" applyFont="1" applyFill="1" applyBorder="1" applyAlignment="1">
      <alignment horizontal="center" vertical="center"/>
    </xf>
    <xf numFmtId="0" fontId="7" fillId="2" borderId="15" xfId="0" applyFont="1" applyFill="1" applyBorder="1">
      <alignment vertical="center"/>
    </xf>
    <xf numFmtId="0" fontId="7" fillId="2" borderId="0" xfId="0" applyFont="1" applyFill="1" applyBorder="1">
      <alignment vertical="center"/>
    </xf>
    <xf numFmtId="0" fontId="7" fillId="2" borderId="3" xfId="0" applyFont="1" applyFill="1" applyBorder="1" applyAlignment="1">
      <alignment horizontal="right" vertical="center"/>
    </xf>
    <xf numFmtId="38" fontId="9" fillId="2" borderId="15" xfId="8" applyFont="1" applyFill="1" applyBorder="1">
      <alignment vertical="center"/>
    </xf>
    <xf numFmtId="38" fontId="7" fillId="2" borderId="15" xfId="8" applyFont="1" applyFill="1" applyBorder="1">
      <alignment vertical="center"/>
    </xf>
    <xf numFmtId="38" fontId="7" fillId="2" borderId="17" xfId="8" applyFont="1" applyFill="1" applyBorder="1">
      <alignment vertical="center"/>
    </xf>
    <xf numFmtId="38" fontId="7" fillId="2" borderId="0" xfId="0" applyNumberFormat="1" applyFont="1" applyFill="1">
      <alignment vertical="center"/>
    </xf>
    <xf numFmtId="0" fontId="9" fillId="8" borderId="7" xfId="0" applyFont="1" applyFill="1" applyBorder="1">
      <alignment vertical="center"/>
    </xf>
    <xf numFmtId="0" fontId="9" fillId="8" borderId="8" xfId="0" applyFont="1" applyFill="1" applyBorder="1">
      <alignment vertical="center"/>
    </xf>
    <xf numFmtId="38" fontId="9" fillId="8" borderId="8" xfId="8" applyFont="1" applyFill="1" applyBorder="1">
      <alignment vertical="center"/>
    </xf>
    <xf numFmtId="0" fontId="9" fillId="8" borderId="6" xfId="0" applyFont="1" applyFill="1" applyBorder="1">
      <alignment vertical="center"/>
    </xf>
    <xf numFmtId="0" fontId="9" fillId="2" borderId="0" xfId="0" applyFont="1" applyFill="1">
      <alignment vertical="center"/>
    </xf>
    <xf numFmtId="38" fontId="9" fillId="2" borderId="0" xfId="0" applyNumberFormat="1" applyFont="1" applyFill="1">
      <alignment vertical="center"/>
    </xf>
    <xf numFmtId="38" fontId="9" fillId="2" borderId="0" xfId="8" applyFont="1" applyFill="1">
      <alignment vertical="center"/>
    </xf>
    <xf numFmtId="181" fontId="7" fillId="2" borderId="0" xfId="8" applyNumberFormat="1" applyFont="1" applyFill="1" applyBorder="1" applyAlignment="1">
      <alignment horizontal="left" vertical="center"/>
    </xf>
    <xf numFmtId="0" fontId="9" fillId="2" borderId="0" xfId="0" applyFont="1" applyFill="1" applyBorder="1" applyAlignment="1">
      <alignment vertical="center"/>
    </xf>
    <xf numFmtId="38" fontId="20" fillId="2" borderId="0" xfId="8" applyFont="1" applyFill="1">
      <alignment vertical="center"/>
    </xf>
    <xf numFmtId="176" fontId="9" fillId="0" borderId="46" xfId="6" applyNumberFormat="1" applyFont="1" applyFill="1" applyBorder="1" applyAlignment="1" applyProtection="1">
      <alignment horizontal="left" vertical="top" wrapText="1"/>
    </xf>
    <xf numFmtId="179" fontId="9" fillId="9" borderId="46" xfId="6" applyNumberFormat="1" applyFont="1" applyFill="1" applyBorder="1" applyAlignment="1" applyProtection="1">
      <alignment horizontal="left" vertical="top" wrapText="1"/>
      <protection locked="0"/>
    </xf>
    <xf numFmtId="0" fontId="9" fillId="9" borderId="46" xfId="6" applyFont="1" applyFill="1" applyBorder="1" applyAlignment="1" applyProtection="1">
      <alignment horizontal="left" vertical="top" wrapText="1"/>
      <protection locked="0"/>
    </xf>
    <xf numFmtId="0" fontId="9" fillId="9" borderId="48" xfId="6" applyFont="1" applyFill="1" applyBorder="1" applyAlignment="1" applyProtection="1">
      <alignment horizontal="left" vertical="top" wrapText="1"/>
      <protection locked="0"/>
    </xf>
    <xf numFmtId="177" fontId="9" fillId="9" borderId="48" xfId="6" applyNumberFormat="1" applyFont="1" applyFill="1" applyBorder="1" applyAlignment="1" applyProtection="1">
      <alignment horizontal="left" vertical="top" wrapText="1"/>
      <protection locked="0"/>
    </xf>
    <xf numFmtId="180" fontId="9" fillId="9" borderId="46" xfId="6" applyNumberFormat="1" applyFont="1" applyFill="1" applyBorder="1" applyAlignment="1" applyProtection="1">
      <alignment horizontal="left" vertical="top" wrapText="1"/>
      <protection locked="0"/>
    </xf>
    <xf numFmtId="176" fontId="9" fillId="9" borderId="46" xfId="6" applyNumberFormat="1" applyFont="1" applyFill="1" applyBorder="1" applyAlignment="1" applyProtection="1">
      <alignment horizontal="left" vertical="top" wrapText="1"/>
      <protection locked="0"/>
    </xf>
    <xf numFmtId="56" fontId="7" fillId="9" borderId="57" xfId="6" applyNumberFormat="1" applyFont="1" applyFill="1" applyBorder="1" applyAlignment="1" applyProtection="1">
      <alignment horizontal="left" vertical="top" wrapText="1"/>
      <protection locked="0"/>
    </xf>
    <xf numFmtId="0" fontId="22" fillId="9" borderId="47" xfId="9" applyFill="1" applyBorder="1" applyProtection="1">
      <alignment vertical="center"/>
      <protection locked="0"/>
    </xf>
    <xf numFmtId="49" fontId="9" fillId="9" borderId="48" xfId="6" applyNumberFormat="1" applyFont="1" applyFill="1" applyBorder="1" applyAlignment="1" applyProtection="1">
      <alignment horizontal="left" vertical="top" wrapText="1"/>
      <protection locked="0"/>
    </xf>
    <xf numFmtId="49" fontId="9" fillId="9" borderId="46" xfId="6" applyNumberFormat="1" applyFont="1" applyFill="1" applyBorder="1" applyAlignment="1" applyProtection="1">
      <alignment horizontal="left" vertical="top" wrapText="1"/>
      <protection locked="0"/>
    </xf>
    <xf numFmtId="0" fontId="9" fillId="9" borderId="47" xfId="6" applyFont="1" applyFill="1" applyBorder="1" applyAlignment="1" applyProtection="1">
      <alignment horizontal="left" vertical="top" wrapText="1"/>
      <protection locked="0"/>
    </xf>
    <xf numFmtId="178" fontId="9" fillId="9" borderId="48" xfId="6" applyNumberFormat="1" applyFont="1" applyFill="1" applyBorder="1" applyAlignment="1" applyProtection="1">
      <alignment horizontal="left" vertical="top" wrapText="1"/>
      <protection locked="0"/>
    </xf>
    <xf numFmtId="178" fontId="9" fillId="9" borderId="46" xfId="6" applyNumberFormat="1" applyFont="1" applyFill="1" applyBorder="1" applyAlignment="1" applyProtection="1">
      <alignment horizontal="left" vertical="top" wrapText="1"/>
      <protection locked="0"/>
    </xf>
    <xf numFmtId="49" fontId="9" fillId="9" borderId="47" xfId="6" applyNumberFormat="1" applyFont="1" applyFill="1" applyBorder="1" applyAlignment="1" applyProtection="1">
      <alignment horizontal="left" vertical="top" wrapText="1"/>
      <protection locked="0"/>
    </xf>
    <xf numFmtId="0" fontId="9" fillId="9" borderId="50" xfId="6" applyFont="1" applyFill="1" applyBorder="1" applyAlignment="1" applyProtection="1">
      <alignment horizontal="left" vertical="top" wrapText="1"/>
      <protection locked="0"/>
    </xf>
    <xf numFmtId="0" fontId="9" fillId="0" borderId="49" xfId="6" applyFont="1" applyFill="1" applyBorder="1" applyAlignment="1" applyProtection="1">
      <alignment horizontal="left" vertical="top" wrapText="1"/>
    </xf>
    <xf numFmtId="0" fontId="7" fillId="0" borderId="20" xfId="6" applyFont="1" applyFill="1" applyBorder="1" applyAlignment="1" applyProtection="1">
      <alignment horizontal="left" vertical="top" wrapText="1"/>
    </xf>
    <xf numFmtId="0" fontId="7" fillId="0" borderId="30" xfId="6" applyFont="1" applyFill="1" applyBorder="1" applyAlignment="1" applyProtection="1">
      <alignment horizontal="left" vertical="top" wrapText="1"/>
    </xf>
    <xf numFmtId="0" fontId="10" fillId="0" borderId="0" xfId="6" applyFont="1" applyFill="1" applyProtection="1">
      <alignment vertical="center"/>
    </xf>
    <xf numFmtId="0" fontId="7" fillId="0" borderId="29" xfId="6" applyFont="1" applyFill="1" applyBorder="1" applyAlignment="1" applyProtection="1">
      <alignment horizontal="left" vertical="top" wrapText="1"/>
    </xf>
    <xf numFmtId="0" fontId="7" fillId="0" borderId="32" xfId="6" applyFont="1" applyFill="1" applyBorder="1" applyAlignment="1" applyProtection="1">
      <alignment horizontal="left" vertical="top" wrapText="1"/>
    </xf>
    <xf numFmtId="0" fontId="7" fillId="0" borderId="60" xfId="6" applyFont="1" applyFill="1" applyBorder="1" applyAlignment="1" applyProtection="1">
      <alignment horizontal="left" vertical="top" wrapText="1"/>
    </xf>
    <xf numFmtId="0" fontId="7" fillId="0" borderId="25" xfId="6" applyFont="1" applyFill="1" applyBorder="1" applyAlignment="1" applyProtection="1">
      <alignment horizontal="left" vertical="top" wrapText="1"/>
    </xf>
    <xf numFmtId="0" fontId="7" fillId="0" borderId="27" xfId="6" applyFont="1" applyFill="1" applyBorder="1" applyAlignment="1" applyProtection="1">
      <alignment horizontal="left" vertical="top" wrapText="1"/>
    </xf>
    <xf numFmtId="0" fontId="7" fillId="0" borderId="34" xfId="6" applyFont="1" applyFill="1" applyBorder="1" applyAlignment="1" applyProtection="1">
      <alignment horizontal="left" vertical="top" wrapText="1"/>
    </xf>
    <xf numFmtId="0" fontId="9" fillId="0" borderId="0" xfId="6" applyFont="1" applyAlignment="1" applyProtection="1">
      <alignment horizontal="left" vertical="top" wrapText="1"/>
    </xf>
    <xf numFmtId="0" fontId="7" fillId="0" borderId="0" xfId="6" applyFont="1" applyAlignment="1" applyProtection="1">
      <alignment horizontal="left" vertical="top" wrapText="1"/>
    </xf>
    <xf numFmtId="0" fontId="7" fillId="0" borderId="0" xfId="6" applyFont="1" applyAlignment="1" applyProtection="1">
      <alignment vertical="center" wrapText="1"/>
    </xf>
    <xf numFmtId="176" fontId="9" fillId="0" borderId="48" xfId="6" applyNumberFormat="1" applyFont="1" applyFill="1" applyBorder="1" applyAlignment="1" applyProtection="1">
      <alignment horizontal="left" vertical="top" wrapText="1"/>
      <protection locked="0"/>
    </xf>
    <xf numFmtId="0" fontId="7" fillId="9" borderId="15" xfId="0" applyFont="1" applyFill="1" applyBorder="1">
      <alignment vertical="center"/>
    </xf>
    <xf numFmtId="0" fontId="7" fillId="9" borderId="0" xfId="0" applyFont="1" applyFill="1" applyBorder="1">
      <alignment vertical="center"/>
    </xf>
    <xf numFmtId="38" fontId="7" fillId="9" borderId="0" xfId="8" applyFont="1" applyFill="1" applyBorder="1">
      <alignment vertical="center"/>
    </xf>
    <xf numFmtId="0" fontId="7" fillId="9" borderId="3" xfId="0" applyFont="1" applyFill="1" applyBorder="1" applyAlignment="1">
      <alignment horizontal="right" vertical="center"/>
    </xf>
    <xf numFmtId="38" fontId="12" fillId="9" borderId="15" xfId="8" applyFont="1" applyFill="1" applyBorder="1">
      <alignment vertical="center"/>
    </xf>
    <xf numFmtId="0" fontId="7" fillId="10" borderId="7" xfId="0" applyFont="1" applyFill="1" applyBorder="1">
      <alignment vertical="center"/>
    </xf>
    <xf numFmtId="0" fontId="7" fillId="10" borderId="8" xfId="0" applyFont="1" applyFill="1" applyBorder="1">
      <alignment vertical="center"/>
    </xf>
    <xf numFmtId="38" fontId="7" fillId="10" borderId="8" xfId="8" applyFont="1" applyFill="1" applyBorder="1">
      <alignment vertical="center"/>
    </xf>
    <xf numFmtId="0" fontId="7" fillId="10" borderId="6" xfId="0" applyFont="1" applyFill="1" applyBorder="1">
      <alignment vertical="center"/>
    </xf>
    <xf numFmtId="38" fontId="11" fillId="10" borderId="7" xfId="8" applyFont="1" applyFill="1" applyBorder="1">
      <alignment vertical="center"/>
    </xf>
    <xf numFmtId="0" fontId="7" fillId="10" borderId="15" xfId="0" applyFont="1" applyFill="1" applyBorder="1">
      <alignment vertical="center"/>
    </xf>
    <xf numFmtId="0" fontId="7" fillId="10" borderId="0" xfId="0" applyFont="1" applyFill="1" applyBorder="1">
      <alignment vertical="center"/>
    </xf>
    <xf numFmtId="38" fontId="7" fillId="10" borderId="0" xfId="8" applyFont="1" applyFill="1" applyBorder="1">
      <alignment vertical="center"/>
    </xf>
    <xf numFmtId="0" fontId="7" fillId="10" borderId="3" xfId="0" applyFont="1" applyFill="1" applyBorder="1">
      <alignment vertical="center"/>
    </xf>
    <xf numFmtId="38" fontId="11" fillId="10" borderId="15" xfId="8" applyFont="1" applyFill="1" applyBorder="1">
      <alignment vertical="center"/>
    </xf>
    <xf numFmtId="0" fontId="7" fillId="9" borderId="0" xfId="0" applyFont="1" applyFill="1">
      <alignment vertical="center"/>
    </xf>
    <xf numFmtId="38" fontId="7" fillId="9" borderId="0" xfId="8" applyFont="1" applyFill="1">
      <alignment vertical="center"/>
    </xf>
    <xf numFmtId="0" fontId="7" fillId="9" borderId="3" xfId="0" applyFont="1" applyFill="1" applyBorder="1">
      <alignment vertical="center"/>
    </xf>
    <xf numFmtId="38" fontId="11" fillId="10" borderId="17" xfId="8" applyFont="1" applyFill="1" applyBorder="1">
      <alignment vertical="center"/>
    </xf>
    <xf numFmtId="0" fontId="9" fillId="10" borderId="12" xfId="0" applyFont="1" applyFill="1" applyBorder="1" applyAlignment="1">
      <alignment vertical="center"/>
    </xf>
    <xf numFmtId="0" fontId="9" fillId="10" borderId="13" xfId="0" applyFont="1" applyFill="1" applyBorder="1">
      <alignment vertical="center"/>
    </xf>
    <xf numFmtId="0" fontId="9" fillId="10" borderId="13" xfId="0" applyFont="1" applyFill="1" applyBorder="1" applyAlignment="1">
      <alignment vertical="center"/>
    </xf>
    <xf numFmtId="0" fontId="9" fillId="10" borderId="1" xfId="0" applyFont="1" applyFill="1" applyBorder="1" applyAlignment="1">
      <alignment vertical="center"/>
    </xf>
    <xf numFmtId="38" fontId="9" fillId="10" borderId="12" xfId="0" applyNumberFormat="1" applyFont="1" applyFill="1" applyBorder="1" applyAlignment="1">
      <alignment vertical="center"/>
    </xf>
    <xf numFmtId="38" fontId="11" fillId="10" borderId="67" xfId="0" applyNumberFormat="1" applyFont="1" applyFill="1" applyBorder="1" applyAlignment="1">
      <alignment horizontal="right" vertical="center"/>
    </xf>
    <xf numFmtId="0" fontId="7" fillId="9" borderId="54" xfId="6" applyNumberFormat="1" applyFont="1" applyFill="1" applyBorder="1" applyAlignment="1" applyProtection="1">
      <alignment vertical="center" wrapText="1"/>
      <protection locked="0"/>
    </xf>
    <xf numFmtId="0" fontId="7" fillId="9" borderId="46" xfId="6" applyNumberFormat="1" applyFont="1" applyFill="1" applyBorder="1" applyAlignment="1" applyProtection="1">
      <alignment vertical="center" wrapText="1"/>
      <protection locked="0"/>
    </xf>
    <xf numFmtId="56" fontId="7" fillId="9" borderId="47" xfId="6" applyNumberFormat="1" applyFont="1" applyFill="1" applyBorder="1" applyAlignment="1" applyProtection="1">
      <alignment horizontal="left" vertical="top" wrapText="1"/>
      <protection locked="0"/>
    </xf>
    <xf numFmtId="0" fontId="11" fillId="4" borderId="68" xfId="6" applyFont="1" applyFill="1" applyBorder="1" applyAlignment="1" applyProtection="1">
      <alignment horizontal="left" vertical="top" wrapText="1" shrinkToFit="1"/>
    </xf>
    <xf numFmtId="0" fontId="11" fillId="4" borderId="69" xfId="6" applyFont="1" applyFill="1" applyBorder="1" applyAlignment="1" applyProtection="1">
      <alignment horizontal="left" vertical="top" wrapText="1" shrinkToFit="1"/>
    </xf>
    <xf numFmtId="0" fontId="11" fillId="4" borderId="70" xfId="6" applyFont="1" applyFill="1" applyBorder="1" applyAlignment="1" applyProtection="1">
      <alignment horizontal="left" vertical="top" wrapText="1" shrinkToFit="1"/>
    </xf>
    <xf numFmtId="176" fontId="10" fillId="0" borderId="55" xfId="6" applyNumberFormat="1" applyFont="1" applyFill="1" applyBorder="1" applyAlignment="1" applyProtection="1">
      <alignment vertical="center" wrapText="1"/>
    </xf>
    <xf numFmtId="0" fontId="21" fillId="2" borderId="0" xfId="0" applyFont="1" applyFill="1">
      <alignment vertical="center"/>
    </xf>
    <xf numFmtId="0" fontId="13" fillId="2" borderId="0" xfId="0" applyFont="1" applyFill="1">
      <alignment vertical="center"/>
    </xf>
    <xf numFmtId="0" fontId="21" fillId="2" borderId="0" xfId="0" applyFont="1" applyFill="1" applyAlignment="1">
      <alignment vertical="center"/>
    </xf>
    <xf numFmtId="0" fontId="21" fillId="2" borderId="0" xfId="0" applyFont="1" applyFill="1" applyBorder="1" applyAlignment="1">
      <alignment vertical="center"/>
    </xf>
    <xf numFmtId="0" fontId="21" fillId="2" borderId="0" xfId="0" applyFont="1" applyFill="1" applyBorder="1" applyAlignment="1">
      <alignment horizontal="left" vertical="center"/>
    </xf>
    <xf numFmtId="0" fontId="21" fillId="2" borderId="0" xfId="0" applyFont="1" applyFill="1" applyAlignment="1">
      <alignment horizontal="center" vertical="center"/>
    </xf>
    <xf numFmtId="49" fontId="21" fillId="2" borderId="0" xfId="0" applyNumberFormat="1" applyFont="1" applyFill="1" applyAlignment="1">
      <alignment horizontal="left" vertical="center"/>
    </xf>
    <xf numFmtId="0" fontId="9" fillId="0" borderId="46" xfId="6" applyFont="1" applyFill="1" applyBorder="1" applyAlignment="1" applyProtection="1">
      <alignment horizontal="left" vertical="top" wrapText="1"/>
    </xf>
    <xf numFmtId="31" fontId="9" fillId="9" borderId="46" xfId="6" applyNumberFormat="1" applyFont="1" applyFill="1" applyBorder="1" applyAlignment="1" applyProtection="1">
      <alignment horizontal="left" vertical="top" wrapText="1"/>
      <protection locked="0"/>
    </xf>
    <xf numFmtId="31" fontId="7" fillId="0" borderId="22" xfId="6" applyNumberFormat="1" applyFont="1" applyFill="1" applyBorder="1" applyAlignment="1" applyProtection="1">
      <alignment vertical="center" wrapText="1"/>
    </xf>
    <xf numFmtId="38" fontId="15" fillId="2" borderId="0" xfId="8" applyFont="1" applyFill="1" applyAlignment="1">
      <alignment horizontal="right" vertical="center"/>
    </xf>
    <xf numFmtId="0" fontId="9" fillId="2" borderId="0" xfId="0" applyFont="1" applyFill="1" applyBorder="1">
      <alignment vertical="center"/>
    </xf>
    <xf numFmtId="38" fontId="9" fillId="2" borderId="0" xfId="8" applyFont="1" applyFill="1" applyBorder="1">
      <alignment vertical="center"/>
    </xf>
    <xf numFmtId="0" fontId="9" fillId="2" borderId="15" xfId="0" applyFont="1" applyFill="1" applyBorder="1">
      <alignment vertical="center"/>
    </xf>
    <xf numFmtId="38" fontId="9" fillId="2" borderId="17" xfId="8" applyFont="1" applyFill="1" applyBorder="1">
      <alignment vertical="center"/>
    </xf>
    <xf numFmtId="38" fontId="5" fillId="0" borderId="0" xfId="8" applyFont="1" applyFill="1">
      <alignment vertical="center"/>
    </xf>
    <xf numFmtId="38" fontId="7" fillId="0" borderId="0" xfId="8" applyFont="1" applyFill="1">
      <alignment vertical="center"/>
    </xf>
    <xf numFmtId="40" fontId="7" fillId="0" borderId="0" xfId="8" applyNumberFormat="1" applyFont="1" applyFill="1">
      <alignment vertical="center"/>
    </xf>
    <xf numFmtId="40" fontId="5" fillId="0" borderId="0" xfId="8" applyNumberFormat="1" applyFont="1" applyFill="1">
      <alignment vertical="center"/>
    </xf>
    <xf numFmtId="38" fontId="5" fillId="0" borderId="0" xfId="8" applyFont="1" applyFill="1" applyBorder="1">
      <alignment vertical="center"/>
    </xf>
    <xf numFmtId="40" fontId="5" fillId="0" borderId="0" xfId="8" applyNumberFormat="1" applyFont="1" applyFill="1" applyBorder="1">
      <alignment vertical="center"/>
    </xf>
    <xf numFmtId="38" fontId="0" fillId="0" borderId="0" xfId="8" applyFont="1" applyFill="1">
      <alignment vertical="center"/>
    </xf>
    <xf numFmtId="0" fontId="10" fillId="0" borderId="0" xfId="6" applyFont="1" applyFill="1" applyAlignment="1">
      <alignment horizontal="left" vertical="center"/>
    </xf>
    <xf numFmtId="0" fontId="23" fillId="0" borderId="0" xfId="6" applyFont="1" applyFill="1" applyAlignment="1">
      <alignment horizontal="left" vertical="center"/>
    </xf>
    <xf numFmtId="38" fontId="7" fillId="2" borderId="0" xfId="8" applyFont="1" applyFill="1" applyAlignment="1">
      <alignment vertical="center"/>
    </xf>
    <xf numFmtId="38" fontId="7" fillId="2" borderId="14" xfId="8" applyFont="1" applyFill="1" applyBorder="1" applyAlignment="1">
      <alignment horizontal="center" vertical="center" wrapText="1"/>
    </xf>
    <xf numFmtId="40" fontId="7" fillId="2" borderId="0" xfId="8" applyNumberFormat="1" applyFont="1" applyFill="1">
      <alignment vertical="center"/>
    </xf>
    <xf numFmtId="38" fontId="7" fillId="2" borderId="14" xfId="8" applyFont="1" applyFill="1" applyBorder="1" applyAlignment="1">
      <alignment horizontal="right" vertical="center"/>
    </xf>
    <xf numFmtId="183" fontId="7" fillId="2" borderId="14" xfId="8" applyNumberFormat="1" applyFont="1" applyFill="1" applyBorder="1">
      <alignment vertical="center"/>
    </xf>
    <xf numFmtId="183" fontId="7" fillId="2" borderId="14" xfId="8" applyNumberFormat="1" applyFont="1" applyFill="1" applyBorder="1" applyAlignment="1">
      <alignment horizontal="right" vertical="center"/>
    </xf>
    <xf numFmtId="181" fontId="7" fillId="2" borderId="0" xfId="10" applyNumberFormat="1" applyFont="1" applyFill="1" applyBorder="1" applyAlignment="1">
      <alignment horizontal="left" vertical="center"/>
    </xf>
    <xf numFmtId="38" fontId="7" fillId="2" borderId="0" xfId="8" applyFont="1" applyFill="1" applyBorder="1" applyAlignment="1">
      <alignment horizontal="left" vertical="center"/>
    </xf>
    <xf numFmtId="40" fontId="5" fillId="2" borderId="0" xfId="8" applyNumberFormat="1" applyFont="1" applyFill="1">
      <alignment vertical="center"/>
    </xf>
    <xf numFmtId="184" fontId="7" fillId="2" borderId="0" xfId="8" applyNumberFormat="1" applyFont="1" applyFill="1" applyBorder="1">
      <alignment vertical="center"/>
    </xf>
    <xf numFmtId="38" fontId="5" fillId="2" borderId="0" xfId="8" applyFont="1" applyFill="1" applyBorder="1">
      <alignment vertical="center"/>
    </xf>
    <xf numFmtId="40" fontId="5" fillId="2" borderId="0" xfId="8" applyNumberFormat="1" applyFont="1" applyFill="1" applyBorder="1">
      <alignment vertical="center"/>
    </xf>
    <xf numFmtId="38" fontId="0" fillId="2" borderId="0" xfId="8" applyFont="1" applyFill="1">
      <alignment vertical="center"/>
    </xf>
    <xf numFmtId="0" fontId="10" fillId="2" borderId="0" xfId="6" applyFont="1" applyFill="1" applyAlignment="1">
      <alignment horizontal="left" vertical="center"/>
    </xf>
    <xf numFmtId="38" fontId="7" fillId="2" borderId="11" xfId="8" applyFont="1" applyFill="1" applyBorder="1" applyAlignment="1">
      <alignment horizontal="right" vertical="center"/>
    </xf>
    <xf numFmtId="0" fontId="5" fillId="2" borderId="0" xfId="6" applyFill="1">
      <alignment vertical="center"/>
    </xf>
    <xf numFmtId="0" fontId="9" fillId="2" borderId="0" xfId="6" applyFont="1" applyFill="1">
      <alignment vertical="center"/>
    </xf>
    <xf numFmtId="0" fontId="7" fillId="2" borderId="0" xfId="6" applyFont="1" applyFill="1">
      <alignment vertical="center"/>
    </xf>
    <xf numFmtId="0" fontId="7" fillId="2" borderId="0" xfId="6" applyFont="1" applyFill="1" applyAlignment="1">
      <alignment horizontal="right" vertical="center"/>
    </xf>
    <xf numFmtId="38" fontId="7" fillId="2" borderId="14" xfId="8" applyNumberFormat="1" applyFont="1" applyFill="1" applyBorder="1">
      <alignment vertical="center"/>
    </xf>
    <xf numFmtId="0" fontId="5" fillId="2" borderId="0" xfId="6" applyFill="1" applyAlignment="1">
      <alignment horizontal="left" vertical="center"/>
    </xf>
    <xf numFmtId="0" fontId="12" fillId="2" borderId="0" xfId="6" applyFont="1" applyFill="1" applyAlignment="1">
      <alignment horizontal="right" vertical="center"/>
    </xf>
    <xf numFmtId="0" fontId="17" fillId="2" borderId="0" xfId="6" applyFont="1" applyFill="1">
      <alignment vertical="center"/>
    </xf>
    <xf numFmtId="0" fontId="24" fillId="2" borderId="0" xfId="6" applyFont="1" applyFill="1" applyAlignment="1">
      <alignment horizontal="left" vertical="center"/>
    </xf>
    <xf numFmtId="0" fontId="24" fillId="2" borderId="0" xfId="6" applyFont="1" applyFill="1">
      <alignment vertical="center"/>
    </xf>
    <xf numFmtId="3" fontId="5" fillId="2" borderId="0" xfId="6" applyNumberFormat="1" applyFill="1">
      <alignment vertical="center"/>
    </xf>
    <xf numFmtId="181" fontId="7" fillId="2" borderId="0" xfId="10" applyNumberFormat="1" applyFont="1" applyFill="1" applyBorder="1" applyAlignment="1" applyProtection="1">
      <alignment horizontal="left" vertical="center"/>
    </xf>
    <xf numFmtId="0" fontId="5" fillId="2" borderId="0" xfId="6" applyFill="1" applyProtection="1">
      <alignment vertical="center"/>
      <protection locked="0"/>
    </xf>
    <xf numFmtId="38" fontId="5" fillId="2" borderId="0" xfId="8" applyFont="1" applyFill="1" applyProtection="1">
      <alignment vertical="center"/>
      <protection locked="0"/>
    </xf>
    <xf numFmtId="38" fontId="15" fillId="2" borderId="0" xfId="8" applyFont="1" applyFill="1" applyAlignment="1" applyProtection="1">
      <alignment horizontal="right" vertical="center"/>
      <protection locked="0"/>
    </xf>
    <xf numFmtId="0" fontId="7" fillId="2" borderId="0" xfId="6" applyFont="1" applyFill="1" applyProtection="1">
      <alignment vertical="center"/>
      <protection locked="0"/>
    </xf>
    <xf numFmtId="0" fontId="7" fillId="2" borderId="12" xfId="6" applyFont="1" applyFill="1" applyBorder="1" applyAlignment="1" applyProtection="1">
      <alignment horizontal="center" vertical="center"/>
      <protection locked="0"/>
    </xf>
    <xf numFmtId="0" fontId="7" fillId="2" borderId="62" xfId="6" applyFont="1" applyFill="1" applyBorder="1" applyAlignment="1" applyProtection="1">
      <alignment horizontal="center" vertical="center"/>
      <protection locked="0"/>
    </xf>
    <xf numFmtId="0" fontId="11" fillId="2" borderId="63" xfId="6" applyFont="1" applyFill="1" applyBorder="1" applyAlignment="1" applyProtection="1">
      <alignment horizontal="center" vertical="center"/>
      <protection locked="0"/>
    </xf>
    <xf numFmtId="0" fontId="7" fillId="2" borderId="0" xfId="6" applyFont="1" applyFill="1" applyBorder="1" applyProtection="1">
      <alignment vertical="center"/>
      <protection locked="0"/>
    </xf>
    <xf numFmtId="38" fontId="7" fillId="2" borderId="0" xfId="8" applyFont="1" applyFill="1" applyBorder="1" applyProtection="1">
      <alignment vertical="center"/>
      <protection locked="0"/>
    </xf>
    <xf numFmtId="0" fontId="7" fillId="2" borderId="0" xfId="6" applyFont="1" applyFill="1" applyBorder="1" applyAlignment="1" applyProtection="1">
      <alignment horizontal="right" vertical="center"/>
      <protection locked="0"/>
    </xf>
    <xf numFmtId="0" fontId="7" fillId="2" borderId="15" xfId="6" applyFont="1" applyFill="1" applyBorder="1" applyProtection="1">
      <alignment vertical="center"/>
      <protection locked="0"/>
    </xf>
    <xf numFmtId="38" fontId="9" fillId="2" borderId="15" xfId="8" applyFont="1" applyFill="1" applyBorder="1" applyProtection="1">
      <alignment vertical="center"/>
      <protection locked="0"/>
    </xf>
    <xf numFmtId="38" fontId="7" fillId="2" borderId="15" xfId="8" applyFont="1" applyFill="1" applyBorder="1" applyProtection="1">
      <alignment vertical="center"/>
      <protection locked="0"/>
    </xf>
    <xf numFmtId="38" fontId="7" fillId="2" borderId="17" xfId="8" applyFont="1" applyFill="1" applyBorder="1" applyProtection="1">
      <alignment vertical="center"/>
      <protection locked="0"/>
    </xf>
    <xf numFmtId="38" fontId="7" fillId="2" borderId="0" xfId="6" applyNumberFormat="1" applyFont="1" applyFill="1" applyProtection="1">
      <alignment vertical="center"/>
      <protection locked="0"/>
    </xf>
    <xf numFmtId="0" fontId="9" fillId="2" borderId="7" xfId="6" applyFont="1" applyFill="1" applyBorder="1" applyProtection="1">
      <alignment vertical="center"/>
    </xf>
    <xf numFmtId="0" fontId="9" fillId="2" borderId="8" xfId="6" applyFont="1" applyFill="1" applyBorder="1" applyProtection="1">
      <alignment vertical="center"/>
      <protection locked="0"/>
    </xf>
    <xf numFmtId="38" fontId="9" fillId="2" borderId="8" xfId="8" applyFont="1" applyFill="1" applyBorder="1" applyProtection="1">
      <alignment vertical="center"/>
      <protection locked="0"/>
    </xf>
    <xf numFmtId="0" fontId="9" fillId="2" borderId="8" xfId="6" applyFont="1" applyFill="1" applyBorder="1" applyAlignment="1" applyProtection="1">
      <alignment horizontal="right" vertical="center"/>
      <protection locked="0"/>
    </xf>
    <xf numFmtId="38" fontId="9" fillId="2" borderId="7" xfId="8" applyFont="1" applyFill="1" applyBorder="1" applyProtection="1">
      <alignment vertical="center"/>
      <protection locked="0"/>
    </xf>
    <xf numFmtId="0" fontId="9" fillId="2" borderId="0" xfId="6" applyFont="1" applyFill="1" applyProtection="1">
      <alignment vertical="center"/>
      <protection locked="0"/>
    </xf>
    <xf numFmtId="38" fontId="9" fillId="2" borderId="0" xfId="6" applyNumberFormat="1" applyFont="1" applyFill="1" applyBorder="1" applyProtection="1">
      <alignment vertical="center"/>
      <protection locked="0"/>
    </xf>
    <xf numFmtId="38" fontId="11" fillId="2" borderId="67" xfId="6" applyNumberFormat="1" applyFont="1" applyFill="1" applyBorder="1" applyAlignment="1" applyProtection="1">
      <alignment horizontal="right" vertical="center"/>
      <protection locked="0"/>
    </xf>
    <xf numFmtId="186" fontId="9" fillId="2" borderId="8" xfId="6" applyNumberFormat="1" applyFont="1" applyFill="1" applyBorder="1" applyProtection="1">
      <alignment vertical="center"/>
      <protection locked="0"/>
    </xf>
    <xf numFmtId="0" fontId="9" fillId="2" borderId="12" xfId="6" applyFont="1" applyFill="1" applyBorder="1" applyAlignment="1" applyProtection="1">
      <alignment vertical="center"/>
    </xf>
    <xf numFmtId="0" fontId="9" fillId="2" borderId="13" xfId="6" applyFont="1" applyFill="1" applyBorder="1" applyProtection="1">
      <alignment vertical="center"/>
      <protection locked="0"/>
    </xf>
    <xf numFmtId="0" fontId="9" fillId="2" borderId="13" xfId="6" applyFont="1" applyFill="1" applyBorder="1" applyAlignment="1" applyProtection="1">
      <alignment vertical="center"/>
      <protection locked="0"/>
    </xf>
    <xf numFmtId="38" fontId="9" fillId="2" borderId="12" xfId="0" applyNumberFormat="1" applyFont="1" applyFill="1" applyBorder="1" applyAlignment="1" applyProtection="1">
      <alignment vertical="center"/>
      <protection locked="0"/>
    </xf>
    <xf numFmtId="0" fontId="9" fillId="2" borderId="0" xfId="6" applyFont="1" applyFill="1" applyBorder="1" applyProtection="1">
      <alignment vertical="center"/>
      <protection locked="0"/>
    </xf>
    <xf numFmtId="0" fontId="9" fillId="2" borderId="0" xfId="6" applyFont="1" applyFill="1" applyBorder="1" applyAlignment="1" applyProtection="1">
      <alignment vertical="center"/>
      <protection locked="0"/>
    </xf>
    <xf numFmtId="38" fontId="9" fillId="2" borderId="0" xfId="6" applyNumberFormat="1" applyFont="1" applyFill="1" applyBorder="1" applyAlignment="1" applyProtection="1">
      <alignment vertical="center"/>
      <protection locked="0"/>
    </xf>
    <xf numFmtId="38" fontId="9" fillId="2" borderId="0" xfId="8" applyFont="1" applyFill="1" applyBorder="1" applyAlignment="1" applyProtection="1">
      <alignment horizontal="center" vertical="center"/>
      <protection locked="0"/>
    </xf>
    <xf numFmtId="38" fontId="11" fillId="2" borderId="0" xfId="6" applyNumberFormat="1" applyFont="1" applyFill="1" applyBorder="1" applyAlignment="1" applyProtection="1">
      <alignment horizontal="center" vertical="center"/>
      <protection locked="0"/>
    </xf>
    <xf numFmtId="187" fontId="5" fillId="2" borderId="0" xfId="6" applyNumberFormat="1" applyFill="1" applyProtection="1">
      <alignment vertical="center"/>
      <protection locked="0"/>
    </xf>
    <xf numFmtId="0" fontId="7" fillId="12" borderId="7" xfId="6" applyFont="1" applyFill="1" applyBorder="1" applyProtection="1">
      <alignment vertical="center"/>
    </xf>
    <xf numFmtId="0" fontId="7" fillId="12" borderId="8" xfId="6" applyFont="1" applyFill="1" applyBorder="1" applyProtection="1">
      <alignment vertical="center"/>
      <protection locked="0"/>
    </xf>
    <xf numFmtId="38" fontId="7" fillId="12" borderId="8" xfId="8" applyFont="1" applyFill="1" applyBorder="1" applyProtection="1">
      <alignment vertical="center"/>
      <protection locked="0"/>
    </xf>
    <xf numFmtId="38" fontId="11" fillId="12" borderId="7" xfId="8" applyFont="1" applyFill="1" applyBorder="1" applyProtection="1">
      <alignment vertical="center"/>
      <protection locked="0"/>
    </xf>
    <xf numFmtId="0" fontId="7" fillId="11" borderId="15" xfId="6" applyFont="1" applyFill="1" applyBorder="1" applyProtection="1">
      <alignment vertical="center"/>
    </xf>
    <xf numFmtId="0" fontId="7" fillId="11" borderId="0" xfId="6" applyFont="1" applyFill="1" applyBorder="1" applyProtection="1">
      <alignment vertical="center"/>
      <protection locked="0"/>
    </xf>
    <xf numFmtId="38" fontId="7" fillId="11" borderId="0" xfId="8" applyFont="1" applyFill="1" applyBorder="1" applyProtection="1">
      <alignment vertical="center"/>
      <protection locked="0"/>
    </xf>
    <xf numFmtId="0" fontId="7" fillId="11" borderId="0" xfId="6" applyFont="1" applyFill="1" applyBorder="1" applyAlignment="1" applyProtection="1">
      <alignment horizontal="right" vertical="center"/>
      <protection locked="0"/>
    </xf>
    <xf numFmtId="38" fontId="12" fillId="11" borderId="15" xfId="8" applyFont="1" applyFill="1" applyBorder="1" applyProtection="1">
      <alignment vertical="center"/>
      <protection locked="0"/>
    </xf>
    <xf numFmtId="0" fontId="7" fillId="11" borderId="0" xfId="6" applyFont="1" applyFill="1" applyProtection="1">
      <alignment vertical="center"/>
      <protection locked="0"/>
    </xf>
    <xf numFmtId="38" fontId="7" fillId="11" borderId="0" xfId="8" applyFont="1" applyFill="1" applyProtection="1">
      <alignment vertical="center"/>
      <protection locked="0"/>
    </xf>
    <xf numFmtId="0" fontId="7" fillId="12" borderId="15" xfId="6" applyFont="1" applyFill="1" applyBorder="1" applyProtection="1">
      <alignment vertical="center"/>
    </xf>
    <xf numFmtId="0" fontId="7" fillId="12" borderId="0" xfId="6" applyFont="1" applyFill="1" applyBorder="1" applyProtection="1">
      <alignment vertical="center"/>
      <protection locked="0"/>
    </xf>
    <xf numFmtId="38" fontId="7" fillId="12" borderId="0" xfId="8" applyFont="1" applyFill="1" applyBorder="1" applyProtection="1">
      <alignment vertical="center"/>
      <protection locked="0"/>
    </xf>
    <xf numFmtId="38" fontId="11" fillId="12" borderId="15" xfId="8" applyFont="1" applyFill="1" applyBorder="1" applyProtection="1">
      <alignment vertical="center"/>
      <protection locked="0"/>
    </xf>
    <xf numFmtId="0" fontId="9" fillId="12" borderId="7" xfId="6" applyFont="1" applyFill="1" applyBorder="1" applyProtection="1">
      <alignment vertical="center"/>
    </xf>
    <xf numFmtId="185" fontId="9" fillId="12" borderId="13" xfId="6" applyNumberFormat="1" applyFont="1" applyFill="1" applyBorder="1" applyProtection="1">
      <alignment vertical="center"/>
      <protection locked="0"/>
    </xf>
    <xf numFmtId="0" fontId="9" fillId="12" borderId="8" xfId="6" applyFont="1" applyFill="1" applyBorder="1" applyProtection="1">
      <alignment vertical="center"/>
      <protection locked="0"/>
    </xf>
    <xf numFmtId="38" fontId="9" fillId="12" borderId="8" xfId="8" applyFont="1" applyFill="1" applyBorder="1" applyProtection="1">
      <alignment vertical="center"/>
      <protection locked="0"/>
    </xf>
    <xf numFmtId="0" fontId="9" fillId="12" borderId="8" xfId="6" applyFont="1" applyFill="1" applyBorder="1" applyAlignment="1" applyProtection="1">
      <alignment horizontal="right" vertical="center"/>
      <protection locked="0"/>
    </xf>
    <xf numFmtId="38" fontId="9" fillId="12" borderId="7" xfId="8" applyFont="1" applyFill="1" applyBorder="1" applyProtection="1">
      <alignment vertical="center"/>
      <protection locked="0"/>
    </xf>
    <xf numFmtId="38" fontId="9" fillId="12" borderId="61" xfId="8" applyFont="1" applyFill="1" applyBorder="1" applyProtection="1">
      <alignment vertical="center"/>
      <protection locked="0"/>
    </xf>
    <xf numFmtId="38" fontId="11" fillId="12" borderId="17" xfId="8" applyFont="1" applyFill="1" applyBorder="1" applyProtection="1">
      <alignment vertical="center"/>
      <protection locked="0"/>
    </xf>
    <xf numFmtId="0" fontId="7" fillId="0" borderId="29" xfId="6" applyFont="1" applyFill="1" applyBorder="1" applyAlignment="1" applyProtection="1">
      <alignment horizontal="left" vertical="top" wrapText="1"/>
    </xf>
    <xf numFmtId="0" fontId="7" fillId="0" borderId="20" xfId="6" applyFont="1" applyFill="1" applyBorder="1" applyAlignment="1" applyProtection="1">
      <alignment horizontal="left" vertical="top" wrapText="1"/>
    </xf>
    <xf numFmtId="0" fontId="11" fillId="4" borderId="75" xfId="6" applyFont="1" applyFill="1" applyBorder="1" applyAlignment="1" applyProtection="1">
      <alignment horizontal="left" vertical="top" wrapText="1" shrinkToFit="1"/>
    </xf>
    <xf numFmtId="38" fontId="7" fillId="13" borderId="15" xfId="8" applyFont="1" applyFill="1" applyBorder="1">
      <alignment vertical="center"/>
    </xf>
    <xf numFmtId="0" fontId="9" fillId="13" borderId="0" xfId="0" applyFont="1" applyFill="1" applyBorder="1">
      <alignment vertical="center"/>
    </xf>
    <xf numFmtId="38" fontId="9" fillId="13" borderId="0" xfId="8" applyFont="1" applyFill="1" applyBorder="1">
      <alignment vertical="center"/>
    </xf>
    <xf numFmtId="0" fontId="9" fillId="13" borderId="3" xfId="0" applyFont="1" applyFill="1" applyBorder="1">
      <alignment vertical="center"/>
    </xf>
    <xf numFmtId="38" fontId="9" fillId="13" borderId="15" xfId="8" applyFont="1" applyFill="1" applyBorder="1">
      <alignment vertical="center"/>
    </xf>
    <xf numFmtId="0" fontId="7" fillId="0" borderId="29" xfId="6" applyFont="1" applyFill="1" applyBorder="1" applyAlignment="1" applyProtection="1">
      <alignment horizontal="left" vertical="top" wrapText="1"/>
    </xf>
    <xf numFmtId="31" fontId="21" fillId="2" borderId="0" xfId="0" applyNumberFormat="1" applyFont="1" applyFill="1" applyAlignment="1">
      <alignment horizontal="left" vertical="center"/>
    </xf>
    <xf numFmtId="0" fontId="21" fillId="2" borderId="0" xfId="0" applyFont="1" applyFill="1" applyAlignment="1">
      <alignment horizontal="left" vertical="center"/>
    </xf>
    <xf numFmtId="176" fontId="9" fillId="9" borderId="49" xfId="6" applyNumberFormat="1" applyFont="1" applyFill="1" applyBorder="1" applyAlignment="1" applyProtection="1">
      <alignment horizontal="left" vertical="top" wrapText="1"/>
      <protection locked="0"/>
    </xf>
    <xf numFmtId="38" fontId="7" fillId="14" borderId="15" xfId="8" applyFont="1" applyFill="1" applyBorder="1">
      <alignment vertical="center"/>
    </xf>
    <xf numFmtId="0" fontId="9" fillId="14" borderId="0" xfId="0" applyFont="1" applyFill="1" applyBorder="1">
      <alignment vertical="center"/>
    </xf>
    <xf numFmtId="38" fontId="9" fillId="14" borderId="0" xfId="8" applyFont="1" applyFill="1" applyBorder="1">
      <alignment vertical="center"/>
    </xf>
    <xf numFmtId="0" fontId="9" fillId="14" borderId="3" xfId="0" applyFont="1" applyFill="1" applyBorder="1">
      <alignment vertical="center"/>
    </xf>
    <xf numFmtId="38" fontId="9" fillId="14" borderId="15" xfId="8" applyFont="1" applyFill="1" applyBorder="1">
      <alignment vertical="center"/>
    </xf>
    <xf numFmtId="38" fontId="9" fillId="14" borderId="17" xfId="8" applyFont="1" applyFill="1" applyBorder="1">
      <alignment vertical="center"/>
    </xf>
    <xf numFmtId="0" fontId="9" fillId="14" borderId="15" xfId="0" applyFont="1" applyFill="1" applyBorder="1">
      <alignment vertical="center"/>
    </xf>
    <xf numFmtId="0" fontId="9" fillId="14" borderId="0" xfId="0" applyFont="1" applyFill="1">
      <alignment vertical="center"/>
    </xf>
    <xf numFmtId="0" fontId="9" fillId="14" borderId="3" xfId="0" applyFont="1" applyFill="1" applyBorder="1" applyAlignment="1">
      <alignment horizontal="right" vertical="center"/>
    </xf>
    <xf numFmtId="0" fontId="9" fillId="14" borderId="10" xfId="0" applyFont="1" applyFill="1" applyBorder="1">
      <alignment vertical="center"/>
    </xf>
    <xf numFmtId="0" fontId="9" fillId="14" borderId="11" xfId="0" applyFont="1" applyFill="1" applyBorder="1">
      <alignment vertical="center"/>
    </xf>
    <xf numFmtId="38" fontId="9" fillId="14" borderId="11" xfId="8" applyFont="1" applyFill="1" applyBorder="1">
      <alignment vertical="center"/>
    </xf>
    <xf numFmtId="0" fontId="9" fillId="14" borderId="9" xfId="0" applyFont="1" applyFill="1" applyBorder="1">
      <alignment vertical="center"/>
    </xf>
    <xf numFmtId="38" fontId="9" fillId="14" borderId="10" xfId="8" applyFont="1" applyFill="1" applyBorder="1">
      <alignment vertical="center"/>
    </xf>
    <xf numFmtId="38" fontId="9" fillId="14" borderId="71" xfId="8" applyFont="1" applyFill="1" applyBorder="1">
      <alignment vertical="center"/>
    </xf>
    <xf numFmtId="38" fontId="7" fillId="14" borderId="14" xfId="8" applyFont="1" applyFill="1" applyBorder="1">
      <alignment vertical="center"/>
    </xf>
    <xf numFmtId="38" fontId="7" fillId="14" borderId="14" xfId="8" applyFont="1" applyFill="1" applyBorder="1" applyAlignment="1">
      <alignment horizontal="right" vertical="center"/>
    </xf>
    <xf numFmtId="183" fontId="7" fillId="14" borderId="14" xfId="8" applyNumberFormat="1" applyFont="1" applyFill="1" applyBorder="1">
      <alignment vertical="center"/>
    </xf>
    <xf numFmtId="38" fontId="7" fillId="14" borderId="5" xfId="8" applyFont="1" applyFill="1" applyBorder="1">
      <alignment vertical="center"/>
    </xf>
    <xf numFmtId="38" fontId="7" fillId="14" borderId="2" xfId="8" applyFont="1" applyFill="1" applyBorder="1">
      <alignment vertical="center"/>
    </xf>
    <xf numFmtId="38" fontId="7" fillId="14" borderId="2" xfId="8" applyNumberFormat="1" applyFont="1" applyFill="1" applyBorder="1">
      <alignment vertical="center"/>
    </xf>
    <xf numFmtId="38" fontId="7" fillId="14" borderId="4" xfId="8" applyFont="1" applyFill="1" applyBorder="1">
      <alignment vertical="center"/>
    </xf>
    <xf numFmtId="38" fontId="7" fillId="14" borderId="4" xfId="8" applyNumberFormat="1" applyFont="1" applyFill="1" applyBorder="1">
      <alignment vertical="center"/>
    </xf>
    <xf numFmtId="0" fontId="13" fillId="0" borderId="24" xfId="0" applyFont="1" applyBorder="1">
      <alignment vertical="center"/>
    </xf>
    <xf numFmtId="0" fontId="13" fillId="0" borderId="24" xfId="0" applyFont="1" applyBorder="1" applyAlignment="1">
      <alignment vertical="center" wrapText="1"/>
    </xf>
    <xf numFmtId="0" fontId="3" fillId="9" borderId="48" xfId="9" applyFont="1" applyFill="1" applyBorder="1" applyAlignment="1" applyProtection="1">
      <alignment horizontal="left" vertical="top"/>
      <protection locked="0"/>
    </xf>
    <xf numFmtId="0" fontId="11" fillId="4" borderId="76" xfId="6" applyFont="1" applyFill="1" applyBorder="1" applyAlignment="1" applyProtection="1">
      <alignment horizontal="left" vertical="top" wrapText="1" shrinkToFit="1"/>
    </xf>
    <xf numFmtId="178" fontId="9" fillId="9" borderId="77" xfId="6" applyNumberFormat="1" applyFont="1" applyFill="1" applyBorder="1" applyAlignment="1" applyProtection="1">
      <alignment horizontal="left" vertical="top" wrapText="1"/>
      <protection locked="0"/>
    </xf>
    <xf numFmtId="178" fontId="7" fillId="0" borderId="78" xfId="6" applyNumberFormat="1" applyFont="1" applyFill="1" applyBorder="1" applyAlignment="1" applyProtection="1">
      <alignment vertical="center" wrapText="1"/>
    </xf>
    <xf numFmtId="0" fontId="7" fillId="0" borderId="79" xfId="6" applyFont="1" applyFill="1" applyBorder="1" applyAlignment="1" applyProtection="1">
      <alignment horizontal="left" vertical="top" wrapText="1"/>
    </xf>
    <xf numFmtId="0" fontId="7" fillId="0" borderId="80" xfId="6" applyFont="1" applyFill="1" applyBorder="1" applyAlignment="1" applyProtection="1">
      <alignment horizontal="left" vertical="top" wrapText="1"/>
    </xf>
    <xf numFmtId="0" fontId="3" fillId="9" borderId="46" xfId="9" applyFont="1" applyFill="1" applyBorder="1" applyAlignment="1" applyProtection="1">
      <alignment horizontal="left" vertical="top"/>
      <protection locked="0"/>
    </xf>
    <xf numFmtId="0" fontId="7" fillId="0" borderId="17" xfId="6" applyFont="1" applyFill="1" applyBorder="1" applyAlignment="1" applyProtection="1">
      <alignment horizontal="left" vertical="top" wrapText="1"/>
    </xf>
    <xf numFmtId="0" fontId="7" fillId="0" borderId="29" xfId="6" applyFont="1" applyFill="1" applyBorder="1" applyAlignment="1" applyProtection="1">
      <alignment horizontal="left" vertical="top" wrapText="1"/>
    </xf>
    <xf numFmtId="38" fontId="9" fillId="13" borderId="17" xfId="8" applyFont="1" applyFill="1" applyBorder="1">
      <alignment vertical="center"/>
    </xf>
    <xf numFmtId="0" fontId="3" fillId="9" borderId="81" xfId="9" applyFont="1" applyFill="1" applyBorder="1" applyAlignment="1" applyProtection="1">
      <alignment horizontal="left" vertical="top"/>
      <protection locked="0"/>
    </xf>
    <xf numFmtId="0" fontId="7" fillId="0" borderId="82" xfId="6" applyNumberFormat="1" applyFont="1" applyFill="1" applyBorder="1" applyAlignment="1" applyProtection="1">
      <alignment vertical="center" wrapText="1"/>
    </xf>
    <xf numFmtId="0" fontId="7" fillId="0" borderId="31" xfId="6" applyFont="1" applyFill="1" applyBorder="1" applyAlignment="1" applyProtection="1">
      <alignment horizontal="left" vertical="top" wrapText="1"/>
    </xf>
    <xf numFmtId="0" fontId="7" fillId="0" borderId="83" xfId="6" applyNumberFormat="1" applyFont="1" applyFill="1" applyBorder="1" applyAlignment="1" applyProtection="1">
      <alignment vertical="center" wrapText="1"/>
    </xf>
    <xf numFmtId="56" fontId="7" fillId="0" borderId="84" xfId="6" applyNumberFormat="1" applyFont="1" applyFill="1" applyBorder="1" applyAlignment="1" applyProtection="1">
      <alignment vertical="center" wrapText="1"/>
    </xf>
    <xf numFmtId="0" fontId="21" fillId="0" borderId="0" xfId="0" applyFont="1" applyFill="1">
      <alignment vertical="center"/>
    </xf>
    <xf numFmtId="38" fontId="15" fillId="2" borderId="0" xfId="8" applyFont="1" applyFill="1" applyAlignment="1">
      <alignment horizontal="right" vertical="center"/>
    </xf>
    <xf numFmtId="38" fontId="15" fillId="2" borderId="0" xfId="8" applyFont="1" applyFill="1" applyAlignment="1" applyProtection="1">
      <alignment horizontal="right" vertical="center"/>
      <protection locked="0"/>
    </xf>
    <xf numFmtId="0" fontId="7" fillId="2" borderId="12" xfId="6" applyFont="1" applyFill="1" applyBorder="1" applyAlignment="1" applyProtection="1">
      <alignment horizontal="center" vertical="center"/>
      <protection locked="0"/>
    </xf>
    <xf numFmtId="0" fontId="13" fillId="0" borderId="19" xfId="0" applyFont="1" applyFill="1" applyBorder="1" applyAlignment="1">
      <alignment vertical="center" wrapText="1"/>
    </xf>
    <xf numFmtId="0" fontId="7" fillId="0" borderId="20" xfId="6" applyFont="1" applyFill="1" applyBorder="1" applyAlignment="1" applyProtection="1">
      <alignment horizontal="left" vertical="top" wrapText="1"/>
    </xf>
    <xf numFmtId="0" fontId="7" fillId="0" borderId="32" xfId="6" applyFont="1" applyFill="1" applyBorder="1" applyAlignment="1" applyProtection="1">
      <alignment horizontal="left" vertical="top" wrapText="1"/>
    </xf>
    <xf numFmtId="176" fontId="9" fillId="0" borderId="57" xfId="6" applyNumberFormat="1" applyFont="1" applyFill="1" applyBorder="1" applyAlignment="1" applyProtection="1">
      <alignment horizontal="left" vertical="top" wrapText="1"/>
    </xf>
    <xf numFmtId="176" fontId="7" fillId="0" borderId="58" xfId="6" applyNumberFormat="1" applyFont="1" applyFill="1" applyBorder="1" applyAlignment="1" applyProtection="1">
      <alignment vertical="center" wrapText="1"/>
    </xf>
    <xf numFmtId="0" fontId="9" fillId="0" borderId="59" xfId="6" applyFont="1" applyFill="1" applyBorder="1" applyAlignment="1" applyProtection="1">
      <alignment horizontal="left" vertical="top" wrapText="1"/>
    </xf>
    <xf numFmtId="0" fontId="11" fillId="4" borderId="85" xfId="6" applyFont="1" applyFill="1" applyBorder="1" applyAlignment="1" applyProtection="1">
      <alignment horizontal="left" vertical="top" wrapText="1" shrinkToFit="1"/>
    </xf>
    <xf numFmtId="38" fontId="7" fillId="2" borderId="0" xfId="8" applyFont="1" applyFill="1" applyBorder="1" applyAlignment="1">
      <alignment horizontal="right" vertical="center"/>
    </xf>
    <xf numFmtId="0" fontId="11" fillId="4" borderId="86" xfId="6" applyFont="1" applyFill="1" applyBorder="1" applyAlignment="1" applyProtection="1">
      <alignment horizontal="left" vertical="top" wrapText="1" shrinkToFit="1"/>
    </xf>
    <xf numFmtId="176" fontId="9" fillId="9" borderId="57" xfId="6" applyNumberFormat="1" applyFont="1" applyFill="1" applyBorder="1" applyAlignment="1" applyProtection="1">
      <alignment horizontal="left" vertical="top" wrapText="1"/>
      <protection locked="0"/>
    </xf>
    <xf numFmtId="176" fontId="9" fillId="0" borderId="55" xfId="6" applyNumberFormat="1" applyFont="1" applyFill="1" applyBorder="1" applyAlignment="1" applyProtection="1">
      <alignment vertical="center" wrapText="1"/>
    </xf>
    <xf numFmtId="176" fontId="9" fillId="0" borderId="58" xfId="6" applyNumberFormat="1" applyFont="1" applyFill="1" applyBorder="1" applyAlignment="1" applyProtection="1">
      <alignment vertical="center" wrapText="1"/>
    </xf>
    <xf numFmtId="176" fontId="7" fillId="0" borderId="55" xfId="6" applyNumberFormat="1" applyFont="1" applyFill="1" applyBorder="1" applyAlignment="1" applyProtection="1">
      <alignment vertical="center" wrapText="1"/>
    </xf>
    <xf numFmtId="176" fontId="9" fillId="0" borderId="47" xfId="6" applyNumberFormat="1" applyFont="1" applyFill="1" applyBorder="1" applyAlignment="1" applyProtection="1">
      <alignment horizontal="left" vertical="top" wrapText="1"/>
    </xf>
    <xf numFmtId="176" fontId="7" fillId="0" borderId="41" xfId="6" applyNumberFormat="1" applyFont="1" applyFill="1" applyBorder="1" applyAlignment="1" applyProtection="1">
      <alignment vertical="center" wrapText="1"/>
    </xf>
    <xf numFmtId="0" fontId="9" fillId="0" borderId="26" xfId="6" applyFont="1" applyFill="1" applyBorder="1" applyAlignment="1" applyProtection="1">
      <alignment horizontal="left" vertical="top" wrapText="1"/>
    </xf>
    <xf numFmtId="176" fontId="9" fillId="9" borderId="54" xfId="6" applyNumberFormat="1" applyFont="1" applyFill="1" applyBorder="1" applyAlignment="1" applyProtection="1">
      <alignment horizontal="left" vertical="top" wrapText="1"/>
      <protection locked="0"/>
    </xf>
    <xf numFmtId="176" fontId="9" fillId="9" borderId="47" xfId="6" applyNumberFormat="1" applyFont="1" applyFill="1" applyBorder="1" applyAlignment="1" applyProtection="1">
      <alignment horizontal="left" vertical="top" wrapText="1"/>
      <protection locked="0"/>
    </xf>
    <xf numFmtId="0" fontId="22" fillId="0" borderId="0" xfId="9">
      <alignment vertical="center"/>
    </xf>
    <xf numFmtId="0" fontId="7" fillId="2" borderId="3" xfId="0" applyFont="1" applyFill="1" applyBorder="1">
      <alignment vertical="center"/>
    </xf>
    <xf numFmtId="38" fontId="12" fillId="2" borderId="15" xfId="8" applyFont="1" applyFill="1" applyBorder="1">
      <alignment vertical="center"/>
    </xf>
    <xf numFmtId="38" fontId="12" fillId="8" borderId="7" xfId="8" applyFont="1" applyFill="1" applyBorder="1">
      <alignment vertical="center"/>
    </xf>
    <xf numFmtId="0" fontId="6" fillId="2" borderId="16" xfId="6" applyFont="1" applyFill="1" applyBorder="1" applyAlignment="1" applyProtection="1">
      <alignment horizontal="left" vertical="top" wrapText="1"/>
    </xf>
    <xf numFmtId="0" fontId="7" fillId="0" borderId="0" xfId="0" applyFont="1" applyBorder="1" applyAlignment="1" applyProtection="1">
      <alignment horizontal="left" vertical="top" wrapText="1"/>
    </xf>
    <xf numFmtId="0" fontId="7" fillId="0" borderId="16" xfId="0" applyFont="1" applyBorder="1" applyAlignment="1" applyProtection="1">
      <alignment horizontal="left" vertical="top" wrapText="1"/>
    </xf>
    <xf numFmtId="0" fontId="7" fillId="0" borderId="52" xfId="6" applyFont="1" applyFill="1" applyBorder="1" applyAlignment="1" applyProtection="1">
      <alignment horizontal="left" vertical="top" wrapText="1"/>
    </xf>
    <xf numFmtId="0" fontId="7" fillId="0" borderId="17" xfId="6" applyFont="1" applyFill="1" applyBorder="1" applyAlignment="1" applyProtection="1">
      <alignment horizontal="left" vertical="top" wrapText="1"/>
    </xf>
    <xf numFmtId="0" fontId="7" fillId="0" borderId="34" xfId="6" applyFont="1" applyFill="1" applyBorder="1" applyAlignment="1" applyProtection="1">
      <alignment horizontal="left" vertical="top" wrapText="1"/>
    </xf>
    <xf numFmtId="0" fontId="7" fillId="0" borderId="29" xfId="6" applyFont="1" applyFill="1" applyBorder="1" applyAlignment="1" applyProtection="1">
      <alignment horizontal="left" vertical="top" wrapText="1"/>
    </xf>
    <xf numFmtId="0" fontId="7" fillId="0" borderId="20" xfId="6" applyFont="1" applyFill="1" applyBorder="1" applyAlignment="1" applyProtection="1">
      <alignment horizontal="left" vertical="top" wrapText="1"/>
    </xf>
    <xf numFmtId="0" fontId="7" fillId="0" borderId="32" xfId="6" applyFont="1" applyFill="1" applyBorder="1" applyAlignment="1" applyProtection="1">
      <alignment horizontal="left" vertical="top" wrapText="1"/>
    </xf>
    <xf numFmtId="0" fontId="0" fillId="0" borderId="20" xfId="0" applyBorder="1" applyAlignment="1" applyProtection="1">
      <alignment horizontal="left" vertical="top" wrapText="1"/>
    </xf>
    <xf numFmtId="176" fontId="21" fillId="2" borderId="14" xfId="0" applyNumberFormat="1" applyFont="1" applyFill="1" applyBorder="1" applyAlignment="1">
      <alignment horizontal="right" vertical="center"/>
    </xf>
    <xf numFmtId="0" fontId="21" fillId="2" borderId="0" xfId="0" applyFont="1" applyFill="1" applyAlignment="1">
      <alignment vertical="center"/>
    </xf>
    <xf numFmtId="0" fontId="21" fillId="2" borderId="0" xfId="0" applyFont="1" applyFill="1" applyAlignment="1">
      <alignment vertical="center" wrapText="1"/>
    </xf>
    <xf numFmtId="0" fontId="21" fillId="2" borderId="14" xfId="0" applyFont="1" applyFill="1" applyBorder="1" applyAlignment="1">
      <alignment horizontal="center" vertical="center"/>
    </xf>
    <xf numFmtId="0" fontId="21" fillId="0" borderId="14" xfId="0" applyFont="1" applyFill="1" applyBorder="1" applyAlignment="1">
      <alignment vertical="center"/>
    </xf>
    <xf numFmtId="0" fontId="21" fillId="2" borderId="14" xfId="0" applyFont="1" applyFill="1" applyBorder="1" applyAlignment="1">
      <alignment vertical="center"/>
    </xf>
    <xf numFmtId="31" fontId="21" fillId="2" borderId="0" xfId="0" applyNumberFormat="1" applyFont="1" applyFill="1" applyAlignment="1">
      <alignment horizontal="left" vertical="center"/>
    </xf>
    <xf numFmtId="0" fontId="21" fillId="2" borderId="0" xfId="0" applyFont="1" applyFill="1" applyAlignment="1">
      <alignment horizontal="left" vertical="center"/>
    </xf>
    <xf numFmtId="0" fontId="21" fillId="2" borderId="0" xfId="0" applyFont="1" applyFill="1" applyBorder="1" applyAlignment="1">
      <alignment horizontal="right" vertical="center"/>
    </xf>
    <xf numFmtId="3" fontId="21" fillId="2" borderId="0" xfId="0" applyNumberFormat="1" applyFont="1" applyFill="1" applyAlignment="1">
      <alignment horizontal="right" vertical="center"/>
    </xf>
    <xf numFmtId="0" fontId="21" fillId="2" borderId="0" xfId="0" applyFont="1" applyFill="1" applyAlignment="1">
      <alignment horizontal="right" vertical="center"/>
    </xf>
    <xf numFmtId="0" fontId="21" fillId="6" borderId="14" xfId="0" applyFont="1" applyFill="1" applyBorder="1" applyAlignment="1">
      <alignment vertical="center"/>
    </xf>
    <xf numFmtId="0" fontId="21" fillId="2" borderId="0" xfId="0" applyFont="1" applyFill="1" applyAlignment="1">
      <alignment horizontal="center" vertical="center" wrapText="1"/>
    </xf>
    <xf numFmtId="0" fontId="21" fillId="2" borderId="0" xfId="0" applyFont="1" applyFill="1" applyAlignment="1">
      <alignment horizontal="center" vertical="center"/>
    </xf>
    <xf numFmtId="0" fontId="21" fillId="2" borderId="12" xfId="0" applyFont="1" applyFill="1" applyBorder="1" applyAlignment="1">
      <alignment horizontal="left" vertical="center"/>
    </xf>
    <xf numFmtId="0" fontId="21" fillId="2" borderId="13" xfId="0" applyFont="1" applyFill="1" applyBorder="1" applyAlignment="1">
      <alignment horizontal="left" vertical="center"/>
    </xf>
    <xf numFmtId="0" fontId="21" fillId="2" borderId="1" xfId="0" applyFont="1" applyFill="1" applyBorder="1" applyAlignment="1">
      <alignment vertical="center"/>
    </xf>
    <xf numFmtId="179" fontId="21" fillId="2" borderId="0" xfId="0" applyNumberFormat="1" applyFont="1" applyFill="1" applyAlignment="1">
      <alignment horizontal="right" vertical="center"/>
    </xf>
    <xf numFmtId="0" fontId="21" fillId="0" borderId="0" xfId="0" applyFont="1" applyFill="1" applyAlignment="1">
      <alignment vertical="center"/>
    </xf>
    <xf numFmtId="182" fontId="21" fillId="2" borderId="0" xfId="0" applyNumberFormat="1" applyFont="1" applyFill="1" applyAlignment="1">
      <alignment horizontal="left" vertical="center"/>
    </xf>
    <xf numFmtId="0" fontId="0" fillId="2" borderId="0" xfId="0" applyFill="1" applyAlignment="1">
      <alignment horizontal="left" vertical="center"/>
    </xf>
    <xf numFmtId="0" fontId="21" fillId="2" borderId="0" xfId="0" applyFont="1" applyFill="1" applyAlignment="1">
      <alignment horizontal="left" vertical="center" wrapText="1"/>
    </xf>
    <xf numFmtId="0" fontId="9" fillId="2" borderId="0" xfId="6" applyFont="1" applyFill="1" applyAlignment="1">
      <alignment horizontal="left" vertical="center"/>
    </xf>
    <xf numFmtId="38" fontId="16" fillId="7" borderId="0" xfId="8" applyFont="1" applyFill="1" applyAlignment="1">
      <alignment horizontal="center" vertical="center"/>
    </xf>
    <xf numFmtId="38" fontId="7" fillId="2" borderId="12" xfId="8" applyFont="1" applyFill="1" applyBorder="1" applyAlignment="1">
      <alignment horizontal="left" vertical="center"/>
    </xf>
    <xf numFmtId="38" fontId="7" fillId="2" borderId="1" xfId="8" applyFont="1" applyFill="1" applyBorder="1" applyAlignment="1">
      <alignment horizontal="left" vertical="center"/>
    </xf>
    <xf numFmtId="49" fontId="7" fillId="14" borderId="12" xfId="8" applyNumberFormat="1" applyFont="1" applyFill="1" applyBorder="1" applyAlignment="1">
      <alignment horizontal="left" vertical="center"/>
    </xf>
    <xf numFmtId="49" fontId="7" fillId="14" borderId="1" xfId="8" applyNumberFormat="1" applyFont="1" applyFill="1" applyBorder="1" applyAlignment="1">
      <alignment horizontal="left" vertical="center"/>
    </xf>
    <xf numFmtId="38" fontId="7" fillId="14" borderId="15" xfId="8" applyFont="1" applyFill="1" applyBorder="1" applyAlignment="1">
      <alignment horizontal="left" vertical="center"/>
    </xf>
    <xf numFmtId="38" fontId="7" fillId="14" borderId="3" xfId="8" applyFont="1" applyFill="1" applyBorder="1" applyAlignment="1">
      <alignment horizontal="left" vertical="center"/>
    </xf>
    <xf numFmtId="38" fontId="7" fillId="14" borderId="10" xfId="8" applyFont="1" applyFill="1" applyBorder="1" applyAlignment="1">
      <alignment horizontal="left" vertical="center"/>
    </xf>
    <xf numFmtId="38" fontId="7" fillId="14" borderId="9" xfId="8" applyFont="1" applyFill="1" applyBorder="1" applyAlignment="1">
      <alignment horizontal="left" vertical="center"/>
    </xf>
    <xf numFmtId="0" fontId="9" fillId="2" borderId="0" xfId="0" applyFont="1" applyFill="1" applyBorder="1" applyAlignment="1">
      <alignment horizontal="left" vertical="center" wrapText="1"/>
    </xf>
    <xf numFmtId="0" fontId="0" fillId="2" borderId="0" xfId="0" applyFill="1" applyAlignment="1">
      <alignment vertical="center" wrapText="1"/>
    </xf>
    <xf numFmtId="0" fontId="5" fillId="2" borderId="0" xfId="6" applyFill="1" applyAlignment="1">
      <alignment horizontal="left" vertical="center" wrapText="1"/>
    </xf>
    <xf numFmtId="0" fontId="9" fillId="2" borderId="0" xfId="6" applyFont="1" applyFill="1" applyBorder="1" applyAlignment="1">
      <alignment horizontal="left" vertical="center" wrapText="1"/>
    </xf>
    <xf numFmtId="0" fontId="16" fillId="7" borderId="0" xfId="0" applyFont="1" applyFill="1" applyAlignment="1">
      <alignment horizontal="center" vertical="center"/>
    </xf>
    <xf numFmtId="38" fontId="18" fillId="2" borderId="0" xfId="8" applyFont="1" applyFill="1" applyAlignment="1">
      <alignment horizontal="center" vertical="center"/>
    </xf>
    <xf numFmtId="38" fontId="15" fillId="2" borderId="0" xfId="8" applyFont="1" applyFill="1" applyAlignment="1">
      <alignment horizontal="right"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 xfId="0" applyFont="1" applyFill="1" applyBorder="1" applyAlignment="1">
      <alignment horizontal="center" vertical="center"/>
    </xf>
    <xf numFmtId="38" fontId="11" fillId="2" borderId="64" xfId="0" applyNumberFormat="1" applyFont="1" applyFill="1" applyBorder="1" applyAlignment="1">
      <alignment horizontal="center" vertical="center"/>
    </xf>
    <xf numFmtId="38" fontId="11" fillId="2" borderId="65" xfId="0" applyNumberFormat="1" applyFont="1" applyFill="1" applyBorder="1" applyAlignment="1">
      <alignment horizontal="center" vertical="center"/>
    </xf>
    <xf numFmtId="38" fontId="11" fillId="2" borderId="66" xfId="0" applyNumberFormat="1" applyFont="1" applyFill="1" applyBorder="1" applyAlignment="1">
      <alignment horizontal="center" vertical="center"/>
    </xf>
    <xf numFmtId="0" fontId="7" fillId="9" borderId="15" xfId="0" applyFont="1" applyFill="1" applyBorder="1" applyAlignment="1">
      <alignment horizontal="left" vertical="center"/>
    </xf>
    <xf numFmtId="0" fontId="7" fillId="9" borderId="0" xfId="0" applyFont="1" applyFill="1" applyBorder="1" applyAlignment="1">
      <alignment horizontal="left" vertical="center"/>
    </xf>
    <xf numFmtId="0" fontId="7" fillId="2" borderId="11" xfId="0" applyFont="1" applyFill="1" applyBorder="1" applyAlignment="1">
      <alignment horizontal="left" vertical="center"/>
    </xf>
    <xf numFmtId="0" fontId="0" fillId="0" borderId="11" xfId="0" applyBorder="1" applyAlignment="1">
      <alignment vertical="center"/>
    </xf>
    <xf numFmtId="38" fontId="9" fillId="2" borderId="72" xfId="8" applyFont="1" applyFill="1" applyBorder="1" applyAlignment="1" applyProtection="1">
      <alignment horizontal="center" vertical="center"/>
      <protection locked="0"/>
    </xf>
    <xf numFmtId="38" fontId="9" fillId="2" borderId="74" xfId="8" applyFont="1" applyFill="1" applyBorder="1" applyAlignment="1" applyProtection="1">
      <alignment horizontal="center" vertical="center"/>
      <protection locked="0"/>
    </xf>
    <xf numFmtId="38" fontId="11" fillId="2" borderId="73" xfId="6" applyNumberFormat="1" applyFont="1" applyFill="1" applyBorder="1" applyAlignment="1" applyProtection="1">
      <alignment horizontal="center" vertical="center"/>
      <protection locked="0"/>
    </xf>
    <xf numFmtId="38" fontId="11" fillId="2" borderId="66" xfId="6" applyNumberFormat="1" applyFont="1" applyFill="1" applyBorder="1" applyAlignment="1" applyProtection="1">
      <alignment horizontal="center" vertical="center"/>
      <protection locked="0"/>
    </xf>
    <xf numFmtId="0" fontId="7" fillId="2" borderId="0" xfId="6" applyFont="1" applyFill="1" applyAlignment="1" applyProtection="1">
      <alignment vertical="center" wrapText="1"/>
      <protection locked="0"/>
    </xf>
    <xf numFmtId="0" fontId="9" fillId="2" borderId="0" xfId="6" applyFont="1" applyFill="1" applyBorder="1" applyAlignment="1" applyProtection="1">
      <alignment horizontal="left" vertical="center" wrapText="1"/>
      <protection locked="0"/>
    </xf>
    <xf numFmtId="0" fontId="5" fillId="2" borderId="0" xfId="6" applyFill="1" applyAlignment="1" applyProtection="1">
      <alignment horizontal="left" vertical="center"/>
      <protection locked="0"/>
    </xf>
    <xf numFmtId="38" fontId="11" fillId="2" borderId="64" xfId="6" applyNumberFormat="1" applyFont="1" applyFill="1" applyBorder="1" applyAlignment="1" applyProtection="1">
      <alignment horizontal="center" vertical="center"/>
      <protection locked="0"/>
    </xf>
    <xf numFmtId="38" fontId="11" fillId="2" borderId="65" xfId="6" applyNumberFormat="1" applyFont="1" applyFill="1" applyBorder="1" applyAlignment="1" applyProtection="1">
      <alignment horizontal="center" vertical="center"/>
      <protection locked="0"/>
    </xf>
    <xf numFmtId="0" fontId="7" fillId="11" borderId="15" xfId="6" applyFont="1" applyFill="1" applyBorder="1" applyAlignment="1" applyProtection="1">
      <alignment horizontal="left" vertical="center"/>
    </xf>
    <xf numFmtId="0" fontId="7" fillId="11" borderId="0" xfId="6" applyFont="1" applyFill="1" applyBorder="1" applyAlignment="1" applyProtection="1">
      <alignment horizontal="left" vertical="center"/>
    </xf>
    <xf numFmtId="0" fontId="16" fillId="7" borderId="0" xfId="6" applyFont="1" applyFill="1" applyAlignment="1" applyProtection="1">
      <alignment horizontal="center" vertical="center"/>
      <protection locked="0"/>
    </xf>
    <xf numFmtId="38" fontId="18" fillId="2" borderId="0" xfId="8" applyFont="1" applyFill="1" applyAlignment="1" applyProtection="1">
      <alignment horizontal="center" vertical="center"/>
      <protection locked="0"/>
    </xf>
    <xf numFmtId="38" fontId="15" fillId="2" borderId="0" xfId="8" applyFont="1" applyFill="1" applyAlignment="1" applyProtection="1">
      <alignment horizontal="right" vertical="center"/>
      <protection locked="0"/>
    </xf>
    <xf numFmtId="0" fontId="7" fillId="2" borderId="11" xfId="6" applyFont="1" applyFill="1" applyBorder="1" applyAlignment="1" applyProtection="1">
      <alignment horizontal="left" vertical="center"/>
    </xf>
    <xf numFmtId="0" fontId="7" fillId="2" borderId="12" xfId="6" applyFont="1" applyFill="1" applyBorder="1" applyAlignment="1" applyProtection="1">
      <alignment horizontal="center" vertical="center"/>
      <protection locked="0"/>
    </xf>
    <xf numFmtId="0" fontId="7" fillId="2" borderId="13" xfId="6" applyFont="1" applyFill="1" applyBorder="1" applyAlignment="1" applyProtection="1">
      <alignment horizontal="center" vertical="center"/>
      <protection locked="0"/>
    </xf>
    <xf numFmtId="0" fontId="7" fillId="2" borderId="1" xfId="6" applyFont="1" applyFill="1" applyBorder="1" applyAlignment="1" applyProtection="1">
      <alignment horizontal="center" vertical="center"/>
      <protection locked="0"/>
    </xf>
  </cellXfs>
  <cellStyles count="11">
    <cellStyle name="パーセント 3" xfId="1" xr:uid="{00000000-0005-0000-0000-000000000000}"/>
    <cellStyle name="パーセント 6" xfId="2" xr:uid="{00000000-0005-0000-0000-000001000000}"/>
    <cellStyle name="ハイパーリンク" xfId="9" builtinId="8"/>
    <cellStyle name="桁区切り 2" xfId="8" xr:uid="{00000000-0005-0000-0000-000003000000}"/>
    <cellStyle name="桁区切り 2 2" xfId="10" xr:uid="{00000000-0005-0000-0000-000004000000}"/>
    <cellStyle name="桁区切り 3" xfId="3" xr:uid="{00000000-0005-0000-0000-000005000000}"/>
    <cellStyle name="桁区切り 6" xfId="4" xr:uid="{00000000-0005-0000-0000-000006000000}"/>
    <cellStyle name="標準" xfId="0" builtinId="0"/>
    <cellStyle name="標準 2" xfId="6" xr:uid="{00000000-0005-0000-0000-000008000000}"/>
    <cellStyle name="標準 3" xfId="7" xr:uid="{00000000-0005-0000-0000-000009000000}"/>
    <cellStyle name="標準 6" xfId="5" xr:uid="{00000000-0005-0000-0000-00000A000000}"/>
  </cellStyles>
  <dxfs count="0"/>
  <tableStyles count="0" defaultTableStyle="TableStyleMedium9" defaultPivotStyle="PivotStyleLight16"/>
  <colors>
    <mruColors>
      <color rgb="FF0000FF"/>
      <color rgb="FFFFFFCC"/>
      <color rgb="FF66FF66"/>
      <color rgb="FFCCFFCC"/>
      <color rgb="FFCCFF99"/>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28575</xdr:colOff>
      <xdr:row>6</xdr:row>
      <xdr:rowOff>219074</xdr:rowOff>
    </xdr:from>
    <xdr:to>
      <xdr:col>8</xdr:col>
      <xdr:colOff>209550</xdr:colOff>
      <xdr:row>13</xdr:row>
      <xdr:rowOff>19050</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304800" y="1590674"/>
          <a:ext cx="2114550" cy="1266826"/>
        </a:xfrm>
        <a:prstGeom prst="wedgeRoundRectCallout">
          <a:avLst>
            <a:gd name="adj1" fmla="val -60187"/>
            <a:gd name="adj2" fmla="val 2731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j-ea"/>
              <a:ea typeface="+mj-ea"/>
              <a:cs typeface="+mn-cs"/>
            </a:rPr>
            <a:t>提案</a:t>
          </a:r>
          <a:r>
            <a:rPr kumimoji="1" lang="ja-JP" altLang="ja-JP" sz="1200" b="1" baseline="0">
              <a:solidFill>
                <a:sysClr val="windowText" lastClr="000000"/>
              </a:solidFill>
              <a:effectLst/>
              <a:latin typeface="+mj-ea"/>
              <a:ea typeface="+mj-ea"/>
              <a:cs typeface="+mn-cs"/>
            </a:rPr>
            <a:t>時、吹き出しコメントは全て削除してください。</a:t>
          </a:r>
          <a:endParaRPr kumimoji="1" lang="en-US" altLang="ja-JP" sz="1200" b="1" baseline="0">
            <a:solidFill>
              <a:sysClr val="windowText" lastClr="000000"/>
            </a:solidFill>
            <a:effectLst/>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1" baseline="0">
              <a:solidFill>
                <a:sysClr val="windowText" lastClr="000000"/>
              </a:solidFill>
              <a:effectLst/>
              <a:latin typeface="+mj-ea"/>
              <a:ea typeface="+mj-ea"/>
            </a:rPr>
            <a:t>NEDO</a:t>
          </a:r>
          <a:r>
            <a:rPr lang="ja-JP" altLang="en-US" sz="1200" b="1" baseline="0">
              <a:solidFill>
                <a:sysClr val="windowText" lastClr="000000"/>
              </a:solidFill>
              <a:effectLst/>
              <a:latin typeface="+mj-ea"/>
              <a:ea typeface="+mj-ea"/>
            </a:rPr>
            <a:t>提出前に、</a:t>
          </a:r>
          <a:r>
            <a:rPr lang="ja-JP" altLang="en-US" sz="1200" b="1" baseline="0">
              <a:solidFill>
                <a:srgbClr val="FF0000"/>
              </a:solidFill>
              <a:effectLst/>
              <a:latin typeface="+mj-ea"/>
              <a:ea typeface="+mj-ea"/>
            </a:rPr>
            <a:t>すべての文字が読めるか印刷して</a:t>
          </a:r>
          <a:r>
            <a:rPr lang="ja-JP" altLang="en-US" sz="1200" b="1" baseline="0">
              <a:solidFill>
                <a:sysClr val="windowText" lastClr="000000"/>
              </a:solidFill>
              <a:effectLst/>
              <a:latin typeface="+mj-ea"/>
              <a:ea typeface="+mj-ea"/>
            </a:rPr>
            <a:t>確認してください。</a:t>
          </a:r>
          <a:endParaRPr lang="ja-JP" altLang="ja-JP" sz="1200" b="1" baseline="0">
            <a:solidFill>
              <a:sysClr val="windowText" lastClr="000000"/>
            </a:solidFill>
            <a:effectLst/>
            <a:latin typeface="+mj-ea"/>
            <a:ea typeface="+mj-ea"/>
          </a:endParaRPr>
        </a:p>
        <a:p>
          <a:pPr algn="l"/>
          <a:endParaRPr kumimoji="1" lang="ja-JP" altLang="en-US" sz="1200" baseline="0">
            <a:solidFill>
              <a:sysClr val="windowText" lastClr="000000"/>
            </a:solidFill>
            <a:latin typeface="+mj-ea"/>
            <a:ea typeface="+mj-ea"/>
          </a:endParaRPr>
        </a:p>
      </xdr:txBody>
    </xdr:sp>
    <xdr:clientData/>
  </xdr:twoCellAnchor>
  <xdr:twoCellAnchor>
    <xdr:from>
      <xdr:col>32</xdr:col>
      <xdr:colOff>209550</xdr:colOff>
      <xdr:row>6</xdr:row>
      <xdr:rowOff>9525</xdr:rowOff>
    </xdr:from>
    <xdr:to>
      <xdr:col>44</xdr:col>
      <xdr:colOff>152400</xdr:colOff>
      <xdr:row>13</xdr:row>
      <xdr:rowOff>66675</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9048750" y="1381125"/>
          <a:ext cx="3257550" cy="1524000"/>
        </a:xfrm>
        <a:prstGeom prst="wedgeRoundRectCallout">
          <a:avLst>
            <a:gd name="adj1" fmla="val -120056"/>
            <a:gd name="adj2" fmla="val 1706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・会社登記された住所を記載ください。</a:t>
          </a:r>
          <a:endParaRPr lang="ja-JP" altLang="ja-JP" sz="1100">
            <a:solidFill>
              <a:srgbClr val="0000FF"/>
            </a:solidFill>
            <a:effectLst/>
          </a:endParaRPr>
        </a:p>
        <a:p>
          <a:r>
            <a:rPr lang="ja-JP" altLang="ja-JP" sz="1100" b="1" i="1">
              <a:solidFill>
                <a:srgbClr val="0000FF"/>
              </a:solidFill>
              <a:effectLst/>
              <a:latin typeface="+mn-lt"/>
              <a:ea typeface="+mn-ea"/>
              <a:cs typeface="+mn-cs"/>
            </a:rPr>
            <a:t>・代表者名には、役職・氏名を記載してください。</a:t>
          </a:r>
          <a:endParaRPr lang="ja-JP" altLang="ja-JP" sz="1100">
            <a:solidFill>
              <a:srgbClr val="0000FF"/>
            </a:solidFill>
            <a:effectLst/>
          </a:endParaRPr>
        </a:p>
        <a:p>
          <a:r>
            <a:rPr lang="ja-JP" altLang="ja-JP" sz="1100" b="1" i="1">
              <a:solidFill>
                <a:srgbClr val="0000FF"/>
              </a:solidFill>
              <a:effectLst/>
              <a:latin typeface="+mn-lt"/>
              <a:ea typeface="+mn-ea"/>
              <a:cs typeface="+mn-cs"/>
            </a:rPr>
            <a:t>・代表者は会社の代表権のある方とします。</a:t>
          </a:r>
          <a:endParaRPr lang="ja-JP" altLang="ja-JP" sz="1100">
            <a:solidFill>
              <a:srgbClr val="0000FF"/>
            </a:solidFill>
            <a:effectLst/>
          </a:endParaRPr>
        </a:p>
        <a:p>
          <a:r>
            <a:rPr lang="ja-JP" altLang="ja-JP" sz="1100" b="1" i="1">
              <a:solidFill>
                <a:srgbClr val="0000FF"/>
              </a:solidFill>
              <a:effectLst/>
              <a:latin typeface="+mn-lt"/>
              <a:ea typeface="+mn-ea"/>
              <a:cs typeface="+mn-cs"/>
            </a:rPr>
            <a:t>・印は代表者印です。</a:t>
          </a:r>
          <a:endParaRPr lang="ja-JP" altLang="ja-JP" sz="1100">
            <a:solidFill>
              <a:srgbClr val="0000FF"/>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aseline="0">
            <a:solidFill>
              <a:srgbClr val="0000FF"/>
            </a:solidFill>
          </a:endParaRPr>
        </a:p>
      </xdr:txBody>
    </xdr:sp>
    <xdr:clientData/>
  </xdr:twoCellAnchor>
  <xdr:twoCellAnchor>
    <xdr:from>
      <xdr:col>26</xdr:col>
      <xdr:colOff>57151</xdr:colOff>
      <xdr:row>3</xdr:row>
      <xdr:rowOff>19051</xdr:rowOff>
    </xdr:from>
    <xdr:to>
      <xdr:col>34</xdr:col>
      <xdr:colOff>171451</xdr:colOff>
      <xdr:row>5</xdr:row>
      <xdr:rowOff>133351</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a:xfrm>
          <a:off x="7239001" y="476251"/>
          <a:ext cx="2324100" cy="571500"/>
        </a:xfrm>
        <a:prstGeom prst="wedgeRoundRectCallout">
          <a:avLst>
            <a:gd name="adj1" fmla="val -72979"/>
            <a:gd name="adj2" fmla="val -99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kumimoji="1" lang="ja-JP" altLang="en-US" sz="1100" b="1" i="1" baseline="0">
              <a:solidFill>
                <a:srgbClr val="0000FF"/>
              </a:solidFill>
            </a:rPr>
            <a:t>・提出日</a:t>
          </a:r>
        </a:p>
      </xdr:txBody>
    </xdr:sp>
    <xdr:clientData/>
  </xdr:twoCellAnchor>
  <xdr:twoCellAnchor>
    <xdr:from>
      <xdr:col>28</xdr:col>
      <xdr:colOff>152400</xdr:colOff>
      <xdr:row>19</xdr:row>
      <xdr:rowOff>0</xdr:rowOff>
    </xdr:from>
    <xdr:to>
      <xdr:col>41</xdr:col>
      <xdr:colOff>171450</xdr:colOff>
      <xdr:row>22</xdr:row>
      <xdr:rowOff>57150</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7886700" y="4276725"/>
          <a:ext cx="3609975" cy="771525"/>
        </a:xfrm>
        <a:prstGeom prst="wedgeRoundRectCallout">
          <a:avLst>
            <a:gd name="adj1" fmla="val -79554"/>
            <a:gd name="adj2" fmla="val 2859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事業内容が分かる短く簡潔な名称とし、３０字</a:t>
          </a:r>
          <a:r>
            <a:rPr lang="en-US" altLang="ja-JP" sz="1100">
              <a:solidFill>
                <a:srgbClr val="0000FF"/>
              </a:solidFill>
              <a:effectLst/>
              <a:latin typeface="+mn-lt"/>
              <a:ea typeface="+mn-ea"/>
              <a:cs typeface="+mn-cs"/>
            </a:rPr>
            <a:t> </a:t>
          </a:r>
          <a:r>
            <a:rPr lang="ja-JP" altLang="ja-JP" sz="1100" b="1" i="1">
              <a:solidFill>
                <a:srgbClr val="0000FF"/>
              </a:solidFill>
              <a:effectLst/>
              <a:latin typeface="+mn-lt"/>
              <a:ea typeface="+mn-ea"/>
              <a:cs typeface="+mn-cs"/>
            </a:rPr>
            <a:t>以内で記入してください。「」はつけないでください</a:t>
          </a:r>
          <a:r>
            <a:rPr lang="ja-JP" altLang="ja-JP">
              <a:solidFill>
                <a:srgbClr val="0000FF"/>
              </a:solidFill>
              <a:effectLst/>
            </a:rPr>
            <a:t> </a:t>
          </a:r>
          <a:r>
            <a:rPr lang="en-US" altLang="ja-JP" sz="1100">
              <a:solidFill>
                <a:srgbClr val="0000FF"/>
              </a:solidFill>
              <a:effectLst/>
              <a:latin typeface="+mn-lt"/>
              <a:ea typeface="+mn-ea"/>
              <a:cs typeface="+mn-cs"/>
            </a:rPr>
            <a:t> .</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aseline="0">
            <a:solidFill>
              <a:srgbClr val="0000FF"/>
            </a:solidFill>
          </a:endParaRPr>
        </a:p>
      </xdr:txBody>
    </xdr:sp>
    <xdr:clientData/>
  </xdr:twoCellAnchor>
  <xdr:twoCellAnchor>
    <xdr:from>
      <xdr:col>26</xdr:col>
      <xdr:colOff>47626</xdr:colOff>
      <xdr:row>13</xdr:row>
      <xdr:rowOff>76201</xdr:rowOff>
    </xdr:from>
    <xdr:to>
      <xdr:col>32</xdr:col>
      <xdr:colOff>171450</xdr:colOff>
      <xdr:row>14</xdr:row>
      <xdr:rowOff>190500</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7229476" y="2914651"/>
          <a:ext cx="1781174" cy="342899"/>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FF0000"/>
              </a:solidFill>
              <a:effectLst/>
              <a:latin typeface="+mn-lt"/>
              <a:ea typeface="+mn-ea"/>
              <a:cs typeface="+mn-cs"/>
            </a:rPr>
            <a:t>「情報項目シート」より自動転記</a:t>
          </a:r>
          <a:endParaRPr kumimoji="1" lang="en-US" altLang="ja-JP" sz="900" b="1" baseline="0">
            <a:solidFill>
              <a:srgbClr val="FF0000"/>
            </a:solidFill>
            <a:effectLst/>
            <a:latin typeface="+mn-lt"/>
            <a:ea typeface="+mn-ea"/>
            <a:cs typeface="+mn-cs"/>
          </a:endParaRPr>
        </a:p>
      </xdr:txBody>
    </xdr:sp>
    <xdr:clientData/>
  </xdr:twoCellAnchor>
  <xdr:twoCellAnchor>
    <xdr:from>
      <xdr:col>29</xdr:col>
      <xdr:colOff>152400</xdr:colOff>
      <xdr:row>23</xdr:row>
      <xdr:rowOff>85725</xdr:rowOff>
    </xdr:from>
    <xdr:to>
      <xdr:col>42</xdr:col>
      <xdr:colOff>171450</xdr:colOff>
      <xdr:row>30</xdr:row>
      <xdr:rowOff>9525</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8162925" y="5172075"/>
          <a:ext cx="3609975" cy="1390650"/>
        </a:xfrm>
        <a:prstGeom prst="wedgeRoundRectCallout">
          <a:avLst>
            <a:gd name="adj1" fmla="val -85095"/>
            <a:gd name="adj2" fmla="val -1275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助成を申請する事業内容を</a:t>
          </a:r>
          <a:r>
            <a:rPr lang="en-US" altLang="ja-JP" sz="1100" b="1" i="1" u="sng">
              <a:solidFill>
                <a:srgbClr val="0000FF"/>
              </a:solidFill>
              <a:effectLst/>
              <a:latin typeface="+mn-lt"/>
              <a:ea typeface="+mn-ea"/>
              <a:cs typeface="+mn-cs"/>
            </a:rPr>
            <a:t>150</a:t>
          </a:r>
          <a:r>
            <a:rPr lang="ja-JP" altLang="ja-JP" sz="1100" b="1" i="1" u="sng">
              <a:solidFill>
                <a:srgbClr val="0000FF"/>
              </a:solidFill>
              <a:effectLst/>
              <a:latin typeface="+mn-lt"/>
              <a:ea typeface="+mn-ea"/>
              <a:cs typeface="+mn-cs"/>
            </a:rPr>
            <a:t>字</a:t>
          </a:r>
          <a:r>
            <a:rPr lang="en-US" altLang="ja-JP" sz="1100" u="sng">
              <a:solidFill>
                <a:srgbClr val="0000FF"/>
              </a:solidFill>
              <a:effectLst/>
              <a:latin typeface="+mn-lt"/>
              <a:ea typeface="+mn-ea"/>
              <a:cs typeface="+mn-cs"/>
            </a:rPr>
            <a:t> </a:t>
          </a:r>
          <a:r>
            <a:rPr lang="ja-JP" altLang="ja-JP" sz="1100" b="1" i="1" u="sng">
              <a:solidFill>
                <a:srgbClr val="0000FF"/>
              </a:solidFill>
              <a:effectLst/>
              <a:latin typeface="+mn-lt"/>
              <a:ea typeface="+mn-ea"/>
              <a:cs typeface="+mn-cs"/>
            </a:rPr>
            <a:t>以内厳守</a:t>
          </a:r>
          <a:r>
            <a:rPr lang="ja-JP" altLang="ja-JP" sz="1100" b="1" i="1">
              <a:solidFill>
                <a:srgbClr val="0000FF"/>
              </a:solidFill>
              <a:effectLst/>
              <a:latin typeface="+mn-lt"/>
              <a:ea typeface="+mn-ea"/>
              <a:cs typeface="+mn-cs"/>
            </a:rPr>
            <a:t>で要領よく記入してください。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Web</a:t>
          </a:r>
          <a:r>
            <a:rPr lang="ja-JP" altLang="ja-JP" sz="1100" b="1" i="1">
              <a:solidFill>
                <a:srgbClr val="0000FF"/>
              </a:solidFill>
              <a:effectLst/>
              <a:latin typeface="+mn-lt"/>
              <a:ea typeface="+mn-ea"/>
              <a:cs typeface="+mn-cs"/>
            </a:rPr>
            <a:t>公開する可能性がありますので、対外的に公表して問題ない内容としてください。</a:t>
          </a:r>
          <a:endParaRPr lang="ja-JP" altLang="ja-JP" sz="1100">
            <a:solidFill>
              <a:srgbClr val="0000FF"/>
            </a:solidFill>
            <a:effectLst/>
            <a:latin typeface="+mn-lt"/>
            <a:ea typeface="+mn-ea"/>
            <a:cs typeface="+mn-cs"/>
          </a:endParaRPr>
        </a:p>
      </xdr:txBody>
    </xdr:sp>
    <xdr:clientData/>
  </xdr:twoCellAnchor>
  <xdr:twoCellAnchor>
    <xdr:from>
      <xdr:col>34</xdr:col>
      <xdr:colOff>180975</xdr:colOff>
      <xdr:row>30</xdr:row>
      <xdr:rowOff>114299</xdr:rowOff>
    </xdr:from>
    <xdr:to>
      <xdr:col>49</xdr:col>
      <xdr:colOff>66675</xdr:colOff>
      <xdr:row>34</xdr:row>
      <xdr:rowOff>228600</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9572625" y="6696074"/>
          <a:ext cx="4029075" cy="990601"/>
        </a:xfrm>
        <a:prstGeom prst="wedgeRoundRectCallout">
          <a:avLst>
            <a:gd name="adj1" fmla="val -136546"/>
            <a:gd name="adj2" fmla="val -6028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すべて消費税抜で記入してください。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90,225,330</a:t>
          </a:r>
          <a:r>
            <a:rPr lang="ja-JP" altLang="ja-JP" sz="1100" b="1" i="1">
              <a:solidFill>
                <a:srgbClr val="0000FF"/>
              </a:solidFill>
              <a:effectLst/>
              <a:latin typeface="+mn-lt"/>
              <a:ea typeface="+mn-ea"/>
              <a:cs typeface="+mn-cs"/>
            </a:rPr>
            <a:t>円のように円単位で記入してください。</a:t>
          </a:r>
          <a:endParaRPr lang="ja-JP" altLang="ja-JP" sz="1100">
            <a:solidFill>
              <a:srgbClr val="0000FF"/>
            </a:solidFill>
            <a:effectLst/>
            <a:latin typeface="+mn-lt"/>
            <a:ea typeface="+mn-ea"/>
            <a:cs typeface="+mn-cs"/>
          </a:endParaRPr>
        </a:p>
      </xdr:txBody>
    </xdr:sp>
    <xdr:clientData/>
  </xdr:twoCellAnchor>
  <xdr:twoCellAnchor>
    <xdr:from>
      <xdr:col>27</xdr:col>
      <xdr:colOff>28575</xdr:colOff>
      <xdr:row>36</xdr:row>
      <xdr:rowOff>66675</xdr:rowOff>
    </xdr:from>
    <xdr:to>
      <xdr:col>44</xdr:col>
      <xdr:colOff>114300</xdr:colOff>
      <xdr:row>41</xdr:row>
      <xdr:rowOff>180975</xdr:rowOff>
    </xdr:to>
    <xdr:sp macro="" textlink="">
      <xdr:nvSpPr>
        <xdr:cNvPr id="11" name="角丸四角形吹き出し 10">
          <a:extLst>
            <a:ext uri="{FF2B5EF4-FFF2-40B4-BE49-F238E27FC236}">
              <a16:creationId xmlns:a16="http://schemas.microsoft.com/office/drawing/2014/main" id="{00000000-0008-0000-0200-00000B000000}"/>
            </a:ext>
          </a:extLst>
        </xdr:cNvPr>
        <xdr:cNvSpPr/>
      </xdr:nvSpPr>
      <xdr:spPr>
        <a:xfrm>
          <a:off x="7486650" y="7524750"/>
          <a:ext cx="4781550" cy="1066800"/>
        </a:xfrm>
        <a:prstGeom prst="wedgeRoundRectCallout">
          <a:avLst>
            <a:gd name="adj1" fmla="val -120580"/>
            <a:gd name="adj2" fmla="val -7374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別紙３</a:t>
          </a:r>
          <a:r>
            <a:rPr lang="en-US" altLang="ja-JP" sz="1100" b="1" i="1">
              <a:solidFill>
                <a:srgbClr val="0000FF"/>
              </a:solidFill>
              <a:effectLst/>
              <a:latin typeface="+mn-lt"/>
              <a:ea typeface="+mn-ea"/>
              <a:cs typeface="+mn-cs"/>
            </a:rPr>
            <a:t>(2)</a:t>
          </a:r>
          <a:r>
            <a:rPr lang="ja-JP" altLang="ja-JP" sz="1100" b="1" i="1">
              <a:solidFill>
                <a:srgbClr val="0000FF"/>
              </a:solidFill>
              <a:effectLst/>
              <a:latin typeface="+mn-lt"/>
              <a:ea typeface="+mn-ea"/>
              <a:cs typeface="+mn-cs"/>
            </a:rPr>
            <a:t>助成先総括表の事業期間全体の助成金の額を転記してください。</a:t>
          </a:r>
          <a:endParaRPr lang="ja-JP" altLang="ja-JP" sz="1100">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すべて消費税抜で記入してください。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90,225,330</a:t>
          </a:r>
          <a:r>
            <a:rPr lang="ja-JP" altLang="ja-JP" sz="1100" b="1" i="1">
              <a:solidFill>
                <a:srgbClr val="0000FF"/>
              </a:solidFill>
              <a:effectLst/>
              <a:latin typeface="+mn-lt"/>
              <a:ea typeface="+mn-ea"/>
              <a:cs typeface="+mn-cs"/>
            </a:rPr>
            <a:t>円のように円単位で記入してください。</a:t>
          </a:r>
          <a:endParaRPr lang="ja-JP" altLang="ja-JP" sz="1100">
            <a:solidFill>
              <a:srgbClr val="0000FF"/>
            </a:solidFill>
            <a:effectLst/>
            <a:latin typeface="+mn-lt"/>
            <a:ea typeface="+mn-ea"/>
            <a:cs typeface="+mn-cs"/>
          </a:endParaRPr>
        </a:p>
      </xdr:txBody>
    </xdr:sp>
    <xdr:clientData/>
  </xdr:twoCellAnchor>
  <xdr:twoCellAnchor>
    <xdr:from>
      <xdr:col>18</xdr:col>
      <xdr:colOff>238126</xdr:colOff>
      <xdr:row>41</xdr:row>
      <xdr:rowOff>152399</xdr:rowOff>
    </xdr:from>
    <xdr:to>
      <xdr:col>25</xdr:col>
      <xdr:colOff>85725</xdr:colOff>
      <xdr:row>42</xdr:row>
      <xdr:rowOff>133350</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5210176" y="8562974"/>
          <a:ext cx="1781174" cy="228601"/>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FF0000"/>
              </a:solidFill>
              <a:effectLst/>
              <a:latin typeface="+mn-lt"/>
              <a:ea typeface="+mn-ea"/>
              <a:cs typeface="+mn-cs"/>
            </a:rPr>
            <a:t>「情報項目シート」より自動転記</a:t>
          </a:r>
          <a:endParaRPr kumimoji="1" lang="en-US" altLang="ja-JP" sz="900" b="1" baseline="0">
            <a:solidFill>
              <a:srgbClr val="FF0000"/>
            </a:solidFill>
            <a:effectLst/>
            <a:latin typeface="+mn-lt"/>
            <a:ea typeface="+mn-ea"/>
            <a:cs typeface="+mn-cs"/>
          </a:endParaRPr>
        </a:p>
      </xdr:txBody>
    </xdr:sp>
    <xdr:clientData/>
  </xdr:twoCellAnchor>
  <xdr:twoCellAnchor>
    <xdr:from>
      <xdr:col>28</xdr:col>
      <xdr:colOff>66675</xdr:colOff>
      <xdr:row>15</xdr:row>
      <xdr:rowOff>47625</xdr:rowOff>
    </xdr:from>
    <xdr:to>
      <xdr:col>41</xdr:col>
      <xdr:colOff>85725</xdr:colOff>
      <xdr:row>19</xdr:row>
      <xdr:rowOff>0</xdr:rowOff>
    </xdr:to>
    <xdr:sp macro="" textlink="">
      <xdr:nvSpPr>
        <xdr:cNvPr id="20" name="角丸四角形吹き出し 19">
          <a:extLst>
            <a:ext uri="{FF2B5EF4-FFF2-40B4-BE49-F238E27FC236}">
              <a16:creationId xmlns:a16="http://schemas.microsoft.com/office/drawing/2014/main" id="{00000000-0008-0000-0200-000014000000}"/>
            </a:ext>
          </a:extLst>
        </xdr:cNvPr>
        <xdr:cNvSpPr/>
      </xdr:nvSpPr>
      <xdr:spPr>
        <a:xfrm>
          <a:off x="7800975" y="3343275"/>
          <a:ext cx="3609975" cy="771525"/>
        </a:xfrm>
        <a:prstGeom prst="wedgeRoundRectCallout">
          <a:avLst>
            <a:gd name="adj1" fmla="val -80609"/>
            <a:gd name="adj2" fmla="val 1625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事業内容が分かる短く簡潔な名称とし、３０字</a:t>
          </a:r>
          <a:r>
            <a:rPr lang="en-US" altLang="ja-JP" sz="1100">
              <a:solidFill>
                <a:srgbClr val="0000FF"/>
              </a:solidFill>
              <a:effectLst/>
              <a:latin typeface="+mn-lt"/>
              <a:ea typeface="+mn-ea"/>
              <a:cs typeface="+mn-cs"/>
            </a:rPr>
            <a:t> </a:t>
          </a:r>
          <a:r>
            <a:rPr lang="ja-JP" altLang="ja-JP" sz="1100" b="1" i="1">
              <a:solidFill>
                <a:srgbClr val="0000FF"/>
              </a:solidFill>
              <a:effectLst/>
              <a:latin typeface="+mn-lt"/>
              <a:ea typeface="+mn-ea"/>
              <a:cs typeface="+mn-cs"/>
            </a:rPr>
            <a:t>以内で記入してください。「」はつけないでください</a:t>
          </a:r>
          <a:r>
            <a:rPr lang="ja-JP" altLang="ja-JP">
              <a:solidFill>
                <a:srgbClr val="0000FF"/>
              </a:solidFill>
              <a:effectLst/>
            </a:rPr>
            <a:t> </a:t>
          </a:r>
          <a:r>
            <a:rPr lang="en-US" altLang="ja-JP" sz="1100">
              <a:solidFill>
                <a:srgbClr val="0000FF"/>
              </a:solidFill>
              <a:effectLst/>
              <a:latin typeface="+mn-lt"/>
              <a:ea typeface="+mn-ea"/>
              <a:cs typeface="+mn-cs"/>
            </a:rPr>
            <a:t> .</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aseline="0">
            <a:solidFill>
              <a:srgbClr val="0000FF"/>
            </a:solidFill>
          </a:endParaRPr>
        </a:p>
      </xdr:txBody>
    </xdr:sp>
    <xdr:clientData/>
  </xdr:twoCellAnchor>
  <xdr:twoCellAnchor>
    <xdr:from>
      <xdr:col>1</xdr:col>
      <xdr:colOff>276224</xdr:colOff>
      <xdr:row>55</xdr:row>
      <xdr:rowOff>114300</xdr:rowOff>
    </xdr:from>
    <xdr:to>
      <xdr:col>22</xdr:col>
      <xdr:colOff>180974</xdr:colOff>
      <xdr:row>60</xdr:row>
      <xdr:rowOff>9525</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552449" y="13020675"/>
          <a:ext cx="5705475" cy="1038225"/>
        </a:xfrm>
        <a:prstGeom prst="wedgeRoundRectCallout">
          <a:avLst>
            <a:gd name="adj1" fmla="val -53932"/>
            <a:gd name="adj2" fmla="val -1241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u="sng" baseline="0">
              <a:solidFill>
                <a:srgbClr val="FF0000"/>
              </a:solidFill>
              <a:effectLst/>
              <a:latin typeface="+mn-lt"/>
              <a:ea typeface="+mn-ea"/>
              <a:cs typeface="+mn-cs"/>
            </a:rPr>
            <a:t>直接記載ください。</a:t>
          </a:r>
          <a:endParaRPr kumimoji="1" lang="en-US" altLang="ja-JP" sz="1400" b="1" u="sng" baseline="0">
            <a:solidFill>
              <a:srgbClr val="FF0000"/>
            </a:solidFill>
            <a:effectLst/>
            <a:latin typeface="+mn-lt"/>
            <a:ea typeface="+mn-ea"/>
            <a:cs typeface="+mn-cs"/>
          </a:endParaRPr>
        </a:p>
        <a:p>
          <a:r>
            <a:rPr lang="ja-JP" altLang="ja-JP" sz="1100" b="1" i="1">
              <a:solidFill>
                <a:schemeClr val="lt1"/>
              </a:solidFill>
              <a:effectLst/>
              <a:latin typeface="+mn-lt"/>
              <a:ea typeface="+mn-ea"/>
              <a:cs typeface="+mn-cs"/>
            </a:rPr>
            <a:t>・</a:t>
          </a:r>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Ⅱ借入金</a:t>
          </a:r>
          <a:r>
            <a:rPr lang="ja-JP" altLang="en-US" sz="1100" b="1" i="1">
              <a:solidFill>
                <a:srgbClr val="0000FF"/>
              </a:solidFill>
              <a:effectLst/>
              <a:latin typeface="+mn-lt"/>
              <a:ea typeface="+mn-ea"/>
              <a:cs typeface="+mn-cs"/>
            </a:rPr>
            <a:t>」　および　「</a:t>
          </a:r>
          <a:r>
            <a:rPr lang="ja-JP" altLang="ja-JP" sz="1100" b="1" i="1">
              <a:solidFill>
                <a:srgbClr val="0000FF"/>
              </a:solidFill>
              <a:effectLst/>
              <a:latin typeface="+mn-lt"/>
              <a:ea typeface="+mn-ea"/>
              <a:cs typeface="+mn-cs"/>
            </a:rPr>
            <a:t>Ⅲその他の収入</a:t>
          </a:r>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についてその調達方法を記載ください。</a:t>
          </a:r>
          <a:endParaRPr lang="ja-JP" altLang="ja-JP" sz="1100">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上記表を補足するため、必要な資金をいつどのように確保するか記載してください。</a:t>
          </a:r>
          <a:endParaRPr lang="en-US" altLang="ja-JP" sz="1100" b="1" i="1">
            <a:solidFill>
              <a:srgbClr val="0000FF"/>
            </a:solidFill>
            <a:effectLst/>
            <a:latin typeface="+mn-lt"/>
            <a:ea typeface="+mn-ea"/>
            <a:cs typeface="+mn-cs"/>
          </a:endParaRPr>
        </a:p>
        <a:p>
          <a:r>
            <a:rPr lang="ja-JP" altLang="en-US" sz="1100" b="1" i="1">
              <a:solidFill>
                <a:srgbClr val="0000FF"/>
              </a:solidFill>
              <a:effectLst/>
              <a:latin typeface="+mn-lt"/>
              <a:ea typeface="+mn-ea"/>
              <a:cs typeface="+mn-cs"/>
            </a:rPr>
            <a:t>スペースが足りない場合は、行をの高さを広げる等調整してください。</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baseline="0">
            <a:solidFill>
              <a:srgbClr val="0000FF"/>
            </a:solidFill>
            <a:effectLst/>
            <a:latin typeface="+mn-lt"/>
            <a:ea typeface="+mn-ea"/>
            <a:cs typeface="+mn-cs"/>
          </a:endParaRPr>
        </a:p>
      </xdr:txBody>
    </xdr:sp>
    <xdr:clientData/>
  </xdr:twoCellAnchor>
  <xdr:twoCellAnchor>
    <xdr:from>
      <xdr:col>28</xdr:col>
      <xdr:colOff>123825</xdr:colOff>
      <xdr:row>45</xdr:row>
      <xdr:rowOff>66675</xdr:rowOff>
    </xdr:from>
    <xdr:to>
      <xdr:col>49</xdr:col>
      <xdr:colOff>28575</xdr:colOff>
      <xdr:row>53</xdr:row>
      <xdr:rowOff>76200</xdr:rowOff>
    </xdr:to>
    <xdr:sp macro="" textlink="">
      <xdr:nvSpPr>
        <xdr:cNvPr id="15" name="角丸四角形吹き出し 14">
          <a:extLst>
            <a:ext uri="{FF2B5EF4-FFF2-40B4-BE49-F238E27FC236}">
              <a16:creationId xmlns:a16="http://schemas.microsoft.com/office/drawing/2014/main" id="{00000000-0008-0000-0200-00000F000000}"/>
            </a:ext>
          </a:extLst>
        </xdr:cNvPr>
        <xdr:cNvSpPr/>
      </xdr:nvSpPr>
      <xdr:spPr>
        <a:xfrm>
          <a:off x="7858125" y="9944100"/>
          <a:ext cx="5705475" cy="1943100"/>
        </a:xfrm>
        <a:prstGeom prst="wedgeRoundRectCallout">
          <a:avLst>
            <a:gd name="adj1" fmla="val -62612"/>
            <a:gd name="adj2" fmla="val 16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u="sng">
              <a:solidFill>
                <a:srgbClr val="0000FF"/>
              </a:solidFill>
              <a:effectLst/>
              <a:latin typeface="+mn-lt"/>
              <a:ea typeface="+mn-ea"/>
              <a:cs typeface="+mn-cs"/>
            </a:rPr>
            <a:t>消費税抜きの金額としてください。</a:t>
          </a:r>
          <a:endParaRPr lang="ja-JP" altLang="ja-JP" sz="1100" u="sng">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助成事業に要する経費は、別添２「項目別明細表」の合計を年度ごとに転記してください。</a:t>
          </a:r>
          <a:endParaRPr lang="ja-JP" altLang="ja-JP" sz="1100">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Ⅳ．助成金の交付</a:t>
          </a:r>
          <a:r>
            <a:rPr lang="ja-JP" altLang="en-US" sz="1100" b="1" i="1">
              <a:solidFill>
                <a:srgbClr val="0000FF"/>
              </a:solidFill>
              <a:effectLst/>
              <a:latin typeface="+mn-lt"/>
              <a:ea typeface="+mn-ea"/>
              <a:cs typeface="+mn-cs"/>
            </a:rPr>
            <a:t>提案</a:t>
          </a:r>
          <a:r>
            <a:rPr lang="ja-JP" altLang="ja-JP" sz="1100" b="1" i="1">
              <a:solidFill>
                <a:srgbClr val="0000FF"/>
              </a:solidFill>
              <a:effectLst/>
              <a:latin typeface="+mn-lt"/>
              <a:ea typeface="+mn-ea"/>
              <a:cs typeface="+mn-cs"/>
            </a:rPr>
            <a:t>額は、別紙２「</a:t>
          </a:r>
          <a:r>
            <a:rPr lang="en-US" altLang="ja-JP" sz="1100" b="1" i="1">
              <a:solidFill>
                <a:srgbClr val="0000FF"/>
              </a:solidFill>
              <a:effectLst/>
              <a:latin typeface="+mn-lt"/>
              <a:ea typeface="+mn-ea"/>
              <a:cs typeface="+mn-cs"/>
            </a:rPr>
            <a:t>(2)</a:t>
          </a:r>
          <a:r>
            <a:rPr lang="ja-JP" altLang="ja-JP" sz="1100" b="1" i="1">
              <a:solidFill>
                <a:srgbClr val="0000FF"/>
              </a:solidFill>
              <a:effectLst/>
              <a:latin typeface="+mn-lt"/>
              <a:ea typeface="+mn-ea"/>
              <a:cs typeface="+mn-cs"/>
            </a:rPr>
            <a:t>助成先総括表」の助成金の額を年度ごとに転記してください。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VC</a:t>
          </a:r>
          <a:r>
            <a:rPr lang="ja-JP" altLang="ja-JP" sz="1100" b="1" i="1">
              <a:solidFill>
                <a:srgbClr val="0000FF"/>
              </a:solidFill>
              <a:effectLst/>
              <a:latin typeface="+mn-lt"/>
              <a:ea typeface="+mn-ea"/>
              <a:cs typeface="+mn-cs"/>
            </a:rPr>
            <a:t>や事業会社</a:t>
          </a:r>
          <a:r>
            <a:rPr lang="ja-JP" altLang="en-US" sz="1100" b="1" i="1">
              <a:solidFill>
                <a:srgbClr val="0000FF"/>
              </a:solidFill>
              <a:effectLst/>
              <a:latin typeface="+mn-lt"/>
              <a:ea typeface="+mn-ea"/>
              <a:cs typeface="+mn-cs"/>
            </a:rPr>
            <a:t>等</a:t>
          </a:r>
          <a:r>
            <a:rPr lang="ja-JP" altLang="ja-JP" sz="1100" b="1" i="1">
              <a:solidFill>
                <a:srgbClr val="0000FF"/>
              </a:solidFill>
              <a:effectLst/>
              <a:latin typeface="+mn-lt"/>
              <a:ea typeface="+mn-ea"/>
              <a:cs typeface="+mn-cs"/>
            </a:rPr>
            <a:t>からの新たな出資を本事業に組み込む場合には、「Ⅲ．その他収入」に記入してください。</a:t>
          </a:r>
          <a:endParaRPr lang="en-US" altLang="ja-JP" sz="1100" b="1" i="1">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既に出資済みの場合は、自己資金に記載してください。</a:t>
          </a:r>
        </a:p>
      </xdr:txBody>
    </xdr:sp>
    <xdr:clientData/>
  </xdr:twoCellAnchor>
  <xdr:twoCellAnchor>
    <xdr:from>
      <xdr:col>26</xdr:col>
      <xdr:colOff>9526</xdr:colOff>
      <xdr:row>64</xdr:row>
      <xdr:rowOff>85726</xdr:rowOff>
    </xdr:from>
    <xdr:to>
      <xdr:col>32</xdr:col>
      <xdr:colOff>133350</xdr:colOff>
      <xdr:row>65</xdr:row>
      <xdr:rowOff>152400</xdr:rowOff>
    </xdr:to>
    <xdr:sp macro="" textlink="">
      <xdr:nvSpPr>
        <xdr:cNvPr id="22" name="角丸四角形吹き出し 21">
          <a:extLst>
            <a:ext uri="{FF2B5EF4-FFF2-40B4-BE49-F238E27FC236}">
              <a16:creationId xmlns:a16="http://schemas.microsoft.com/office/drawing/2014/main" id="{00000000-0008-0000-0200-000016000000}"/>
            </a:ext>
          </a:extLst>
        </xdr:cNvPr>
        <xdr:cNvSpPr/>
      </xdr:nvSpPr>
      <xdr:spPr>
        <a:xfrm>
          <a:off x="7191376" y="19259551"/>
          <a:ext cx="1781174" cy="314324"/>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FF0000"/>
              </a:solidFill>
              <a:effectLst/>
              <a:latin typeface="+mn-lt"/>
              <a:ea typeface="+mn-ea"/>
              <a:cs typeface="+mn-cs"/>
            </a:rPr>
            <a:t>「情報項目シート」より自動転記</a:t>
          </a:r>
          <a:endParaRPr kumimoji="1" lang="en-US" altLang="ja-JP" sz="900" b="1" baseline="0">
            <a:solidFill>
              <a:srgbClr val="FF0000"/>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186579</xdr:colOff>
      <xdr:row>0</xdr:row>
      <xdr:rowOff>119343</xdr:rowOff>
    </xdr:from>
    <xdr:to>
      <xdr:col>12</xdr:col>
      <xdr:colOff>542925</xdr:colOff>
      <xdr:row>4</xdr:row>
      <xdr:rowOff>95250</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a:xfrm>
          <a:off x="10016379" y="119343"/>
          <a:ext cx="1727946" cy="890307"/>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6</xdr:col>
      <xdr:colOff>424704</xdr:colOff>
      <xdr:row>1</xdr:row>
      <xdr:rowOff>81242</xdr:rowOff>
    </xdr:from>
    <xdr:to>
      <xdr:col>10</xdr:col>
      <xdr:colOff>19050</xdr:colOff>
      <xdr:row>4</xdr:row>
      <xdr:rowOff>57150</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a:xfrm>
          <a:off x="7511304" y="319367"/>
          <a:ext cx="2337546" cy="652183"/>
        </a:xfrm>
        <a:prstGeom prst="wedgeRoundRectCallout">
          <a:avLst>
            <a:gd name="adj1" fmla="val -73002"/>
            <a:gd name="adj2" fmla="val 12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事業名称は情報項目シートから自動転記</a:t>
          </a:r>
        </a:p>
      </xdr:txBody>
    </xdr:sp>
    <xdr:clientData/>
  </xdr:twoCellAnchor>
  <xdr:twoCellAnchor>
    <xdr:from>
      <xdr:col>6</xdr:col>
      <xdr:colOff>243729</xdr:colOff>
      <xdr:row>8</xdr:row>
      <xdr:rowOff>96371</xdr:rowOff>
    </xdr:from>
    <xdr:to>
      <xdr:col>9</xdr:col>
      <xdr:colOff>612403</xdr:colOff>
      <xdr:row>12</xdr:row>
      <xdr:rowOff>226358</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a:xfrm>
          <a:off x="7330329" y="1991846"/>
          <a:ext cx="2426074" cy="1149162"/>
        </a:xfrm>
        <a:prstGeom prst="wedgeRoundRectCallout">
          <a:avLst>
            <a:gd name="adj1" fmla="val -76350"/>
            <a:gd name="adj2" fmla="val -13465"/>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809625</xdr:colOff>
      <xdr:row>6</xdr:row>
      <xdr:rowOff>0</xdr:rowOff>
    </xdr:from>
    <xdr:to>
      <xdr:col>7</xdr:col>
      <xdr:colOff>101414</xdr:colOff>
      <xdr:row>9</xdr:row>
      <xdr:rowOff>155762</xdr:rowOff>
    </xdr:to>
    <xdr:sp macro="" textlink="">
      <xdr:nvSpPr>
        <xdr:cNvPr id="2" name="角丸四角形吹き出し 1">
          <a:extLst>
            <a:ext uri="{FF2B5EF4-FFF2-40B4-BE49-F238E27FC236}">
              <a16:creationId xmlns:a16="http://schemas.microsoft.com/office/drawing/2014/main" id="{00000000-0008-0000-0400-000002000000}"/>
            </a:ext>
          </a:extLst>
        </xdr:cNvPr>
        <xdr:cNvSpPr/>
      </xdr:nvSpPr>
      <xdr:spPr>
        <a:xfrm>
          <a:off x="6591300" y="1247775"/>
          <a:ext cx="1692089" cy="803462"/>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8</xdr:col>
      <xdr:colOff>47625</xdr:colOff>
      <xdr:row>0</xdr:row>
      <xdr:rowOff>66675</xdr:rowOff>
    </xdr:from>
    <xdr:to>
      <xdr:col>10</xdr:col>
      <xdr:colOff>361950</xdr:colOff>
      <xdr:row>3</xdr:row>
      <xdr:rowOff>142875</xdr:rowOff>
    </xdr:to>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8915400" y="66675"/>
          <a:ext cx="1685925" cy="809625"/>
        </a:xfrm>
        <a:prstGeom prst="wedgeRoundRectCallout">
          <a:avLst>
            <a:gd name="adj1" fmla="val -157836"/>
            <a:gd name="adj2" fmla="val 1040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事業名称、事業者名は情報項目シートから自動転記</a:t>
          </a:r>
        </a:p>
      </xdr:txBody>
    </xdr:sp>
    <xdr:clientData/>
  </xdr:twoCellAnchor>
  <xdr:twoCellAnchor>
    <xdr:from>
      <xdr:col>5</xdr:col>
      <xdr:colOff>114299</xdr:colOff>
      <xdr:row>17</xdr:row>
      <xdr:rowOff>238124</xdr:rowOff>
    </xdr:from>
    <xdr:to>
      <xdr:col>11</xdr:col>
      <xdr:colOff>142875</xdr:colOff>
      <xdr:row>23</xdr:row>
      <xdr:rowOff>171449</xdr:rowOff>
    </xdr:to>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6924674" y="4571999"/>
          <a:ext cx="4143376" cy="1762125"/>
        </a:xfrm>
        <a:prstGeom prst="wedgeRoundRectCallout">
          <a:avLst>
            <a:gd name="adj1" fmla="val -71656"/>
            <a:gd name="adj2" fmla="val 488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・学術機関との共同研究費は計上可</a:t>
          </a: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（最大</a:t>
          </a:r>
          <a:r>
            <a:rPr kumimoji="1" lang="en-US" altLang="ja-JP" sz="1200" b="1" baseline="0">
              <a:solidFill>
                <a:sysClr val="windowText" lastClr="000000"/>
              </a:solidFill>
              <a:effectLst/>
              <a:latin typeface="+mn-lt"/>
              <a:ea typeface="+mn-ea"/>
              <a:cs typeface="+mn-cs"/>
            </a:rPr>
            <a:t>2</a:t>
          </a:r>
          <a:r>
            <a:rPr kumimoji="1" lang="ja-JP" altLang="en-US" sz="1200" b="1" baseline="0">
              <a:solidFill>
                <a:sysClr val="windowText" lastClr="000000"/>
              </a:solidFill>
              <a:effectLst/>
              <a:latin typeface="+mn-lt"/>
              <a:ea typeface="+mn-ea"/>
              <a:cs typeface="+mn-cs"/>
            </a:rPr>
            <a:t>機関、</a:t>
          </a:r>
          <a:r>
            <a:rPr kumimoji="1" lang="ja-JP" altLang="en-US" sz="1200" b="1" baseline="0">
              <a:solidFill>
                <a:srgbClr val="FF0000"/>
              </a:solidFill>
              <a:effectLst/>
              <a:latin typeface="+mn-lt"/>
              <a:ea typeface="+mn-ea"/>
              <a:cs typeface="+mn-cs"/>
            </a:rPr>
            <a:t>１機関あたり上限は</a:t>
          </a:r>
          <a:r>
            <a:rPr kumimoji="1" lang="en-US" altLang="ja-JP" sz="1200" b="1" baseline="0">
              <a:solidFill>
                <a:srgbClr val="FF0000"/>
              </a:solidFill>
              <a:effectLst/>
              <a:latin typeface="+mn-lt"/>
              <a:ea typeface="+mn-ea"/>
              <a:cs typeface="+mn-cs"/>
            </a:rPr>
            <a:t>750</a:t>
          </a:r>
          <a:r>
            <a:rPr kumimoji="1" lang="ja-JP" altLang="en-US" sz="1200" b="1" baseline="0">
              <a:solidFill>
                <a:srgbClr val="FF0000"/>
              </a:solidFill>
              <a:effectLst/>
              <a:latin typeface="+mn-lt"/>
              <a:ea typeface="+mn-ea"/>
              <a:cs typeface="+mn-cs"/>
            </a:rPr>
            <a:t>万円（助成対象費用）。ただし、共同研究費の助成対象費用が事業期間全体の</a:t>
          </a:r>
          <a:r>
            <a:rPr kumimoji="1" lang="en-US" altLang="ja-JP" sz="1200" b="1" baseline="0">
              <a:solidFill>
                <a:srgbClr val="FF0000"/>
              </a:solidFill>
              <a:effectLst/>
              <a:latin typeface="+mn-lt"/>
              <a:ea typeface="+mn-ea"/>
              <a:cs typeface="+mn-cs"/>
            </a:rPr>
            <a:t>25%</a:t>
          </a:r>
          <a:r>
            <a:rPr kumimoji="1" lang="ja-JP" altLang="en-US" sz="1200" b="1" baseline="0">
              <a:solidFill>
                <a:srgbClr val="FF0000"/>
              </a:solidFill>
              <a:effectLst/>
              <a:latin typeface="+mn-lt"/>
              <a:ea typeface="+mn-ea"/>
              <a:cs typeface="+mn-cs"/>
            </a:rPr>
            <a:t>未満とする</a:t>
          </a:r>
          <a:r>
            <a:rPr kumimoji="1" lang="ja-JP" altLang="en-US" sz="1200" b="1" baseline="0">
              <a:solidFill>
                <a:sysClr val="windowText" lastClr="000000"/>
              </a:solidFill>
              <a:effectLst/>
              <a:latin typeface="+mn-lt"/>
              <a:ea typeface="+mn-ea"/>
              <a:cs typeface="+mn-cs"/>
            </a:rPr>
            <a:t>）</a:t>
          </a: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a:t>
          </a:r>
          <a:r>
            <a:rPr kumimoji="1" lang="en-US" altLang="ja-JP" sz="1200" b="1" baseline="0">
              <a:solidFill>
                <a:sysClr val="windowText" lastClr="000000"/>
              </a:solidFill>
              <a:effectLst/>
              <a:latin typeface="+mn-lt"/>
              <a:ea typeface="+mn-ea"/>
              <a:cs typeface="+mn-cs"/>
            </a:rPr>
            <a:t>Ⅳ</a:t>
          </a:r>
          <a:r>
            <a:rPr kumimoji="1" lang="ja-JP" altLang="en-US" sz="1200" b="1" baseline="0">
              <a:solidFill>
                <a:sysClr val="windowText" lastClr="000000"/>
              </a:solidFill>
              <a:effectLst/>
              <a:latin typeface="+mn-lt"/>
              <a:ea typeface="+mn-ea"/>
              <a:cs typeface="+mn-cs"/>
            </a:rPr>
            <a:t>．１．委託費・共同研究費　に計上すること。</a:t>
          </a: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（計算式で設定済）</a:t>
          </a: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200" baseline="0">
            <a:solidFill>
              <a:sysClr val="windowText" lastClr="000000"/>
            </a:solidFill>
          </a:endParaRPr>
        </a:p>
      </xdr:txBody>
    </xdr:sp>
    <xdr:clientData/>
  </xdr:twoCellAnchor>
  <xdr:twoCellAnchor>
    <xdr:from>
      <xdr:col>5</xdr:col>
      <xdr:colOff>161925</xdr:colOff>
      <xdr:row>11</xdr:row>
      <xdr:rowOff>9525</xdr:rowOff>
    </xdr:from>
    <xdr:to>
      <xdr:col>9</xdr:col>
      <xdr:colOff>180975</xdr:colOff>
      <xdr:row>16</xdr:row>
      <xdr:rowOff>9524</xdr:rowOff>
    </xdr:to>
    <xdr:sp macro="" textlink="">
      <xdr:nvSpPr>
        <xdr:cNvPr id="6" name="角丸四角形吹き出し 5">
          <a:extLst>
            <a:ext uri="{FF2B5EF4-FFF2-40B4-BE49-F238E27FC236}">
              <a16:creationId xmlns:a16="http://schemas.microsoft.com/office/drawing/2014/main" id="{00000000-0008-0000-0400-000006000000}"/>
            </a:ext>
          </a:extLst>
        </xdr:cNvPr>
        <xdr:cNvSpPr/>
      </xdr:nvSpPr>
      <xdr:spPr>
        <a:xfrm>
          <a:off x="6972300" y="2514600"/>
          <a:ext cx="2762250" cy="1523999"/>
        </a:xfrm>
        <a:prstGeom prst="wedgeRoundRectCallout">
          <a:avLst>
            <a:gd name="adj1" fmla="val -77135"/>
            <a:gd name="adj2" fmla="val 4621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257174</xdr:colOff>
      <xdr:row>10</xdr:row>
      <xdr:rowOff>200026</xdr:rowOff>
    </xdr:from>
    <xdr:to>
      <xdr:col>11</xdr:col>
      <xdr:colOff>123825</xdr:colOff>
      <xdr:row>13</xdr:row>
      <xdr:rowOff>276225</xdr:rowOff>
    </xdr:to>
    <xdr:sp macro="" textlink="">
      <xdr:nvSpPr>
        <xdr:cNvPr id="4" name="角丸四角形吹き出し 3">
          <a:extLst>
            <a:ext uri="{FF2B5EF4-FFF2-40B4-BE49-F238E27FC236}">
              <a16:creationId xmlns:a16="http://schemas.microsoft.com/office/drawing/2014/main" id="{00000000-0008-0000-0500-000004000000}"/>
            </a:ext>
          </a:extLst>
        </xdr:cNvPr>
        <xdr:cNvSpPr/>
      </xdr:nvSpPr>
      <xdr:spPr>
        <a:xfrm>
          <a:off x="6724649" y="3028951"/>
          <a:ext cx="3981451" cy="933449"/>
        </a:xfrm>
        <a:prstGeom prst="wedgeRoundRectCallout">
          <a:avLst>
            <a:gd name="adj1" fmla="val -56857"/>
            <a:gd name="adj2" fmla="val -3475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最大</a:t>
          </a:r>
          <a:r>
            <a:rPr kumimoji="1" lang="en-US" altLang="ja-JP" sz="1200" b="1" baseline="0">
              <a:solidFill>
                <a:sysClr val="windowText" lastClr="000000"/>
              </a:solidFill>
              <a:effectLst/>
              <a:latin typeface="+mn-lt"/>
              <a:ea typeface="+mn-ea"/>
              <a:cs typeface="+mn-cs"/>
            </a:rPr>
            <a:t>2</a:t>
          </a:r>
          <a:r>
            <a:rPr kumimoji="1" lang="ja-JP" altLang="en-US" sz="1200" b="1" baseline="0">
              <a:solidFill>
                <a:sysClr val="windowText" lastClr="000000"/>
              </a:solidFill>
              <a:effectLst/>
              <a:latin typeface="+mn-lt"/>
              <a:ea typeface="+mn-ea"/>
              <a:cs typeface="+mn-cs"/>
            </a:rPr>
            <a:t>機関まで。</a:t>
          </a:r>
          <a:r>
            <a:rPr kumimoji="1" lang="ja-JP" altLang="en-US" sz="1200" b="1" baseline="0">
              <a:solidFill>
                <a:srgbClr val="FF0000"/>
              </a:solidFill>
              <a:effectLst/>
              <a:latin typeface="+mn-lt"/>
              <a:ea typeface="+mn-ea"/>
              <a:cs typeface="+mn-cs"/>
            </a:rPr>
            <a:t>１機関あたり、最大</a:t>
          </a:r>
          <a:r>
            <a:rPr kumimoji="1" lang="en-US" altLang="ja-JP" sz="1200" b="1" baseline="0">
              <a:solidFill>
                <a:srgbClr val="FF0000"/>
              </a:solidFill>
              <a:effectLst/>
              <a:latin typeface="+mn-lt"/>
              <a:ea typeface="+mn-ea"/>
              <a:cs typeface="+mn-cs"/>
            </a:rPr>
            <a:t>750</a:t>
          </a:r>
          <a:r>
            <a:rPr kumimoji="1" lang="ja-JP" altLang="en-US" sz="1200" b="1" baseline="0">
              <a:solidFill>
                <a:srgbClr val="FF0000"/>
              </a:solidFill>
              <a:effectLst/>
              <a:latin typeface="+mn-lt"/>
              <a:ea typeface="+mn-ea"/>
              <a:cs typeface="+mn-cs"/>
            </a:rPr>
            <a:t>万円（助成対象費用）。</a:t>
          </a:r>
          <a:endParaRPr kumimoji="1" lang="en-US" altLang="ja-JP" sz="1200" b="1" baseline="0">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rPr>
            <a:t>ただし、共同研究費の助成対象費用が、事業期間全体の</a:t>
          </a:r>
          <a:r>
            <a:rPr kumimoji="1" lang="en-US" altLang="ja-JP" sz="1200" b="1" baseline="0">
              <a:solidFill>
                <a:srgbClr val="FF0000"/>
              </a:solidFill>
            </a:rPr>
            <a:t>25%</a:t>
          </a:r>
          <a:r>
            <a:rPr kumimoji="1" lang="ja-JP" altLang="en-US" sz="1200" b="1" baseline="0">
              <a:solidFill>
                <a:srgbClr val="FF0000"/>
              </a:solidFill>
            </a:rPr>
            <a:t>未満とする。</a:t>
          </a:r>
        </a:p>
      </xdr:txBody>
    </xdr:sp>
    <xdr:clientData/>
  </xdr:twoCellAnchor>
  <xdr:twoCellAnchor>
    <xdr:from>
      <xdr:col>6</xdr:col>
      <xdr:colOff>58209</xdr:colOff>
      <xdr:row>16</xdr:row>
      <xdr:rowOff>127001</xdr:rowOff>
    </xdr:from>
    <xdr:to>
      <xdr:col>9</xdr:col>
      <xdr:colOff>413809</xdr:colOff>
      <xdr:row>21</xdr:row>
      <xdr:rowOff>220133</xdr:rowOff>
    </xdr:to>
    <xdr:sp macro="" textlink="">
      <xdr:nvSpPr>
        <xdr:cNvPr id="6" name="角丸四角形吹き出し 5">
          <a:extLst>
            <a:ext uri="{FF2B5EF4-FFF2-40B4-BE49-F238E27FC236}">
              <a16:creationId xmlns:a16="http://schemas.microsoft.com/office/drawing/2014/main" id="{00000000-0008-0000-0500-000006000000}"/>
            </a:ext>
          </a:extLst>
        </xdr:cNvPr>
        <xdr:cNvSpPr/>
      </xdr:nvSpPr>
      <xdr:spPr>
        <a:xfrm>
          <a:off x="7211484" y="4670426"/>
          <a:ext cx="2413000" cy="1521882"/>
        </a:xfrm>
        <a:prstGeom prst="wedgeRoundRectCallout">
          <a:avLst>
            <a:gd name="adj1" fmla="val -79898"/>
            <a:gd name="adj2" fmla="val -38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twoCellAnchor>
    <xdr:from>
      <xdr:col>8</xdr:col>
      <xdr:colOff>428626</xdr:colOff>
      <xdr:row>0</xdr:row>
      <xdr:rowOff>93134</xdr:rowOff>
    </xdr:from>
    <xdr:to>
      <xdr:col>11</xdr:col>
      <xdr:colOff>56965</xdr:colOff>
      <xdr:row>3</xdr:row>
      <xdr:rowOff>166346</xdr:rowOff>
    </xdr:to>
    <xdr:sp macro="" textlink="">
      <xdr:nvSpPr>
        <xdr:cNvPr id="8" name="角丸四角形吹き出し 7">
          <a:extLst>
            <a:ext uri="{FF2B5EF4-FFF2-40B4-BE49-F238E27FC236}">
              <a16:creationId xmlns:a16="http://schemas.microsoft.com/office/drawing/2014/main" id="{00000000-0008-0000-0500-000008000000}"/>
            </a:ext>
          </a:extLst>
        </xdr:cNvPr>
        <xdr:cNvSpPr/>
      </xdr:nvSpPr>
      <xdr:spPr>
        <a:xfrm>
          <a:off x="8953501" y="93134"/>
          <a:ext cx="1685739" cy="806637"/>
        </a:xfrm>
        <a:prstGeom prst="wedgeRoundRectCallout">
          <a:avLst>
            <a:gd name="adj1" fmla="val -55192"/>
            <a:gd name="adj2" fmla="val 92719"/>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6</xdr:col>
      <xdr:colOff>590550</xdr:colOff>
      <xdr:row>5</xdr:row>
      <xdr:rowOff>180975</xdr:rowOff>
    </xdr:from>
    <xdr:to>
      <xdr:col>10</xdr:col>
      <xdr:colOff>227479</xdr:colOff>
      <xdr:row>9</xdr:row>
      <xdr:rowOff>44824</xdr:rowOff>
    </xdr:to>
    <xdr:sp macro="" textlink="">
      <xdr:nvSpPr>
        <xdr:cNvPr id="9" name="角丸四角形吹き出し 8">
          <a:extLst>
            <a:ext uri="{FF2B5EF4-FFF2-40B4-BE49-F238E27FC236}">
              <a16:creationId xmlns:a16="http://schemas.microsoft.com/office/drawing/2014/main" id="{00000000-0008-0000-0500-000009000000}"/>
            </a:ext>
          </a:extLst>
        </xdr:cNvPr>
        <xdr:cNvSpPr/>
      </xdr:nvSpPr>
      <xdr:spPr>
        <a:xfrm>
          <a:off x="7743825" y="1409700"/>
          <a:ext cx="2380129" cy="1178299"/>
        </a:xfrm>
        <a:prstGeom prst="wedgeRoundRectCallout">
          <a:avLst>
            <a:gd name="adj1" fmla="val -60145"/>
            <a:gd name="adj2" fmla="val 2646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学術機関が２者の場合は、このシートをコピーして作成ください（１機関１枚）。なお、その際、計算式等ご注意ください。</a:t>
          </a:r>
        </a:p>
      </xdr:txBody>
    </xdr:sp>
    <xdr:clientData/>
  </xdr:twoCellAnchor>
  <xdr:twoCellAnchor>
    <xdr:from>
      <xdr:col>3</xdr:col>
      <xdr:colOff>438150</xdr:colOff>
      <xdr:row>2</xdr:row>
      <xdr:rowOff>95248</xdr:rowOff>
    </xdr:from>
    <xdr:to>
      <xdr:col>5</xdr:col>
      <xdr:colOff>590550</xdr:colOff>
      <xdr:row>5</xdr:row>
      <xdr:rowOff>161924</xdr:rowOff>
    </xdr:to>
    <xdr:sp macro="" textlink="">
      <xdr:nvSpPr>
        <xdr:cNvPr id="7" name="角丸四角形吹き出し 6">
          <a:extLst>
            <a:ext uri="{FF2B5EF4-FFF2-40B4-BE49-F238E27FC236}">
              <a16:creationId xmlns:a16="http://schemas.microsoft.com/office/drawing/2014/main" id="{00000000-0008-0000-0500-000007000000}"/>
            </a:ext>
          </a:extLst>
        </xdr:cNvPr>
        <xdr:cNvSpPr/>
      </xdr:nvSpPr>
      <xdr:spPr>
        <a:xfrm>
          <a:off x="5191125" y="581023"/>
          <a:ext cx="1866900" cy="809626"/>
        </a:xfrm>
        <a:prstGeom prst="wedgeRoundRectCallout">
          <a:avLst>
            <a:gd name="adj1" fmla="val -147865"/>
            <a:gd name="adj2" fmla="val 4455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事業名称と学術機関名は情報項目シートから自動転記</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66675</xdr:colOff>
      <xdr:row>9</xdr:row>
      <xdr:rowOff>19050</xdr:rowOff>
    </xdr:from>
    <xdr:to>
      <xdr:col>12</xdr:col>
      <xdr:colOff>328331</xdr:colOff>
      <xdr:row>15</xdr:row>
      <xdr:rowOff>66116</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9401175" y="1781175"/>
          <a:ext cx="1871381" cy="1075766"/>
        </a:xfrm>
        <a:prstGeom prst="wedgeRoundRectCallout">
          <a:avLst>
            <a:gd name="adj1" fmla="val -142698"/>
            <a:gd name="adj2" fmla="val -11535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9</xdr:col>
      <xdr:colOff>66675</xdr:colOff>
      <xdr:row>19</xdr:row>
      <xdr:rowOff>19050</xdr:rowOff>
    </xdr:from>
    <xdr:to>
      <xdr:col>10</xdr:col>
      <xdr:colOff>95250</xdr:colOff>
      <xdr:row>24</xdr:row>
      <xdr:rowOff>152399</xdr:rowOff>
    </xdr:to>
    <xdr:sp macro="" textlink="">
      <xdr:nvSpPr>
        <xdr:cNvPr id="6" name="角丸四角形吹き出し 5">
          <a:extLst>
            <a:ext uri="{FF2B5EF4-FFF2-40B4-BE49-F238E27FC236}">
              <a16:creationId xmlns:a16="http://schemas.microsoft.com/office/drawing/2014/main" id="{00000000-0008-0000-0600-000006000000}"/>
            </a:ext>
          </a:extLst>
        </xdr:cNvPr>
        <xdr:cNvSpPr/>
      </xdr:nvSpPr>
      <xdr:spPr>
        <a:xfrm>
          <a:off x="6181725" y="3495675"/>
          <a:ext cx="1638300" cy="990599"/>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13</xdr:col>
      <xdr:colOff>495300</xdr:colOff>
      <xdr:row>11</xdr:row>
      <xdr:rowOff>47625</xdr:rowOff>
    </xdr:from>
    <xdr:to>
      <xdr:col>18</xdr:col>
      <xdr:colOff>219075</xdr:colOff>
      <xdr:row>19</xdr:row>
      <xdr:rowOff>95250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12144375" y="2152650"/>
          <a:ext cx="3152775" cy="1419225"/>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12</xdr:col>
      <xdr:colOff>666750</xdr:colOff>
      <xdr:row>24</xdr:row>
      <xdr:rowOff>9525</xdr:rowOff>
    </xdr:from>
    <xdr:to>
      <xdr:col>15</xdr:col>
      <xdr:colOff>276225</xdr:colOff>
      <xdr:row>30</xdr:row>
      <xdr:rowOff>562</xdr:rowOff>
    </xdr:to>
    <xdr:sp macro="" textlink="">
      <xdr:nvSpPr>
        <xdr:cNvPr id="8" name="角丸四角形吹き出し 7">
          <a:extLst>
            <a:ext uri="{FF2B5EF4-FFF2-40B4-BE49-F238E27FC236}">
              <a16:creationId xmlns:a16="http://schemas.microsoft.com/office/drawing/2014/main" id="{00000000-0008-0000-0600-000008000000}"/>
            </a:ext>
          </a:extLst>
        </xdr:cNvPr>
        <xdr:cNvSpPr/>
      </xdr:nvSpPr>
      <xdr:spPr>
        <a:xfrm>
          <a:off x="11610975" y="4343400"/>
          <a:ext cx="1685925" cy="1019737"/>
        </a:xfrm>
        <a:prstGeom prst="wedgeRoundRectCallout">
          <a:avLst>
            <a:gd name="adj1" fmla="val -544311"/>
            <a:gd name="adj2" fmla="val 14937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研究要素のあるものは外注できません。「○○の委託」</a:t>
          </a:r>
          <a:endParaRPr kumimoji="1" lang="en-US" altLang="ja-JP" sz="1200" b="1">
            <a:solidFill>
              <a:sysClr val="windowText" lastClr="000000"/>
            </a:solidFill>
          </a:endParaRPr>
        </a:p>
        <a:p>
          <a:pPr algn="l"/>
          <a:r>
            <a:rPr kumimoji="1" lang="ja-JP" altLang="en-US" sz="1200" b="1">
              <a:solidFill>
                <a:sysClr val="windowText" lastClr="000000"/>
              </a:solidFill>
            </a:rPr>
            <a:t>も</a:t>
          </a:r>
          <a:r>
            <a:rPr kumimoji="1" lang="en-US" altLang="ja-JP" sz="1200" b="1">
              <a:solidFill>
                <a:sysClr val="windowText" lastClr="000000"/>
              </a:solidFill>
            </a:rPr>
            <a:t>NG</a:t>
          </a:r>
          <a:r>
            <a:rPr kumimoji="1" lang="ja-JP" altLang="en-US" sz="1200" b="1">
              <a:solidFill>
                <a:sysClr val="windowText" lastClr="000000"/>
              </a:solidFill>
            </a:rPr>
            <a:t>です</a:t>
          </a:r>
        </a:p>
      </xdr:txBody>
    </xdr:sp>
    <xdr:clientData/>
  </xdr:twoCellAnchor>
  <xdr:twoCellAnchor>
    <xdr:from>
      <xdr:col>1</xdr:col>
      <xdr:colOff>1476375</xdr:colOff>
      <xdr:row>6</xdr:row>
      <xdr:rowOff>47625</xdr:rowOff>
    </xdr:from>
    <xdr:to>
      <xdr:col>5</xdr:col>
      <xdr:colOff>171450</xdr:colOff>
      <xdr:row>10</xdr:row>
      <xdr:rowOff>104775</xdr:rowOff>
    </xdr:to>
    <xdr:sp macro="" textlink="">
      <xdr:nvSpPr>
        <xdr:cNvPr id="9" name="角丸四角形吹き出し 8">
          <a:extLst>
            <a:ext uri="{FF2B5EF4-FFF2-40B4-BE49-F238E27FC236}">
              <a16:creationId xmlns:a16="http://schemas.microsoft.com/office/drawing/2014/main" id="{00000000-0008-0000-0600-000009000000}"/>
            </a:ext>
          </a:extLst>
        </xdr:cNvPr>
        <xdr:cNvSpPr/>
      </xdr:nvSpPr>
      <xdr:spPr>
        <a:xfrm>
          <a:off x="3400425" y="1295400"/>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12</xdr:col>
      <xdr:colOff>219075</xdr:colOff>
      <xdr:row>57</xdr:row>
      <xdr:rowOff>152400</xdr:rowOff>
    </xdr:from>
    <xdr:to>
      <xdr:col>14</xdr:col>
      <xdr:colOff>296396</xdr:colOff>
      <xdr:row>62</xdr:row>
      <xdr:rowOff>99172</xdr:rowOff>
    </xdr:to>
    <xdr:sp macro="" textlink="">
      <xdr:nvSpPr>
        <xdr:cNvPr id="10" name="角丸四角形吹き出し 9">
          <a:extLst>
            <a:ext uri="{FF2B5EF4-FFF2-40B4-BE49-F238E27FC236}">
              <a16:creationId xmlns:a16="http://schemas.microsoft.com/office/drawing/2014/main" id="{00000000-0008-0000-0600-00000A000000}"/>
            </a:ext>
          </a:extLst>
        </xdr:cNvPr>
        <xdr:cNvSpPr/>
      </xdr:nvSpPr>
      <xdr:spPr>
        <a:xfrm>
          <a:off x="11163300" y="9991725"/>
          <a:ext cx="1467971" cy="1042147"/>
        </a:xfrm>
        <a:prstGeom prst="wedgeRoundRectCallout">
          <a:avLst>
            <a:gd name="adj1" fmla="val -56455"/>
            <a:gd name="adj2" fmla="val -8477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12</xdr:col>
      <xdr:colOff>638175</xdr:colOff>
      <xdr:row>0</xdr:row>
      <xdr:rowOff>47625</xdr:rowOff>
    </xdr:from>
    <xdr:to>
      <xdr:col>15</xdr:col>
      <xdr:colOff>419100</xdr:colOff>
      <xdr:row>3</xdr:row>
      <xdr:rowOff>123825</xdr:rowOff>
    </xdr:to>
    <xdr:sp macro="" textlink="">
      <xdr:nvSpPr>
        <xdr:cNvPr id="11" name="角丸四角形吹き出し 10">
          <a:extLst>
            <a:ext uri="{FF2B5EF4-FFF2-40B4-BE49-F238E27FC236}">
              <a16:creationId xmlns:a16="http://schemas.microsoft.com/office/drawing/2014/main" id="{00000000-0008-0000-0600-00000B000000}"/>
            </a:ext>
          </a:extLst>
        </xdr:cNvPr>
        <xdr:cNvSpPr/>
      </xdr:nvSpPr>
      <xdr:spPr>
        <a:xfrm>
          <a:off x="11477625" y="47625"/>
          <a:ext cx="1857375" cy="790575"/>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6</xdr:col>
      <xdr:colOff>47625</xdr:colOff>
      <xdr:row>53</xdr:row>
      <xdr:rowOff>123826</xdr:rowOff>
    </xdr:from>
    <xdr:to>
      <xdr:col>10</xdr:col>
      <xdr:colOff>161925</xdr:colOff>
      <xdr:row>57</xdr:row>
      <xdr:rowOff>9526</xdr:rowOff>
    </xdr:to>
    <xdr:sp macro="" textlink="">
      <xdr:nvSpPr>
        <xdr:cNvPr id="13" name="角丸四角形吹き出し 12">
          <a:extLst>
            <a:ext uri="{FF2B5EF4-FFF2-40B4-BE49-F238E27FC236}">
              <a16:creationId xmlns:a16="http://schemas.microsoft.com/office/drawing/2014/main" id="{00000000-0008-0000-0600-00000D000000}"/>
            </a:ext>
          </a:extLst>
        </xdr:cNvPr>
        <xdr:cNvSpPr/>
      </xdr:nvSpPr>
      <xdr:spPr>
        <a:xfrm>
          <a:off x="5200650" y="9429751"/>
          <a:ext cx="2686050" cy="590550"/>
        </a:xfrm>
        <a:prstGeom prst="wedgeRoundRectCallout">
          <a:avLst>
            <a:gd name="adj1" fmla="val -89687"/>
            <a:gd name="adj2" fmla="val -7733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学術機関との共同研究は、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「１．委託費・共同研究費」に計上する２００００００</a:t>
          </a:r>
        </a:p>
      </xdr:txBody>
    </xdr:sp>
    <xdr:clientData/>
  </xdr:twoCellAnchor>
  <xdr:twoCellAnchor>
    <xdr:from>
      <xdr:col>11</xdr:col>
      <xdr:colOff>38100</xdr:colOff>
      <xdr:row>46</xdr:row>
      <xdr:rowOff>66674</xdr:rowOff>
    </xdr:from>
    <xdr:to>
      <xdr:col>19</xdr:col>
      <xdr:colOff>200025</xdr:colOff>
      <xdr:row>56</xdr:row>
      <xdr:rowOff>104775</xdr:rowOff>
    </xdr:to>
    <xdr:sp macro="" textlink="">
      <xdr:nvSpPr>
        <xdr:cNvPr id="14" name="角丸四角形吹き出し 11">
          <a:extLst>
            <a:ext uri="{FF2B5EF4-FFF2-40B4-BE49-F238E27FC236}">
              <a16:creationId xmlns:a16="http://schemas.microsoft.com/office/drawing/2014/main" id="{DE5C3C26-1798-4CE6-8C9F-DE14509FC700}"/>
            </a:ext>
          </a:extLst>
        </xdr:cNvPr>
        <xdr:cNvSpPr/>
      </xdr:nvSpPr>
      <xdr:spPr>
        <a:xfrm>
          <a:off x="9372600" y="8172449"/>
          <a:ext cx="6591300" cy="1771651"/>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学術機関との共同研究については、計上可。</a:t>
          </a:r>
          <a:endParaRPr kumimoji="1" lang="en-US" altLang="ja-JP" sz="1200" b="1">
            <a:solidFill>
              <a:sysClr val="windowText" lastClr="000000"/>
            </a:solidFill>
          </a:endParaRPr>
        </a:p>
        <a:p>
          <a:pPr algn="l"/>
          <a:r>
            <a:rPr kumimoji="1" lang="ja-JP" altLang="en-US" sz="1200" b="1">
              <a:solidFill>
                <a:sysClr val="windowText" lastClr="000000"/>
              </a:solidFill>
            </a:rPr>
            <a:t>　　　　　　　　　　　　ただし、原則、最大２機関までとし、</a:t>
          </a:r>
          <a:r>
            <a:rPr kumimoji="1" lang="en-US" altLang="ja-JP" sz="1200" b="1">
              <a:solidFill>
                <a:sysClr val="windowText" lastClr="000000"/>
              </a:solidFill>
            </a:rPr>
            <a:t>1</a:t>
          </a:r>
          <a:r>
            <a:rPr kumimoji="1" lang="ja-JP" altLang="en-US" sz="1200" b="1">
              <a:solidFill>
                <a:sysClr val="windowText" lastClr="000000"/>
              </a:solidFill>
            </a:rPr>
            <a:t>機関あたり、</a:t>
          </a:r>
          <a:r>
            <a:rPr kumimoji="1" lang="en-US" altLang="ja-JP" sz="1200" b="1">
              <a:solidFill>
                <a:sysClr val="windowText" lastClr="000000"/>
              </a:solidFill>
            </a:rPr>
            <a:t>750</a:t>
          </a:r>
          <a:r>
            <a:rPr kumimoji="1" lang="ja-JP" altLang="en-US" sz="1200" b="1">
              <a:solidFill>
                <a:sysClr val="windowText" lastClr="000000"/>
              </a:solidFill>
            </a:rPr>
            <a:t>万円（助成対象費用）　　</a:t>
          </a:r>
          <a:endParaRPr kumimoji="1" lang="en-US" altLang="ja-JP" sz="1200" b="1">
            <a:solidFill>
              <a:sysClr val="windowText" lastClr="000000"/>
            </a:solidFill>
          </a:endParaRPr>
        </a:p>
        <a:p>
          <a:pPr algn="l"/>
          <a:r>
            <a:rPr kumimoji="1" lang="ja-JP" altLang="en-US" sz="1200" b="1">
              <a:solidFill>
                <a:sysClr val="windowText" lastClr="000000"/>
              </a:solidFill>
            </a:rPr>
            <a:t>　　　　　　　　　　　　を上限とする。ただし、事業期間全体の</a:t>
          </a:r>
          <a:r>
            <a:rPr kumimoji="1" lang="en-US" altLang="ja-JP" sz="1200" b="1">
              <a:solidFill>
                <a:sysClr val="windowText" lastClr="000000"/>
              </a:solidFill>
            </a:rPr>
            <a:t>25%</a:t>
          </a:r>
          <a:r>
            <a:rPr kumimoji="1" lang="ja-JP" altLang="en-US" sz="1200" b="1">
              <a:solidFill>
                <a:sysClr val="windowText" lastClr="000000"/>
              </a:solidFill>
            </a:rPr>
            <a:t>未満とする。</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．再委託費・共同研究費の助成対象費用／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0.25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190500</xdr:colOff>
      <xdr:row>9</xdr:row>
      <xdr:rowOff>76200</xdr:rowOff>
    </xdr:from>
    <xdr:to>
      <xdr:col>12</xdr:col>
      <xdr:colOff>452156</xdr:colOff>
      <xdr:row>15</xdr:row>
      <xdr:rowOff>123266</xdr:rowOff>
    </xdr:to>
    <xdr:sp macro="" textlink="">
      <xdr:nvSpPr>
        <xdr:cNvPr id="2" name="角丸四角形吹き出し 3">
          <a:extLst>
            <a:ext uri="{FF2B5EF4-FFF2-40B4-BE49-F238E27FC236}">
              <a16:creationId xmlns:a16="http://schemas.microsoft.com/office/drawing/2014/main" id="{950E0B80-B225-4EF2-BECA-2CB0B4E13F7B}"/>
            </a:ext>
          </a:extLst>
        </xdr:cNvPr>
        <xdr:cNvSpPr/>
      </xdr:nvSpPr>
      <xdr:spPr>
        <a:xfrm>
          <a:off x="9420225" y="1838325"/>
          <a:ext cx="1871381" cy="1075766"/>
        </a:xfrm>
        <a:prstGeom prst="wedgeRoundRectCallout">
          <a:avLst>
            <a:gd name="adj1" fmla="val -142698"/>
            <a:gd name="adj2" fmla="val -11535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xdr:col>
      <xdr:colOff>600075</xdr:colOff>
      <xdr:row>19</xdr:row>
      <xdr:rowOff>38100</xdr:rowOff>
    </xdr:from>
    <xdr:to>
      <xdr:col>3</xdr:col>
      <xdr:colOff>352425</xdr:colOff>
      <xdr:row>24</xdr:row>
      <xdr:rowOff>171449</xdr:rowOff>
    </xdr:to>
    <xdr:sp macro="" textlink="">
      <xdr:nvSpPr>
        <xdr:cNvPr id="3" name="角丸四角形吹き出し 5">
          <a:extLst>
            <a:ext uri="{FF2B5EF4-FFF2-40B4-BE49-F238E27FC236}">
              <a16:creationId xmlns:a16="http://schemas.microsoft.com/office/drawing/2014/main" id="{8EBBFC89-8527-4E8B-BDEF-C58CE1F3C156}"/>
            </a:ext>
          </a:extLst>
        </xdr:cNvPr>
        <xdr:cNvSpPr/>
      </xdr:nvSpPr>
      <xdr:spPr>
        <a:xfrm>
          <a:off x="2419350" y="3514725"/>
          <a:ext cx="1638300" cy="990599"/>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13</xdr:col>
      <xdr:colOff>619125</xdr:colOff>
      <xdr:row>15</xdr:row>
      <xdr:rowOff>28575</xdr:rowOff>
    </xdr:from>
    <xdr:to>
      <xdr:col>18</xdr:col>
      <xdr:colOff>342900</xdr:colOff>
      <xdr:row>23</xdr:row>
      <xdr:rowOff>76200</xdr:rowOff>
    </xdr:to>
    <xdr:sp macro="" textlink="">
      <xdr:nvSpPr>
        <xdr:cNvPr id="4" name="角丸四角形吹き出し 6">
          <a:extLst>
            <a:ext uri="{FF2B5EF4-FFF2-40B4-BE49-F238E27FC236}">
              <a16:creationId xmlns:a16="http://schemas.microsoft.com/office/drawing/2014/main" id="{9169557E-3898-41F3-99FA-37CF766C5C38}"/>
            </a:ext>
          </a:extLst>
        </xdr:cNvPr>
        <xdr:cNvSpPr/>
      </xdr:nvSpPr>
      <xdr:spPr>
        <a:xfrm>
          <a:off x="12163425" y="2819400"/>
          <a:ext cx="3152775" cy="1419225"/>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12</xdr:col>
      <xdr:colOff>600075</xdr:colOff>
      <xdr:row>26</xdr:row>
      <xdr:rowOff>9525</xdr:rowOff>
    </xdr:from>
    <xdr:to>
      <xdr:col>15</xdr:col>
      <xdr:colOff>209550</xdr:colOff>
      <xdr:row>32</xdr:row>
      <xdr:rowOff>562</xdr:rowOff>
    </xdr:to>
    <xdr:sp macro="" textlink="">
      <xdr:nvSpPr>
        <xdr:cNvPr id="5" name="角丸四角形吹き出し 7">
          <a:extLst>
            <a:ext uri="{FF2B5EF4-FFF2-40B4-BE49-F238E27FC236}">
              <a16:creationId xmlns:a16="http://schemas.microsoft.com/office/drawing/2014/main" id="{C3C96674-5910-479C-8203-AB5A68107F12}"/>
            </a:ext>
          </a:extLst>
        </xdr:cNvPr>
        <xdr:cNvSpPr/>
      </xdr:nvSpPr>
      <xdr:spPr>
        <a:xfrm>
          <a:off x="11439525" y="4686300"/>
          <a:ext cx="1685925" cy="1019737"/>
        </a:xfrm>
        <a:prstGeom prst="wedgeRoundRectCallout">
          <a:avLst>
            <a:gd name="adj1" fmla="val -540356"/>
            <a:gd name="adj2" fmla="val 11014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研究要素のあるものは外注できません。「○○の委託」</a:t>
          </a:r>
          <a:endParaRPr kumimoji="1" lang="en-US" altLang="ja-JP" sz="1200" b="1">
            <a:solidFill>
              <a:sysClr val="windowText" lastClr="000000"/>
            </a:solidFill>
          </a:endParaRPr>
        </a:p>
        <a:p>
          <a:pPr algn="l"/>
          <a:r>
            <a:rPr kumimoji="1" lang="ja-JP" altLang="en-US" sz="1200" b="1">
              <a:solidFill>
                <a:sysClr val="windowText" lastClr="000000"/>
              </a:solidFill>
            </a:rPr>
            <a:t>も</a:t>
          </a:r>
          <a:r>
            <a:rPr kumimoji="1" lang="en-US" altLang="ja-JP" sz="1200" b="1">
              <a:solidFill>
                <a:sysClr val="windowText" lastClr="000000"/>
              </a:solidFill>
            </a:rPr>
            <a:t>NG</a:t>
          </a:r>
          <a:r>
            <a:rPr kumimoji="1" lang="ja-JP" altLang="en-US" sz="1200" b="1">
              <a:solidFill>
                <a:sysClr val="windowText" lastClr="000000"/>
              </a:solidFill>
            </a:rPr>
            <a:t>です</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6" name="角丸四角形吹き出し 8">
          <a:extLst>
            <a:ext uri="{FF2B5EF4-FFF2-40B4-BE49-F238E27FC236}">
              <a16:creationId xmlns:a16="http://schemas.microsoft.com/office/drawing/2014/main" id="{E2B8B657-636F-4E4C-95DC-C2765DB680BA}"/>
            </a:ext>
          </a:extLst>
        </xdr:cNvPr>
        <xdr:cNvSpPr/>
      </xdr:nvSpPr>
      <xdr:spPr>
        <a:xfrm>
          <a:off x="2114550" y="1362075"/>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12</xdr:col>
      <xdr:colOff>133350</xdr:colOff>
      <xdr:row>59</xdr:row>
      <xdr:rowOff>76200</xdr:rowOff>
    </xdr:from>
    <xdr:to>
      <xdr:col>14</xdr:col>
      <xdr:colOff>210671</xdr:colOff>
      <xdr:row>64</xdr:row>
      <xdr:rowOff>22972</xdr:rowOff>
    </xdr:to>
    <xdr:sp macro="" textlink="">
      <xdr:nvSpPr>
        <xdr:cNvPr id="7" name="角丸四角形吹き出し 9">
          <a:extLst>
            <a:ext uri="{FF2B5EF4-FFF2-40B4-BE49-F238E27FC236}">
              <a16:creationId xmlns:a16="http://schemas.microsoft.com/office/drawing/2014/main" id="{488B4874-3B25-44AE-9C73-CC3BA672113F}"/>
            </a:ext>
          </a:extLst>
        </xdr:cNvPr>
        <xdr:cNvSpPr/>
      </xdr:nvSpPr>
      <xdr:spPr>
        <a:xfrm>
          <a:off x="10972800" y="9401175"/>
          <a:ext cx="1467971" cy="1042147"/>
        </a:xfrm>
        <a:prstGeom prst="wedgeRoundRectCallout">
          <a:avLst>
            <a:gd name="adj1" fmla="val -66837"/>
            <a:gd name="adj2" fmla="val -9025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12</xdr:col>
      <xdr:colOff>638175</xdr:colOff>
      <xdr:row>0</xdr:row>
      <xdr:rowOff>47625</xdr:rowOff>
    </xdr:from>
    <xdr:to>
      <xdr:col>15</xdr:col>
      <xdr:colOff>419100</xdr:colOff>
      <xdr:row>3</xdr:row>
      <xdr:rowOff>123825</xdr:rowOff>
    </xdr:to>
    <xdr:sp macro="" textlink="">
      <xdr:nvSpPr>
        <xdr:cNvPr id="8" name="角丸四角形吹き出し 10">
          <a:extLst>
            <a:ext uri="{FF2B5EF4-FFF2-40B4-BE49-F238E27FC236}">
              <a16:creationId xmlns:a16="http://schemas.microsoft.com/office/drawing/2014/main" id="{6B220DF5-7D6B-4DC5-AD1B-8271670AC515}"/>
            </a:ext>
          </a:extLst>
        </xdr:cNvPr>
        <xdr:cNvSpPr/>
      </xdr:nvSpPr>
      <xdr:spPr>
        <a:xfrm>
          <a:off x="11477625" y="47625"/>
          <a:ext cx="1857375" cy="800100"/>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142875</xdr:colOff>
      <xdr:row>47</xdr:row>
      <xdr:rowOff>9526</xdr:rowOff>
    </xdr:from>
    <xdr:to>
      <xdr:col>19</xdr:col>
      <xdr:colOff>9525</xdr:colOff>
      <xdr:row>55</xdr:row>
      <xdr:rowOff>133351</xdr:rowOff>
    </xdr:to>
    <xdr:sp macro="" textlink="">
      <xdr:nvSpPr>
        <xdr:cNvPr id="9" name="角丸四角形吹き出し 11">
          <a:extLst>
            <a:ext uri="{FF2B5EF4-FFF2-40B4-BE49-F238E27FC236}">
              <a16:creationId xmlns:a16="http://schemas.microsoft.com/office/drawing/2014/main" id="{CEC73EC3-67B9-4393-BA40-92751BD23D47}"/>
            </a:ext>
          </a:extLst>
        </xdr:cNvPr>
        <xdr:cNvSpPr/>
      </xdr:nvSpPr>
      <xdr:spPr>
        <a:xfrm>
          <a:off x="9458325" y="8115301"/>
          <a:ext cx="6296025" cy="1504950"/>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学術機関との共同研究については、計上可。</a:t>
          </a:r>
          <a:endParaRPr kumimoji="1" lang="en-US" altLang="ja-JP" sz="1200" b="1">
            <a:solidFill>
              <a:sysClr val="windowText" lastClr="000000"/>
            </a:solidFill>
          </a:endParaRPr>
        </a:p>
        <a:p>
          <a:pPr algn="l"/>
          <a:r>
            <a:rPr kumimoji="1" lang="ja-JP" altLang="en-US" sz="1200" b="1">
              <a:solidFill>
                <a:sysClr val="windowText" lastClr="000000"/>
              </a:solidFill>
            </a:rPr>
            <a:t>　　　　　　　　　　　　ただし、原則、最大２機関までとし、</a:t>
          </a:r>
          <a:r>
            <a:rPr kumimoji="1" lang="en-US" altLang="ja-JP" sz="1200" b="1">
              <a:solidFill>
                <a:sysClr val="windowText" lastClr="000000"/>
              </a:solidFill>
            </a:rPr>
            <a:t>1</a:t>
          </a:r>
          <a:r>
            <a:rPr kumimoji="1" lang="ja-JP" altLang="en-US" sz="1200" b="1">
              <a:solidFill>
                <a:sysClr val="windowText" lastClr="000000"/>
              </a:solidFill>
            </a:rPr>
            <a:t>機関あたり、</a:t>
          </a:r>
          <a:r>
            <a:rPr kumimoji="1" lang="en-US" altLang="ja-JP" sz="1200" b="1">
              <a:solidFill>
                <a:sysClr val="windowText" lastClr="000000"/>
              </a:solidFill>
            </a:rPr>
            <a:t>750</a:t>
          </a:r>
          <a:r>
            <a:rPr kumimoji="1" lang="ja-JP" altLang="en-US" sz="1200" b="1">
              <a:solidFill>
                <a:sysClr val="windowText" lastClr="000000"/>
              </a:solidFill>
            </a:rPr>
            <a:t>万円（助成対象費用）　　</a:t>
          </a:r>
          <a:endParaRPr kumimoji="1" lang="en-US" altLang="ja-JP" sz="1200" b="1">
            <a:solidFill>
              <a:sysClr val="windowText" lastClr="000000"/>
            </a:solidFill>
          </a:endParaRPr>
        </a:p>
        <a:p>
          <a:pPr algn="l"/>
          <a:r>
            <a:rPr kumimoji="1" lang="ja-JP" altLang="en-US" sz="1200" b="1">
              <a:solidFill>
                <a:sysClr val="windowText" lastClr="000000"/>
              </a:solidFill>
            </a:rPr>
            <a:t>　　　　　　　　　　　　を上限とする。ただし、事業期間全体の</a:t>
          </a:r>
          <a:r>
            <a:rPr kumimoji="1" lang="en-US" altLang="ja-JP" sz="1200" b="1">
              <a:solidFill>
                <a:sysClr val="windowText" lastClr="000000"/>
              </a:solidFill>
            </a:rPr>
            <a:t>25%</a:t>
          </a:r>
          <a:r>
            <a:rPr kumimoji="1" lang="ja-JP" altLang="en-US" sz="1200" b="1">
              <a:solidFill>
                <a:sysClr val="windowText" lastClr="000000"/>
              </a:solidFill>
            </a:rPr>
            <a:t>未満とする。</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．再委託費・共同研究費の助成対象費用／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0.25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3</xdr:col>
      <xdr:colOff>333375</xdr:colOff>
      <xdr:row>52</xdr:row>
      <xdr:rowOff>9526</xdr:rowOff>
    </xdr:from>
    <xdr:to>
      <xdr:col>9</xdr:col>
      <xdr:colOff>714375</xdr:colOff>
      <xdr:row>55</xdr:row>
      <xdr:rowOff>76201</xdr:rowOff>
    </xdr:to>
    <xdr:sp macro="" textlink="">
      <xdr:nvSpPr>
        <xdr:cNvPr id="10" name="角丸四角形吹き出し 12">
          <a:extLst>
            <a:ext uri="{FF2B5EF4-FFF2-40B4-BE49-F238E27FC236}">
              <a16:creationId xmlns:a16="http://schemas.microsoft.com/office/drawing/2014/main" id="{AF1868E6-CF6B-4C23-9583-4AB634FCA48F}"/>
            </a:ext>
          </a:extLst>
        </xdr:cNvPr>
        <xdr:cNvSpPr/>
      </xdr:nvSpPr>
      <xdr:spPr>
        <a:xfrm>
          <a:off x="4038600" y="8115301"/>
          <a:ext cx="2686050" cy="590550"/>
        </a:xfrm>
        <a:prstGeom prst="wedgeRoundRectCallout">
          <a:avLst>
            <a:gd name="adj1" fmla="val -89687"/>
            <a:gd name="adj2" fmla="val -7733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学術機関との共同研究は、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416299</xdr:colOff>
      <xdr:row>0</xdr:row>
      <xdr:rowOff>178174</xdr:rowOff>
    </xdr:from>
    <xdr:to>
      <xdr:col>15</xdr:col>
      <xdr:colOff>35299</xdr:colOff>
      <xdr:row>3</xdr:row>
      <xdr:rowOff>224118</xdr:rowOff>
    </xdr:to>
    <xdr:sp macro="" textlink="">
      <xdr:nvSpPr>
        <xdr:cNvPr id="3" name="角丸四角形吹き出し 2">
          <a:extLst>
            <a:ext uri="{FF2B5EF4-FFF2-40B4-BE49-F238E27FC236}">
              <a16:creationId xmlns:a16="http://schemas.microsoft.com/office/drawing/2014/main" id="{00000000-0008-0000-0700-000003000000}"/>
            </a:ext>
          </a:extLst>
        </xdr:cNvPr>
        <xdr:cNvSpPr/>
      </xdr:nvSpPr>
      <xdr:spPr>
        <a:xfrm>
          <a:off x="11427199" y="17817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4</xdr:col>
      <xdr:colOff>248771</xdr:colOff>
      <xdr:row>5</xdr:row>
      <xdr:rowOff>117100</xdr:rowOff>
    </xdr:from>
    <xdr:to>
      <xdr:col>9</xdr:col>
      <xdr:colOff>1152525</xdr:colOff>
      <xdr:row>12</xdr:row>
      <xdr:rowOff>95249</xdr:rowOff>
    </xdr:to>
    <xdr:sp macro="" textlink="">
      <xdr:nvSpPr>
        <xdr:cNvPr id="4" name="角丸四角形吹き出し 3">
          <a:extLst>
            <a:ext uri="{FF2B5EF4-FFF2-40B4-BE49-F238E27FC236}">
              <a16:creationId xmlns:a16="http://schemas.microsoft.com/office/drawing/2014/main" id="{00000000-0008-0000-0700-000004000000}"/>
            </a:ext>
          </a:extLst>
        </xdr:cNvPr>
        <xdr:cNvSpPr/>
      </xdr:nvSpPr>
      <xdr:spPr>
        <a:xfrm>
          <a:off x="4954121" y="1279150"/>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学術機関が２者の場合は、このシートをコピーして作成ください（１機関１枚）。なお、その際、計算式等ご注意ください。</a:t>
          </a:r>
        </a:p>
      </xdr:txBody>
    </xdr:sp>
    <xdr:clientData/>
  </xdr:twoCellAnchor>
  <xdr:twoCellAnchor>
    <xdr:from>
      <xdr:col>12</xdr:col>
      <xdr:colOff>388285</xdr:colOff>
      <xdr:row>8</xdr:row>
      <xdr:rowOff>13448</xdr:rowOff>
    </xdr:from>
    <xdr:to>
      <xdr:col>15</xdr:col>
      <xdr:colOff>184336</xdr:colOff>
      <xdr:row>14</xdr:row>
      <xdr:rowOff>80684</xdr:rowOff>
    </xdr:to>
    <xdr:sp macro="" textlink="">
      <xdr:nvSpPr>
        <xdr:cNvPr id="5" name="角丸四角形吹き出し 4">
          <a:extLst>
            <a:ext uri="{FF2B5EF4-FFF2-40B4-BE49-F238E27FC236}">
              <a16:creationId xmlns:a16="http://schemas.microsoft.com/office/drawing/2014/main" id="{00000000-0008-0000-0700-000005000000}"/>
            </a:ext>
          </a:extLst>
        </xdr:cNvPr>
        <xdr:cNvSpPr/>
      </xdr:nvSpPr>
      <xdr:spPr>
        <a:xfrm>
          <a:off x="11399185"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14</xdr:col>
      <xdr:colOff>261097</xdr:colOff>
      <xdr:row>23</xdr:row>
      <xdr:rowOff>163607</xdr:rowOff>
    </xdr:from>
    <xdr:to>
      <xdr:col>18</xdr:col>
      <xdr:colOff>676275</xdr:colOff>
      <xdr:row>32</xdr:row>
      <xdr:rowOff>66676</xdr:rowOff>
    </xdr:to>
    <xdr:sp macro="" textlink="">
      <xdr:nvSpPr>
        <xdr:cNvPr id="6" name="角丸四角形吹き出し 5">
          <a:extLst>
            <a:ext uri="{FF2B5EF4-FFF2-40B4-BE49-F238E27FC236}">
              <a16:creationId xmlns:a16="http://schemas.microsoft.com/office/drawing/2014/main" id="{00000000-0008-0000-0700-000006000000}"/>
            </a:ext>
          </a:extLst>
        </xdr:cNvPr>
        <xdr:cNvSpPr/>
      </xdr:nvSpPr>
      <xdr:spPr>
        <a:xfrm>
          <a:off x="12662647" y="4411757"/>
          <a:ext cx="3158378" cy="1446119"/>
        </a:xfrm>
        <a:prstGeom prst="wedgeRoundRectCallout">
          <a:avLst>
            <a:gd name="adj1" fmla="val -151777"/>
            <a:gd name="adj2" fmla="val -2126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608478</xdr:colOff>
      <xdr:row>24</xdr:row>
      <xdr:rowOff>48747</xdr:rowOff>
    </xdr:from>
    <xdr:to>
      <xdr:col>10</xdr:col>
      <xdr:colOff>409574</xdr:colOff>
      <xdr:row>29</xdr:row>
      <xdr:rowOff>133350</xdr:rowOff>
    </xdr:to>
    <xdr:sp macro="" textlink="">
      <xdr:nvSpPr>
        <xdr:cNvPr id="7" name="角丸四角形吹き出し 6">
          <a:extLst>
            <a:ext uri="{FF2B5EF4-FFF2-40B4-BE49-F238E27FC236}">
              <a16:creationId xmlns:a16="http://schemas.microsoft.com/office/drawing/2014/main" id="{00000000-0008-0000-0700-000007000000}"/>
            </a:ext>
          </a:extLst>
        </xdr:cNvPr>
        <xdr:cNvSpPr/>
      </xdr:nvSpPr>
      <xdr:spPr>
        <a:xfrm>
          <a:off x="6790203" y="4468347"/>
          <a:ext cx="1410821" cy="941853"/>
        </a:xfrm>
        <a:prstGeom prst="wedgeRoundRectCallout">
          <a:avLst>
            <a:gd name="adj1" fmla="val -105783"/>
            <a:gd name="adj2" fmla="val -1072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9</xdr:col>
      <xdr:colOff>1080809</xdr:colOff>
      <xdr:row>35</xdr:row>
      <xdr:rowOff>85725</xdr:rowOff>
    </xdr:from>
    <xdr:to>
      <xdr:col>10</xdr:col>
      <xdr:colOff>963893</xdr:colOff>
      <xdr:row>41</xdr:row>
      <xdr:rowOff>96932</xdr:rowOff>
    </xdr:to>
    <xdr:sp macro="" textlink="">
      <xdr:nvSpPr>
        <xdr:cNvPr id="8" name="角丸四角形吹き出し 7">
          <a:extLst>
            <a:ext uri="{FF2B5EF4-FFF2-40B4-BE49-F238E27FC236}">
              <a16:creationId xmlns:a16="http://schemas.microsoft.com/office/drawing/2014/main" id="{00000000-0008-0000-0700-000008000000}"/>
            </a:ext>
          </a:extLst>
        </xdr:cNvPr>
        <xdr:cNvSpPr/>
      </xdr:nvSpPr>
      <xdr:spPr>
        <a:xfrm>
          <a:off x="7262534" y="6391275"/>
          <a:ext cx="1492809" cy="1039907"/>
        </a:xfrm>
        <a:prstGeom prst="wedgeRoundRectCallout">
          <a:avLst>
            <a:gd name="adj1" fmla="val -198659"/>
            <a:gd name="adj2" fmla="val -2620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a:t>
          </a:r>
          <a:r>
            <a:rPr kumimoji="1" lang="ja-JP" altLang="en-US" sz="1200" b="1">
              <a:solidFill>
                <a:srgbClr val="FF0000"/>
              </a:solidFill>
            </a:rPr>
            <a:t>外注できません</a:t>
          </a:r>
          <a:r>
            <a:rPr kumimoji="1" lang="ja-JP" altLang="en-US" sz="1200" b="1">
              <a:solidFill>
                <a:sysClr val="windowText" lastClr="000000"/>
              </a:solidFill>
            </a:rPr>
            <a:t>。「○○の委託」</a:t>
          </a:r>
          <a:endParaRPr kumimoji="1" lang="en-US" altLang="ja-JP" sz="1200" b="1">
            <a:solidFill>
              <a:sysClr val="windowText" lastClr="000000"/>
            </a:solidFill>
          </a:endParaRPr>
        </a:p>
        <a:p>
          <a:pPr algn="l"/>
          <a:r>
            <a:rPr kumimoji="1" lang="ja-JP" altLang="en-US" sz="1200" b="1">
              <a:solidFill>
                <a:sysClr val="windowText" lastClr="000000"/>
              </a:solidFill>
            </a:rPr>
            <a:t>も</a:t>
          </a:r>
          <a:r>
            <a:rPr kumimoji="1" lang="en-US" altLang="ja-JP" sz="1200" b="1">
              <a:solidFill>
                <a:sysClr val="windowText" lastClr="000000"/>
              </a:solidFill>
            </a:rPr>
            <a:t>NG</a:t>
          </a:r>
          <a:r>
            <a:rPr kumimoji="1" lang="ja-JP" altLang="en-US" sz="1200" b="1">
              <a:solidFill>
                <a:sysClr val="windowText" lastClr="000000"/>
              </a:solidFill>
            </a:rPr>
            <a:t>です</a:t>
          </a:r>
        </a:p>
      </xdr:txBody>
    </xdr:sp>
    <xdr:clientData/>
  </xdr:twoCellAnchor>
  <xdr:twoCellAnchor>
    <xdr:from>
      <xdr:col>13</xdr:col>
      <xdr:colOff>70597</xdr:colOff>
      <xdr:row>39</xdr:row>
      <xdr:rowOff>18490</xdr:rowOff>
    </xdr:from>
    <xdr:to>
      <xdr:col>15</xdr:col>
      <xdr:colOff>520450</xdr:colOff>
      <xdr:row>44</xdr:row>
      <xdr:rowOff>8529</xdr:rowOff>
    </xdr:to>
    <xdr:sp macro="" textlink="">
      <xdr:nvSpPr>
        <xdr:cNvPr id="9" name="角丸四角形吹き出し 8">
          <a:extLst>
            <a:ext uri="{FF2B5EF4-FFF2-40B4-BE49-F238E27FC236}">
              <a16:creationId xmlns:a16="http://schemas.microsoft.com/office/drawing/2014/main" id="{00000000-0008-0000-0700-000009000000}"/>
            </a:ext>
          </a:extLst>
        </xdr:cNvPr>
        <xdr:cNvSpPr/>
      </xdr:nvSpPr>
      <xdr:spPr>
        <a:xfrm>
          <a:off x="11786347" y="7009840"/>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1746996</xdr:colOff>
      <xdr:row>6</xdr:row>
      <xdr:rowOff>39781</xdr:rowOff>
    </xdr:from>
    <xdr:to>
      <xdr:col>3</xdr:col>
      <xdr:colOff>552450</xdr:colOff>
      <xdr:row>11</xdr:row>
      <xdr:rowOff>85724</xdr:rowOff>
    </xdr:to>
    <xdr:sp macro="" textlink="">
      <xdr:nvSpPr>
        <xdr:cNvPr id="10" name="角丸四角形吹き出し 9">
          <a:extLst>
            <a:ext uri="{FF2B5EF4-FFF2-40B4-BE49-F238E27FC236}">
              <a16:creationId xmlns:a16="http://schemas.microsoft.com/office/drawing/2014/main" id="{00000000-0008-0000-0700-00000A000000}"/>
            </a:ext>
          </a:extLst>
        </xdr:cNvPr>
        <xdr:cNvSpPr/>
      </xdr:nvSpPr>
      <xdr:spPr>
        <a:xfrm>
          <a:off x="1746996" y="1373281"/>
          <a:ext cx="2605929" cy="903193"/>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学術機関名称は、情報項目シートから自動転記。ただし、</a:t>
          </a:r>
          <a:r>
            <a:rPr kumimoji="1" lang="en-US" altLang="ja-JP" sz="1200" b="1">
              <a:solidFill>
                <a:sysClr val="windowText" lastClr="000000"/>
              </a:solidFill>
            </a:rPr>
            <a:t>2</a:t>
          </a:r>
          <a:r>
            <a:rPr kumimoji="1" lang="ja-JP" altLang="en-US" sz="1200" b="1">
              <a:solidFill>
                <a:sysClr val="windowText" lastClr="000000"/>
              </a:solidFill>
            </a:rPr>
            <a:t>機関の場合は注意。</a:t>
          </a:r>
        </a:p>
      </xdr:txBody>
    </xdr:sp>
    <xdr:clientData/>
  </xdr:twoCellAnchor>
  <xdr:twoCellAnchor>
    <xdr:from>
      <xdr:col>11</xdr:col>
      <xdr:colOff>493060</xdr:colOff>
      <xdr:row>16</xdr:row>
      <xdr:rowOff>51548</xdr:rowOff>
    </xdr:from>
    <xdr:to>
      <xdr:col>13</xdr:col>
      <xdr:colOff>50986</xdr:colOff>
      <xdr:row>20</xdr:row>
      <xdr:rowOff>152400</xdr:rowOff>
    </xdr:to>
    <xdr:sp macro="" textlink="">
      <xdr:nvSpPr>
        <xdr:cNvPr id="11" name="角丸四角形吹き出し 10">
          <a:extLst>
            <a:ext uri="{FF2B5EF4-FFF2-40B4-BE49-F238E27FC236}">
              <a16:creationId xmlns:a16="http://schemas.microsoft.com/office/drawing/2014/main" id="{00000000-0008-0000-0700-00000B000000}"/>
            </a:ext>
          </a:extLst>
        </xdr:cNvPr>
        <xdr:cNvSpPr/>
      </xdr:nvSpPr>
      <xdr:spPr>
        <a:xfrm>
          <a:off x="9894235" y="3099548"/>
          <a:ext cx="1872501" cy="786652"/>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ysClr val="windowText" lastClr="000000"/>
              </a:solidFill>
            </a:rPr>
            <a:t>200</a:t>
          </a:r>
          <a:r>
            <a:rPr kumimoji="1" lang="ja-JP" altLang="en-US" sz="1200" b="1">
              <a:solidFill>
                <a:sysClr val="windowText" lastClr="000000"/>
              </a:solidFill>
            </a:rPr>
            <a:t>万円以上の機械装置等を</a:t>
          </a:r>
          <a:r>
            <a:rPr kumimoji="1" lang="ja-JP" altLang="en-US" sz="1200" b="1">
              <a:solidFill>
                <a:srgbClr val="FF0000"/>
              </a:solidFill>
            </a:rPr>
            <a:t>製作・購入することはできません。</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2" name="角丸四角形吹き出し 2">
          <a:extLst>
            <a:ext uri="{FF2B5EF4-FFF2-40B4-BE49-F238E27FC236}">
              <a16:creationId xmlns:a16="http://schemas.microsoft.com/office/drawing/2014/main" id="{A7D74080-0DA3-4D3B-831A-ACC18666B777}"/>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3" name="角丸四角形吹き出し 3">
          <a:extLst>
            <a:ext uri="{FF2B5EF4-FFF2-40B4-BE49-F238E27FC236}">
              <a16:creationId xmlns:a16="http://schemas.microsoft.com/office/drawing/2014/main" id="{758FA90E-1233-439C-ADD9-03A6E6F10DA3}"/>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学術機関が２者の場合は、このシートをコピーして作成ください（１機関１枚）。なお、その際、計算式等ご注意ください。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4" name="角丸四角形吹き出し 4">
          <a:extLst>
            <a:ext uri="{FF2B5EF4-FFF2-40B4-BE49-F238E27FC236}">
              <a16:creationId xmlns:a16="http://schemas.microsoft.com/office/drawing/2014/main" id="{9B9B6CC8-33CE-4F05-850D-0049AEC68D47}"/>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14</xdr:col>
      <xdr:colOff>51547</xdr:colOff>
      <xdr:row>23</xdr:row>
      <xdr:rowOff>39782</xdr:rowOff>
    </xdr:from>
    <xdr:to>
      <xdr:col>18</xdr:col>
      <xdr:colOff>466725</xdr:colOff>
      <xdr:row>31</xdr:row>
      <xdr:rowOff>114301</xdr:rowOff>
    </xdr:to>
    <xdr:sp macro="" textlink="">
      <xdr:nvSpPr>
        <xdr:cNvPr id="5" name="角丸四角形吹き出し 5">
          <a:extLst>
            <a:ext uri="{FF2B5EF4-FFF2-40B4-BE49-F238E27FC236}">
              <a16:creationId xmlns:a16="http://schemas.microsoft.com/office/drawing/2014/main" id="{765582F0-B7F0-49E5-8174-A9AC32F5779D}"/>
            </a:ext>
          </a:extLst>
        </xdr:cNvPr>
        <xdr:cNvSpPr/>
      </xdr:nvSpPr>
      <xdr:spPr>
        <a:xfrm>
          <a:off x="12357847" y="4287932"/>
          <a:ext cx="3158378" cy="1446119"/>
        </a:xfrm>
        <a:prstGeom prst="wedgeRoundRectCallout">
          <a:avLst>
            <a:gd name="adj1" fmla="val -151777"/>
            <a:gd name="adj2" fmla="val -2126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6" name="角丸四角形吹き出し 6">
          <a:extLst>
            <a:ext uri="{FF2B5EF4-FFF2-40B4-BE49-F238E27FC236}">
              <a16:creationId xmlns:a16="http://schemas.microsoft.com/office/drawing/2014/main" id="{A3CC8F1E-2C5F-42A2-8449-E544F74D8CF2}"/>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7</xdr:col>
      <xdr:colOff>309284</xdr:colOff>
      <xdr:row>34</xdr:row>
      <xdr:rowOff>104775</xdr:rowOff>
    </xdr:from>
    <xdr:to>
      <xdr:col>9</xdr:col>
      <xdr:colOff>1182968</xdr:colOff>
      <xdr:row>40</xdr:row>
      <xdr:rowOff>115982</xdr:rowOff>
    </xdr:to>
    <xdr:sp macro="" textlink="">
      <xdr:nvSpPr>
        <xdr:cNvPr id="7" name="角丸四角形吹き出し 7">
          <a:extLst>
            <a:ext uri="{FF2B5EF4-FFF2-40B4-BE49-F238E27FC236}">
              <a16:creationId xmlns:a16="http://schemas.microsoft.com/office/drawing/2014/main" id="{BA2975AE-5BBE-4E2D-AD7A-AFED37E5F92D}"/>
            </a:ext>
          </a:extLst>
        </xdr:cNvPr>
        <xdr:cNvSpPr/>
      </xdr:nvSpPr>
      <xdr:spPr>
        <a:xfrm>
          <a:off x="5776634" y="6238875"/>
          <a:ext cx="1492809" cy="1039907"/>
        </a:xfrm>
        <a:prstGeom prst="wedgeRoundRectCallout">
          <a:avLst>
            <a:gd name="adj1" fmla="val -205678"/>
            <a:gd name="adj2" fmla="val 768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a:t>
          </a:r>
          <a:r>
            <a:rPr kumimoji="1" lang="ja-JP" altLang="en-US" sz="1200" b="1">
              <a:solidFill>
                <a:srgbClr val="FF0000"/>
              </a:solidFill>
            </a:rPr>
            <a:t>外注できません</a:t>
          </a:r>
          <a:r>
            <a:rPr kumimoji="1" lang="ja-JP" altLang="en-US" sz="1200" b="1">
              <a:solidFill>
                <a:sysClr val="windowText" lastClr="000000"/>
              </a:solidFill>
            </a:rPr>
            <a:t>。「○○の委託」</a:t>
          </a:r>
          <a:endParaRPr kumimoji="1" lang="en-US" altLang="ja-JP" sz="1200" b="1">
            <a:solidFill>
              <a:sysClr val="windowText" lastClr="000000"/>
            </a:solidFill>
          </a:endParaRPr>
        </a:p>
        <a:p>
          <a:pPr algn="l"/>
          <a:r>
            <a:rPr kumimoji="1" lang="ja-JP" altLang="en-US" sz="1200" b="1">
              <a:solidFill>
                <a:sysClr val="windowText" lastClr="000000"/>
              </a:solidFill>
            </a:rPr>
            <a:t>も</a:t>
          </a:r>
          <a:r>
            <a:rPr kumimoji="1" lang="en-US" altLang="ja-JP" sz="1200" b="1">
              <a:solidFill>
                <a:sysClr val="windowText" lastClr="000000"/>
              </a:solidFill>
            </a:rPr>
            <a:t>NG</a:t>
          </a:r>
          <a:r>
            <a:rPr kumimoji="1" lang="ja-JP" altLang="en-US" sz="1200" b="1">
              <a:solidFill>
                <a:sysClr val="windowText" lastClr="000000"/>
              </a:solidFill>
            </a:rPr>
            <a:t>です</a:t>
          </a:r>
        </a:p>
      </xdr:txBody>
    </xdr:sp>
    <xdr:clientData/>
  </xdr:twoCellAnchor>
  <xdr:twoCellAnchor>
    <xdr:from>
      <xdr:col>13</xdr:col>
      <xdr:colOff>156322</xdr:colOff>
      <xdr:row>39</xdr:row>
      <xdr:rowOff>66115</xdr:rowOff>
    </xdr:from>
    <xdr:to>
      <xdr:col>15</xdr:col>
      <xdr:colOff>606175</xdr:colOff>
      <xdr:row>44</xdr:row>
      <xdr:rowOff>56154</xdr:rowOff>
    </xdr:to>
    <xdr:sp macro="" textlink="">
      <xdr:nvSpPr>
        <xdr:cNvPr id="8" name="角丸四角形吹き出し 8">
          <a:extLst>
            <a:ext uri="{FF2B5EF4-FFF2-40B4-BE49-F238E27FC236}">
              <a16:creationId xmlns:a16="http://schemas.microsoft.com/office/drawing/2014/main" id="{8A9520FE-3BB4-4738-9FA2-1766E6AE699B}"/>
            </a:ext>
          </a:extLst>
        </xdr:cNvPr>
        <xdr:cNvSpPr/>
      </xdr:nvSpPr>
      <xdr:spPr>
        <a:xfrm>
          <a:off x="11776822" y="705746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10</xdr:row>
      <xdr:rowOff>95250</xdr:rowOff>
    </xdr:to>
    <xdr:sp macro="" textlink="">
      <xdr:nvSpPr>
        <xdr:cNvPr id="9" name="角丸四角形吹き出し 9">
          <a:extLst>
            <a:ext uri="{FF2B5EF4-FFF2-40B4-BE49-F238E27FC236}">
              <a16:creationId xmlns:a16="http://schemas.microsoft.com/office/drawing/2014/main" id="{E3DE150A-DB68-4F53-9108-2521B55D9169}"/>
            </a:ext>
          </a:extLst>
        </xdr:cNvPr>
        <xdr:cNvSpPr/>
      </xdr:nvSpPr>
      <xdr:spPr>
        <a:xfrm>
          <a:off x="508746" y="1297082"/>
          <a:ext cx="2605929" cy="8174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学術機関名称は、情報項目シートから自動転記。ただし</a:t>
          </a:r>
          <a:r>
            <a:rPr kumimoji="1" lang="en-US" altLang="ja-JP" sz="1200" b="1">
              <a:solidFill>
                <a:sysClr val="windowText" lastClr="000000"/>
              </a:solidFill>
            </a:rPr>
            <a:t>2</a:t>
          </a:r>
          <a:r>
            <a:rPr kumimoji="1" lang="ja-JP" altLang="en-US" sz="1200" b="1">
              <a:solidFill>
                <a:sysClr val="windowText" lastClr="000000"/>
              </a:solidFill>
            </a:rPr>
            <a:t>機関の場合は注意</a:t>
          </a:r>
        </a:p>
      </xdr:txBody>
    </xdr:sp>
    <xdr:clientData/>
  </xdr:twoCellAnchor>
  <xdr:twoCellAnchor>
    <xdr:from>
      <xdr:col>12</xdr:col>
      <xdr:colOff>245410</xdr:colOff>
      <xdr:row>15</xdr:row>
      <xdr:rowOff>42023</xdr:rowOff>
    </xdr:from>
    <xdr:to>
      <xdr:col>15</xdr:col>
      <xdr:colOff>41461</xdr:colOff>
      <xdr:row>19</xdr:row>
      <xdr:rowOff>142875</xdr:rowOff>
    </xdr:to>
    <xdr:sp macro="" textlink="">
      <xdr:nvSpPr>
        <xdr:cNvPr id="10" name="角丸四角形吹き出し 10">
          <a:extLst>
            <a:ext uri="{FF2B5EF4-FFF2-40B4-BE49-F238E27FC236}">
              <a16:creationId xmlns:a16="http://schemas.microsoft.com/office/drawing/2014/main" id="{3FD44128-C01E-4944-B552-EABFFDAFB838}"/>
            </a:ext>
          </a:extLst>
        </xdr:cNvPr>
        <xdr:cNvSpPr/>
      </xdr:nvSpPr>
      <xdr:spPr>
        <a:xfrm>
          <a:off x="11161060" y="2918573"/>
          <a:ext cx="1872501" cy="786652"/>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ysClr val="windowText" lastClr="000000"/>
              </a:solidFill>
            </a:rPr>
            <a:t>200</a:t>
          </a:r>
          <a:r>
            <a:rPr kumimoji="1" lang="ja-JP" altLang="en-US" sz="1200" b="1">
              <a:solidFill>
                <a:sysClr val="windowText" lastClr="000000"/>
              </a:solidFill>
            </a:rPr>
            <a:t>万円以上の機械装置等を</a:t>
          </a:r>
          <a:r>
            <a:rPr kumimoji="1" lang="ja-JP" altLang="en-US" sz="1200" b="1">
              <a:solidFill>
                <a:srgbClr val="FF0000"/>
              </a:solidFill>
            </a:rPr>
            <a:t>製作・購入することはできません。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abc.def_ghi@nedo.go.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
  <sheetViews>
    <sheetView zoomScaleNormal="100" workbookViewId="0">
      <selection activeCell="D7" sqref="D7"/>
    </sheetView>
  </sheetViews>
  <sheetFormatPr defaultRowHeight="13.5" x14ac:dyDescent="0.15"/>
  <cols>
    <col min="1" max="1" width="28.875" style="50" customWidth="1"/>
    <col min="2" max="2" width="128" style="54" customWidth="1"/>
    <col min="3" max="16384" width="9" style="50"/>
  </cols>
  <sheetData>
    <row r="1" spans="1:2" ht="83.25" customHeight="1" x14ac:dyDescent="0.15">
      <c r="A1" s="51" t="s">
        <v>85</v>
      </c>
      <c r="B1" s="325" t="s">
        <v>278</v>
      </c>
    </row>
    <row r="2" spans="1:2" ht="78.75" customHeight="1" x14ac:dyDescent="0.15">
      <c r="A2" s="48" t="s">
        <v>338</v>
      </c>
      <c r="B2" s="49" t="s">
        <v>294</v>
      </c>
    </row>
    <row r="3" spans="1:2" ht="55.5" customHeight="1" x14ac:dyDescent="0.15">
      <c r="A3" s="304" t="s">
        <v>262</v>
      </c>
      <c r="B3" s="305" t="s">
        <v>265</v>
      </c>
    </row>
    <row r="4" spans="1:2" ht="61.5" customHeight="1" x14ac:dyDescent="0.15">
      <c r="A4" s="51" t="s">
        <v>188</v>
      </c>
      <c r="B4" s="52" t="s">
        <v>263</v>
      </c>
    </row>
    <row r="5" spans="1:2" ht="89.25" customHeight="1" x14ac:dyDescent="0.15">
      <c r="A5" s="51" t="s">
        <v>264</v>
      </c>
      <c r="B5" s="52" t="s">
        <v>339</v>
      </c>
    </row>
    <row r="6" spans="1:2" ht="63.75" customHeight="1" x14ac:dyDescent="0.15">
      <c r="A6" s="52" t="s">
        <v>318</v>
      </c>
      <c r="B6" s="52" t="s">
        <v>295</v>
      </c>
    </row>
    <row r="7" spans="1:2" ht="89.25" customHeight="1" x14ac:dyDescent="0.15">
      <c r="A7" s="53" t="s">
        <v>319</v>
      </c>
      <c r="B7" s="53" t="s">
        <v>340</v>
      </c>
    </row>
  </sheetData>
  <phoneticPr fontId="4"/>
  <pageMargins left="0.39370078740157483" right="0.39370078740157483"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11057-C96D-4111-8CE0-A97A2022C7E3}">
  <sheetPr>
    <tabColor theme="6" tint="0.79998168889431442"/>
  </sheetPr>
  <dimension ref="A1:M60"/>
  <sheetViews>
    <sheetView topLeftCell="A16" workbookViewId="0">
      <selection activeCell="K50" sqref="K50"/>
    </sheetView>
  </sheetViews>
  <sheetFormatPr defaultRowHeight="19.5" customHeight="1" x14ac:dyDescent="0.15"/>
  <cols>
    <col min="1" max="1" width="23.875" style="212" bestFit="1" customWidth="1"/>
    <col min="2" max="2" width="21.375" style="212" bestFit="1" customWidth="1"/>
    <col min="3" max="3" width="3.375" style="212" bestFit="1" customWidth="1"/>
    <col min="4" max="4" width="11.875" style="213" bestFit="1" customWidth="1"/>
    <col min="5" max="6" width="3.375" style="212" bestFit="1" customWidth="1"/>
    <col min="7" max="7" width="4.5" style="212" bestFit="1" customWidth="1"/>
    <col min="8" max="8" width="4.75" style="212" bestFit="1" customWidth="1"/>
    <col min="9" max="9" width="3.375" style="212" bestFit="1" customWidth="1"/>
    <col min="10" max="11" width="21.125" style="213" customWidth="1"/>
    <col min="12" max="12" width="21.125" style="212" customWidth="1"/>
    <col min="13" max="13" width="9.25" style="212" bestFit="1" customWidth="1"/>
    <col min="14" max="16384" width="9" style="212"/>
  </cols>
  <sheetData>
    <row r="1" spans="1:12" ht="19.5" customHeight="1" x14ac:dyDescent="0.15">
      <c r="L1" s="323" t="s">
        <v>126</v>
      </c>
    </row>
    <row r="2" spans="1:12" ht="19.5" customHeight="1" x14ac:dyDescent="0.15">
      <c r="A2" s="417" t="s">
        <v>222</v>
      </c>
      <c r="B2" s="417"/>
      <c r="C2" s="417"/>
      <c r="D2" s="417"/>
      <c r="E2" s="417"/>
      <c r="F2" s="417"/>
      <c r="G2" s="417"/>
      <c r="H2" s="417"/>
      <c r="I2" s="417"/>
      <c r="J2" s="417"/>
      <c r="K2" s="417"/>
      <c r="L2" s="417"/>
    </row>
    <row r="3" spans="1:12" ht="19.5" customHeight="1" x14ac:dyDescent="0.15">
      <c r="B3" s="418"/>
      <c r="C3" s="418"/>
      <c r="D3" s="418"/>
      <c r="E3" s="418"/>
      <c r="F3" s="418"/>
      <c r="G3" s="418"/>
      <c r="H3" s="418"/>
      <c r="I3" s="419"/>
      <c r="J3" s="419"/>
      <c r="K3" s="419"/>
      <c r="L3" s="419"/>
    </row>
    <row r="4" spans="1:12" s="215" customFormat="1" ht="19.5" customHeight="1" thickBot="1" x14ac:dyDescent="0.2">
      <c r="A4" s="420" t="str">
        <f>情報項目シート!C48&amp;"　　項目別明細表(2022年度）"</f>
        <v>　　項目別明細表(2022年度）</v>
      </c>
      <c r="B4" s="420"/>
      <c r="C4" s="420"/>
      <c r="D4" s="420"/>
      <c r="E4" s="420"/>
      <c r="F4" s="420"/>
      <c r="G4" s="420"/>
      <c r="H4" s="420"/>
      <c r="I4" s="420"/>
      <c r="J4" s="420"/>
      <c r="K4" s="420"/>
    </row>
    <row r="5" spans="1:12" s="215" customFormat="1" ht="13.5" x14ac:dyDescent="0.15">
      <c r="A5" s="421" t="s">
        <v>146</v>
      </c>
      <c r="B5" s="422"/>
      <c r="C5" s="422"/>
      <c r="D5" s="422"/>
      <c r="E5" s="422"/>
      <c r="F5" s="422"/>
      <c r="G5" s="422"/>
      <c r="H5" s="422"/>
      <c r="I5" s="423"/>
      <c r="J5" s="324" t="s">
        <v>104</v>
      </c>
      <c r="K5" s="217" t="s">
        <v>61</v>
      </c>
      <c r="L5" s="218" t="s">
        <v>148</v>
      </c>
    </row>
    <row r="6" spans="1:12" s="215" customFormat="1" ht="13.5" x14ac:dyDescent="0.15">
      <c r="A6" s="246" t="s">
        <v>130</v>
      </c>
      <c r="B6" s="247"/>
      <c r="C6" s="247"/>
      <c r="D6" s="248"/>
      <c r="E6" s="247"/>
      <c r="F6" s="247"/>
      <c r="G6" s="247"/>
      <c r="H6" s="247"/>
      <c r="I6" s="247"/>
      <c r="J6" s="249">
        <f>SUM(J7,J10,J17)</f>
        <v>0</v>
      </c>
      <c r="K6" s="249">
        <f>SUM(K7,K10,K17)</f>
        <v>0</v>
      </c>
      <c r="L6" s="413"/>
    </row>
    <row r="7" spans="1:12" s="215" customFormat="1" ht="13.5" x14ac:dyDescent="0.15">
      <c r="A7" s="250" t="s">
        <v>131</v>
      </c>
      <c r="B7" s="251"/>
      <c r="C7" s="251"/>
      <c r="D7" s="252"/>
      <c r="E7" s="251"/>
      <c r="F7" s="251"/>
      <c r="G7" s="251"/>
      <c r="H7" s="251"/>
      <c r="I7" s="253"/>
      <c r="J7" s="254">
        <f>SUM(J8:J9)</f>
        <v>0</v>
      </c>
      <c r="K7" s="254">
        <f>SUM(K8:K9)</f>
        <v>0</v>
      </c>
      <c r="L7" s="414"/>
    </row>
    <row r="8" spans="1:12" s="215" customFormat="1" ht="13.5" x14ac:dyDescent="0.15">
      <c r="A8" s="222"/>
      <c r="B8" s="219" t="s">
        <v>149</v>
      </c>
      <c r="C8" s="219" t="s">
        <v>150</v>
      </c>
      <c r="D8" s="220"/>
      <c r="E8" s="219" t="s">
        <v>48</v>
      </c>
      <c r="F8" s="219" t="s">
        <v>151</v>
      </c>
      <c r="G8" s="219">
        <v>1</v>
      </c>
      <c r="H8" s="219" t="s">
        <v>152</v>
      </c>
      <c r="I8" s="221" t="s">
        <v>153</v>
      </c>
      <c r="J8" s="223"/>
      <c r="K8" s="224">
        <f>J8</f>
        <v>0</v>
      </c>
      <c r="L8" s="414"/>
    </row>
    <row r="9" spans="1:12" s="215" customFormat="1" ht="13.5" x14ac:dyDescent="0.15">
      <c r="A9" s="222"/>
      <c r="B9" s="219"/>
      <c r="C9" s="219"/>
      <c r="D9" s="220"/>
      <c r="E9" s="219"/>
      <c r="F9" s="219"/>
      <c r="G9" s="219"/>
      <c r="H9" s="219"/>
      <c r="I9" s="221"/>
      <c r="J9" s="223"/>
      <c r="K9" s="224"/>
      <c r="L9" s="414"/>
    </row>
    <row r="10" spans="1:12" s="215" customFormat="1" ht="13.5" x14ac:dyDescent="0.15">
      <c r="A10" s="415" t="s">
        <v>132</v>
      </c>
      <c r="B10" s="416"/>
      <c r="C10" s="255"/>
      <c r="D10" s="256"/>
      <c r="E10" s="255"/>
      <c r="F10" s="255"/>
      <c r="G10" s="255"/>
      <c r="H10" s="255"/>
      <c r="I10" s="255"/>
      <c r="J10" s="254">
        <f>SUM(J11:J16)</f>
        <v>0</v>
      </c>
      <c r="K10" s="254">
        <f>SUM(K11:K16)</f>
        <v>0</v>
      </c>
      <c r="L10" s="414"/>
    </row>
    <row r="11" spans="1:12" s="215" customFormat="1" ht="13.5" x14ac:dyDescent="0.15">
      <c r="A11" s="222"/>
      <c r="B11" s="219" t="s">
        <v>154</v>
      </c>
      <c r="C11" s="219" t="s">
        <v>150</v>
      </c>
      <c r="D11" s="220"/>
      <c r="E11" s="219" t="s">
        <v>48</v>
      </c>
      <c r="F11" s="219" t="s">
        <v>151</v>
      </c>
      <c r="G11" s="219"/>
      <c r="H11" s="219" t="s">
        <v>152</v>
      </c>
      <c r="I11" s="221" t="s">
        <v>153</v>
      </c>
      <c r="J11" s="223">
        <f>D11*G11</f>
        <v>0</v>
      </c>
      <c r="K11" s="224">
        <f t="shared" ref="K11:K18" si="0">J11</f>
        <v>0</v>
      </c>
      <c r="L11" s="414"/>
    </row>
    <row r="12" spans="1:12" s="215" customFormat="1" ht="13.5" x14ac:dyDescent="0.15">
      <c r="A12" s="222"/>
      <c r="B12" s="219" t="s">
        <v>155</v>
      </c>
      <c r="C12" s="219" t="s">
        <v>150</v>
      </c>
      <c r="D12" s="220"/>
      <c r="E12" s="219" t="s">
        <v>48</v>
      </c>
      <c r="F12" s="219" t="s">
        <v>151</v>
      </c>
      <c r="G12" s="219"/>
      <c r="H12" s="219" t="s">
        <v>152</v>
      </c>
      <c r="I12" s="221" t="s">
        <v>153</v>
      </c>
      <c r="J12" s="223">
        <f>D12*G12</f>
        <v>0</v>
      </c>
      <c r="K12" s="224">
        <f t="shared" si="0"/>
        <v>0</v>
      </c>
      <c r="L12" s="414"/>
    </row>
    <row r="13" spans="1:12" s="215" customFormat="1" ht="13.5" x14ac:dyDescent="0.15">
      <c r="A13" s="222"/>
      <c r="B13" s="219" t="s">
        <v>157</v>
      </c>
      <c r="C13" s="219"/>
      <c r="D13" s="220"/>
      <c r="E13" s="219" t="s">
        <v>48</v>
      </c>
      <c r="F13" s="219"/>
      <c r="G13" s="219"/>
      <c r="H13" s="219"/>
      <c r="I13" s="221" t="s">
        <v>153</v>
      </c>
      <c r="J13" s="223"/>
      <c r="K13" s="224">
        <f t="shared" si="0"/>
        <v>0</v>
      </c>
      <c r="L13" s="414"/>
    </row>
    <row r="14" spans="1:12" s="215" customFormat="1" ht="13.5" x14ac:dyDescent="0.15">
      <c r="A14" s="222"/>
      <c r="B14" s="219" t="s">
        <v>158</v>
      </c>
      <c r="C14" s="219"/>
      <c r="D14" s="220"/>
      <c r="E14" s="219" t="s">
        <v>48</v>
      </c>
      <c r="F14" s="219"/>
      <c r="G14" s="219"/>
      <c r="H14" s="219"/>
      <c r="I14" s="221" t="s">
        <v>153</v>
      </c>
      <c r="J14" s="223"/>
      <c r="K14" s="224">
        <f t="shared" si="0"/>
        <v>0</v>
      </c>
      <c r="L14" s="414"/>
    </row>
    <row r="15" spans="1:12" s="215" customFormat="1" ht="13.5" x14ac:dyDescent="0.15">
      <c r="A15" s="222"/>
      <c r="B15" s="219" t="s">
        <v>159</v>
      </c>
      <c r="C15" s="219"/>
      <c r="D15" s="220"/>
      <c r="E15" s="219" t="s">
        <v>48</v>
      </c>
      <c r="F15" s="219"/>
      <c r="G15" s="219"/>
      <c r="H15" s="219"/>
      <c r="I15" s="221" t="s">
        <v>153</v>
      </c>
      <c r="J15" s="223"/>
      <c r="K15" s="224">
        <f t="shared" si="0"/>
        <v>0</v>
      </c>
      <c r="L15" s="414"/>
    </row>
    <row r="16" spans="1:12" s="215" customFormat="1" ht="13.5" x14ac:dyDescent="0.15">
      <c r="A16" s="222"/>
      <c r="B16" s="219"/>
      <c r="C16" s="219"/>
      <c r="D16" s="220"/>
      <c r="E16" s="219"/>
      <c r="F16" s="219"/>
      <c r="G16" s="219"/>
      <c r="H16" s="219"/>
      <c r="I16" s="221"/>
      <c r="J16" s="223"/>
      <c r="K16" s="224"/>
      <c r="L16" s="414"/>
    </row>
    <row r="17" spans="1:13" s="215" customFormat="1" ht="13.5" x14ac:dyDescent="0.15">
      <c r="A17" s="250" t="s">
        <v>133</v>
      </c>
      <c r="B17" s="251"/>
      <c r="C17" s="251"/>
      <c r="D17" s="252"/>
      <c r="E17" s="251"/>
      <c r="F17" s="251"/>
      <c r="G17" s="251"/>
      <c r="H17" s="251"/>
      <c r="I17" s="253"/>
      <c r="J17" s="254">
        <f>SUM(J18:J19)</f>
        <v>0</v>
      </c>
      <c r="K17" s="254">
        <f>SUM(K18:K19)</f>
        <v>0</v>
      </c>
      <c r="L17" s="414"/>
    </row>
    <row r="18" spans="1:13" s="215" customFormat="1" ht="13.5" x14ac:dyDescent="0.15">
      <c r="A18" s="222"/>
      <c r="B18" s="219" t="s">
        <v>161</v>
      </c>
      <c r="C18" s="219"/>
      <c r="D18" s="220"/>
      <c r="E18" s="219" t="s">
        <v>48</v>
      </c>
      <c r="F18" s="219"/>
      <c r="G18" s="219"/>
      <c r="H18" s="219"/>
      <c r="I18" s="221" t="s">
        <v>153</v>
      </c>
      <c r="J18" s="223"/>
      <c r="K18" s="224">
        <f t="shared" si="0"/>
        <v>0</v>
      </c>
      <c r="L18" s="414"/>
    </row>
    <row r="19" spans="1:13" s="215" customFormat="1" ht="13.5" x14ac:dyDescent="0.15">
      <c r="A19" s="222"/>
      <c r="B19" s="219" t="s">
        <v>162</v>
      </c>
      <c r="C19" s="219"/>
      <c r="D19" s="220"/>
      <c r="E19" s="219" t="s">
        <v>48</v>
      </c>
      <c r="F19" s="219"/>
      <c r="G19" s="219"/>
      <c r="H19" s="219"/>
      <c r="I19" s="221" t="s">
        <v>153</v>
      </c>
      <c r="J19" s="223"/>
      <c r="K19" s="224">
        <f>J19</f>
        <v>0</v>
      </c>
      <c r="L19" s="414"/>
    </row>
    <row r="20" spans="1:13" s="215" customFormat="1" ht="13.5" x14ac:dyDescent="0.15">
      <c r="A20" s="257" t="s">
        <v>62</v>
      </c>
      <c r="B20" s="258"/>
      <c r="C20" s="258"/>
      <c r="D20" s="259"/>
      <c r="E20" s="258"/>
      <c r="F20" s="258"/>
      <c r="G20" s="258"/>
      <c r="H20" s="258"/>
      <c r="I20" s="258"/>
      <c r="J20" s="260">
        <f>SUM(J21,J25)</f>
        <v>0</v>
      </c>
      <c r="K20" s="260">
        <f>SUM(K21,K25)</f>
        <v>0</v>
      </c>
      <c r="L20" s="414"/>
    </row>
    <row r="21" spans="1:13" s="215" customFormat="1" ht="13.5" x14ac:dyDescent="0.15">
      <c r="A21" s="250" t="s">
        <v>134</v>
      </c>
      <c r="B21" s="251"/>
      <c r="C21" s="255"/>
      <c r="D21" s="256"/>
      <c r="E21" s="255"/>
      <c r="F21" s="255"/>
      <c r="G21" s="255"/>
      <c r="H21" s="255"/>
      <c r="I21" s="255"/>
      <c r="J21" s="254">
        <f>SUM(J22:J24)</f>
        <v>0</v>
      </c>
      <c r="K21" s="254">
        <f>SUM(K22:K24)</f>
        <v>0</v>
      </c>
      <c r="L21" s="414"/>
    </row>
    <row r="22" spans="1:13" s="215" customFormat="1" ht="13.5" x14ac:dyDescent="0.15">
      <c r="A22" s="222"/>
      <c r="B22" s="219" t="s">
        <v>226</v>
      </c>
      <c r="C22" s="219" t="s">
        <v>150</v>
      </c>
      <c r="D22" s="220">
        <v>1830</v>
      </c>
      <c r="E22" s="219" t="s">
        <v>48</v>
      </c>
      <c r="F22" s="219" t="s">
        <v>151</v>
      </c>
      <c r="G22" s="219">
        <v>0</v>
      </c>
      <c r="H22" s="219" t="s">
        <v>152</v>
      </c>
      <c r="I22" s="221" t="s">
        <v>153</v>
      </c>
      <c r="J22" s="223">
        <f>D22*G22</f>
        <v>0</v>
      </c>
      <c r="K22" s="225">
        <f>J22</f>
        <v>0</v>
      </c>
      <c r="L22" s="414"/>
      <c r="M22" s="226"/>
    </row>
    <row r="23" spans="1:13" s="215" customFormat="1" ht="13.5" x14ac:dyDescent="0.15">
      <c r="A23" s="222"/>
      <c r="B23" s="219" t="s">
        <v>227</v>
      </c>
      <c r="C23" s="219" t="s">
        <v>150</v>
      </c>
      <c r="D23" s="220">
        <v>3530</v>
      </c>
      <c r="E23" s="219" t="s">
        <v>48</v>
      </c>
      <c r="F23" s="219" t="s">
        <v>151</v>
      </c>
      <c r="G23" s="219">
        <v>0</v>
      </c>
      <c r="H23" s="219" t="s">
        <v>152</v>
      </c>
      <c r="I23" s="221" t="s">
        <v>153</v>
      </c>
      <c r="J23" s="223">
        <f>D23*G23</f>
        <v>0</v>
      </c>
      <c r="K23" s="225">
        <f>J23</f>
        <v>0</v>
      </c>
      <c r="L23" s="414"/>
    </row>
    <row r="24" spans="1:13" s="215" customFormat="1" ht="13.5" x14ac:dyDescent="0.15">
      <c r="A24" s="222"/>
      <c r="B24" s="219"/>
      <c r="C24" s="219"/>
      <c r="D24" s="220"/>
      <c r="E24" s="219"/>
      <c r="F24" s="219"/>
      <c r="G24" s="219"/>
      <c r="H24" s="219"/>
      <c r="I24" s="221"/>
      <c r="J24" s="223"/>
      <c r="K24" s="224"/>
      <c r="L24" s="414"/>
    </row>
    <row r="25" spans="1:13" s="215" customFormat="1" ht="13.5" x14ac:dyDescent="0.15">
      <c r="A25" s="250" t="s">
        <v>135</v>
      </c>
      <c r="B25" s="251"/>
      <c r="C25" s="255"/>
      <c r="D25" s="256"/>
      <c r="E25" s="255"/>
      <c r="F25" s="255"/>
      <c r="G25" s="255"/>
      <c r="H25" s="255"/>
      <c r="I25" s="255"/>
      <c r="J25" s="254">
        <f>SUM(J26)</f>
        <v>0</v>
      </c>
      <c r="K25" s="254">
        <f>SUM(K26)</f>
        <v>0</v>
      </c>
      <c r="L25" s="414"/>
    </row>
    <row r="26" spans="1:13" s="215" customFormat="1" ht="13.5" x14ac:dyDescent="0.15">
      <c r="A26" s="222"/>
      <c r="B26" s="219" t="s">
        <v>228</v>
      </c>
      <c r="C26" s="219" t="s">
        <v>150</v>
      </c>
      <c r="D26" s="220">
        <v>8000</v>
      </c>
      <c r="E26" s="219" t="s">
        <v>48</v>
      </c>
      <c r="F26" s="219" t="s">
        <v>151</v>
      </c>
      <c r="G26" s="219">
        <v>0</v>
      </c>
      <c r="H26" s="219" t="s">
        <v>164</v>
      </c>
      <c r="I26" s="221" t="s">
        <v>153</v>
      </c>
      <c r="J26" s="223">
        <f t="shared" ref="J26" si="1">D26*G26</f>
        <v>0</v>
      </c>
      <c r="K26" s="225">
        <f>J26</f>
        <v>0</v>
      </c>
      <c r="L26" s="414"/>
    </row>
    <row r="27" spans="1:13" s="215" customFormat="1" ht="13.5" x14ac:dyDescent="0.15">
      <c r="A27" s="257" t="s">
        <v>63</v>
      </c>
      <c r="B27" s="258"/>
      <c r="C27" s="258"/>
      <c r="D27" s="259"/>
      <c r="E27" s="258"/>
      <c r="F27" s="258"/>
      <c r="G27" s="258"/>
      <c r="H27" s="258"/>
      <c r="I27" s="258"/>
      <c r="J27" s="260">
        <f>SUM(J28,J32,J37,J40)</f>
        <v>0</v>
      </c>
      <c r="K27" s="268">
        <f>SUM(K28,K32,K37,K40)</f>
        <v>0</v>
      </c>
      <c r="L27" s="414"/>
    </row>
    <row r="28" spans="1:13" s="215" customFormat="1" ht="13.5" x14ac:dyDescent="0.15">
      <c r="A28" s="250" t="s">
        <v>136</v>
      </c>
      <c r="B28" s="255"/>
      <c r="C28" s="255"/>
      <c r="D28" s="256"/>
      <c r="E28" s="255"/>
      <c r="F28" s="255"/>
      <c r="G28" s="255"/>
      <c r="H28" s="255"/>
      <c r="I28" s="255"/>
      <c r="J28" s="254">
        <f>SUM(J29:J31)</f>
        <v>0</v>
      </c>
      <c r="K28" s="254">
        <f>SUM(K29:K31)</f>
        <v>0</v>
      </c>
      <c r="L28" s="414"/>
    </row>
    <row r="29" spans="1:13" s="215" customFormat="1" ht="13.5" x14ac:dyDescent="0.15">
      <c r="A29" s="222"/>
      <c r="B29" s="219" t="s">
        <v>166</v>
      </c>
      <c r="C29" s="219"/>
      <c r="D29" s="220"/>
      <c r="E29" s="219" t="s">
        <v>48</v>
      </c>
      <c r="F29" s="219"/>
      <c r="G29" s="219"/>
      <c r="H29" s="219"/>
      <c r="I29" s="221" t="s">
        <v>153</v>
      </c>
      <c r="J29" s="223"/>
      <c r="K29" s="224">
        <f>J29</f>
        <v>0</v>
      </c>
      <c r="L29" s="414"/>
    </row>
    <row r="30" spans="1:13" s="215" customFormat="1" ht="13.5" x14ac:dyDescent="0.15">
      <c r="A30" s="222"/>
      <c r="B30" s="219" t="s">
        <v>167</v>
      </c>
      <c r="C30" s="219"/>
      <c r="D30" s="220"/>
      <c r="E30" s="219" t="s">
        <v>48</v>
      </c>
      <c r="F30" s="219"/>
      <c r="G30" s="219"/>
      <c r="H30" s="219"/>
      <c r="I30" s="221" t="s">
        <v>153</v>
      </c>
      <c r="J30" s="223"/>
      <c r="K30" s="224">
        <f>J30</f>
        <v>0</v>
      </c>
      <c r="L30" s="414"/>
    </row>
    <row r="31" spans="1:13" s="215" customFormat="1" ht="13.5" x14ac:dyDescent="0.15">
      <c r="A31" s="222"/>
      <c r="B31" s="219"/>
      <c r="C31" s="219"/>
      <c r="D31" s="220"/>
      <c r="E31" s="219"/>
      <c r="F31" s="219"/>
      <c r="G31" s="219"/>
      <c r="H31" s="219"/>
      <c r="I31" s="221"/>
      <c r="J31" s="223"/>
      <c r="K31" s="224"/>
      <c r="L31" s="414"/>
    </row>
    <row r="32" spans="1:13" s="215" customFormat="1" ht="13.5" x14ac:dyDescent="0.15">
      <c r="A32" s="250" t="s">
        <v>137</v>
      </c>
      <c r="B32" s="251"/>
      <c r="C32" s="251"/>
      <c r="D32" s="252"/>
      <c r="E32" s="251"/>
      <c r="F32" s="251"/>
      <c r="G32" s="251"/>
      <c r="H32" s="251"/>
      <c r="I32" s="251"/>
      <c r="J32" s="254">
        <f>SUM(J33:J36)</f>
        <v>0</v>
      </c>
      <c r="K32" s="254">
        <f>SUM(K33:K36)</f>
        <v>0</v>
      </c>
      <c r="L32" s="414"/>
    </row>
    <row r="33" spans="1:12" s="215" customFormat="1" ht="13.5" x14ac:dyDescent="0.15">
      <c r="A33" s="222" t="s">
        <v>168</v>
      </c>
      <c r="B33" s="219" t="s">
        <v>169</v>
      </c>
      <c r="C33" s="219"/>
      <c r="D33" s="220"/>
      <c r="E33" s="219" t="s">
        <v>48</v>
      </c>
      <c r="F33" s="219"/>
      <c r="G33" s="219"/>
      <c r="H33" s="219"/>
      <c r="I33" s="221" t="s">
        <v>153</v>
      </c>
      <c r="J33" s="223"/>
      <c r="K33" s="224">
        <f>J33</f>
        <v>0</v>
      </c>
      <c r="L33" s="414"/>
    </row>
    <row r="34" spans="1:12" s="215" customFormat="1" ht="13.5" x14ac:dyDescent="0.15">
      <c r="A34" s="222"/>
      <c r="B34" s="219" t="s">
        <v>170</v>
      </c>
      <c r="C34" s="219"/>
      <c r="D34" s="220"/>
      <c r="E34" s="219" t="s">
        <v>48</v>
      </c>
      <c r="F34" s="219"/>
      <c r="G34" s="219"/>
      <c r="H34" s="219"/>
      <c r="I34" s="221" t="s">
        <v>153</v>
      </c>
      <c r="J34" s="223"/>
      <c r="K34" s="224">
        <f t="shared" ref="K34:K35" si="2">J34</f>
        <v>0</v>
      </c>
      <c r="L34" s="414"/>
    </row>
    <row r="35" spans="1:12" s="215" customFormat="1" ht="13.5" x14ac:dyDescent="0.15">
      <c r="A35" s="222" t="s">
        <v>171</v>
      </c>
      <c r="B35" s="219" t="s">
        <v>170</v>
      </c>
      <c r="C35" s="219"/>
      <c r="D35" s="220"/>
      <c r="E35" s="219" t="s">
        <v>48</v>
      </c>
      <c r="F35" s="219"/>
      <c r="G35" s="219"/>
      <c r="H35" s="219"/>
      <c r="I35" s="221" t="s">
        <v>153</v>
      </c>
      <c r="J35" s="223"/>
      <c r="K35" s="224">
        <f t="shared" si="2"/>
        <v>0</v>
      </c>
      <c r="L35" s="414"/>
    </row>
    <row r="36" spans="1:12" s="215" customFormat="1" ht="13.5" x14ac:dyDescent="0.15">
      <c r="A36" s="222"/>
      <c r="B36" s="219"/>
      <c r="C36" s="219"/>
      <c r="D36" s="220"/>
      <c r="E36" s="219"/>
      <c r="F36" s="219"/>
      <c r="G36" s="219"/>
      <c r="H36" s="219"/>
      <c r="I36" s="221"/>
      <c r="J36" s="223"/>
      <c r="K36" s="224"/>
      <c r="L36" s="414"/>
    </row>
    <row r="37" spans="1:12" s="215" customFormat="1" ht="13.5" x14ac:dyDescent="0.15">
      <c r="A37" s="250" t="s">
        <v>138</v>
      </c>
      <c r="B37" s="255"/>
      <c r="C37" s="255"/>
      <c r="D37" s="256"/>
      <c r="E37" s="255"/>
      <c r="F37" s="255"/>
      <c r="G37" s="255"/>
      <c r="H37" s="255"/>
      <c r="I37" s="255"/>
      <c r="J37" s="254">
        <f>SUM(J38:J39)</f>
        <v>0</v>
      </c>
      <c r="K37" s="254">
        <f>SUM(K38:K39)</f>
        <v>0</v>
      </c>
      <c r="L37" s="414"/>
    </row>
    <row r="38" spans="1:12" s="215" customFormat="1" ht="13.5" x14ac:dyDescent="0.15">
      <c r="A38" s="222"/>
      <c r="B38" s="219" t="s">
        <v>172</v>
      </c>
      <c r="C38" s="219"/>
      <c r="D38" s="220"/>
      <c r="E38" s="219" t="s">
        <v>48</v>
      </c>
      <c r="F38" s="219"/>
      <c r="G38" s="219"/>
      <c r="H38" s="219"/>
      <c r="I38" s="221" t="s">
        <v>153</v>
      </c>
      <c r="J38" s="223"/>
      <c r="K38" s="224">
        <f>J38</f>
        <v>0</v>
      </c>
      <c r="L38" s="414"/>
    </row>
    <row r="39" spans="1:12" s="215" customFormat="1" ht="13.5" x14ac:dyDescent="0.15">
      <c r="A39" s="222"/>
      <c r="B39" s="219"/>
      <c r="C39" s="219"/>
      <c r="D39" s="220"/>
      <c r="E39" s="219"/>
      <c r="F39" s="219"/>
      <c r="G39" s="219"/>
      <c r="H39" s="219"/>
      <c r="I39" s="221"/>
      <c r="J39" s="223"/>
      <c r="K39" s="224"/>
      <c r="L39" s="414"/>
    </row>
    <row r="40" spans="1:12" s="215" customFormat="1" ht="13.5" x14ac:dyDescent="0.15">
      <c r="A40" s="250" t="s">
        <v>139</v>
      </c>
      <c r="B40" s="251"/>
      <c r="C40" s="251"/>
      <c r="D40" s="252"/>
      <c r="E40" s="251"/>
      <c r="F40" s="251"/>
      <c r="G40" s="251"/>
      <c r="H40" s="251"/>
      <c r="I40" s="251"/>
      <c r="J40" s="254">
        <f>SUM(J41:J50)</f>
        <v>0</v>
      </c>
      <c r="K40" s="254">
        <f>SUM(K41:K50)</f>
        <v>0</v>
      </c>
      <c r="L40" s="414"/>
    </row>
    <row r="41" spans="1:12" s="215" customFormat="1" ht="13.5" x14ac:dyDescent="0.15">
      <c r="A41" s="82" t="s">
        <v>341</v>
      </c>
      <c r="B41" s="219"/>
      <c r="C41" s="219" t="s">
        <v>150</v>
      </c>
      <c r="D41" s="220"/>
      <c r="E41" s="219" t="s">
        <v>48</v>
      </c>
      <c r="F41" s="219" t="s">
        <v>151</v>
      </c>
      <c r="G41" s="219"/>
      <c r="H41" s="219" t="s">
        <v>174</v>
      </c>
      <c r="I41" s="221" t="s">
        <v>153</v>
      </c>
      <c r="J41" s="223">
        <f>D41*G41</f>
        <v>0</v>
      </c>
      <c r="K41" s="224">
        <f t="shared" ref="K41:K50" si="3">J41</f>
        <v>0</v>
      </c>
      <c r="L41" s="414"/>
    </row>
    <row r="42" spans="1:12" s="215" customFormat="1" ht="13.5" x14ac:dyDescent="0.15">
      <c r="A42" s="82" t="s">
        <v>342</v>
      </c>
      <c r="B42" s="219"/>
      <c r="C42" s="219"/>
      <c r="D42" s="220"/>
      <c r="E42" s="219"/>
      <c r="F42" s="219"/>
      <c r="G42" s="219"/>
      <c r="H42" s="219"/>
      <c r="I42" s="221"/>
      <c r="J42" s="223"/>
      <c r="K42" s="224">
        <f t="shared" si="3"/>
        <v>0</v>
      </c>
      <c r="L42" s="414"/>
    </row>
    <row r="43" spans="1:12" s="215" customFormat="1" ht="13.5" x14ac:dyDescent="0.15">
      <c r="A43" s="82" t="s">
        <v>343</v>
      </c>
      <c r="B43" s="219"/>
      <c r="C43" s="219"/>
      <c r="D43" s="220"/>
      <c r="E43" s="219"/>
      <c r="F43" s="219"/>
      <c r="G43" s="219"/>
      <c r="H43" s="219"/>
      <c r="I43" s="221"/>
      <c r="J43" s="223"/>
      <c r="K43" s="224">
        <f t="shared" si="3"/>
        <v>0</v>
      </c>
      <c r="L43" s="414"/>
    </row>
    <row r="44" spans="1:12" s="215" customFormat="1" ht="13.5" x14ac:dyDescent="0.15">
      <c r="A44" s="82" t="s">
        <v>344</v>
      </c>
      <c r="B44" s="219"/>
      <c r="C44" s="219" t="s">
        <v>150</v>
      </c>
      <c r="D44" s="220"/>
      <c r="E44" s="219" t="s">
        <v>48</v>
      </c>
      <c r="F44" s="219" t="s">
        <v>151</v>
      </c>
      <c r="G44" s="219"/>
      <c r="H44" s="219" t="s">
        <v>174</v>
      </c>
      <c r="I44" s="221" t="s">
        <v>153</v>
      </c>
      <c r="J44" s="223">
        <f>D44*G44</f>
        <v>0</v>
      </c>
      <c r="K44" s="224">
        <f t="shared" si="3"/>
        <v>0</v>
      </c>
      <c r="L44" s="414"/>
    </row>
    <row r="45" spans="1:12" s="215" customFormat="1" ht="13.5" x14ac:dyDescent="0.15">
      <c r="A45" s="82" t="s">
        <v>345</v>
      </c>
      <c r="B45" s="219"/>
      <c r="C45" s="219"/>
      <c r="D45" s="220"/>
      <c r="E45" s="219"/>
      <c r="F45" s="219"/>
      <c r="G45" s="219"/>
      <c r="H45" s="219"/>
      <c r="I45" s="221"/>
      <c r="J45" s="223"/>
      <c r="K45" s="224">
        <f t="shared" si="3"/>
        <v>0</v>
      </c>
      <c r="L45" s="414"/>
    </row>
    <row r="46" spans="1:12" s="215" customFormat="1" ht="13.5" x14ac:dyDescent="0.15">
      <c r="A46" s="82" t="s">
        <v>346</v>
      </c>
      <c r="B46" s="219"/>
      <c r="C46" s="219"/>
      <c r="D46" s="220"/>
      <c r="E46" s="219"/>
      <c r="F46" s="219"/>
      <c r="G46" s="219"/>
      <c r="H46" s="219"/>
      <c r="I46" s="221"/>
      <c r="J46" s="223"/>
      <c r="K46" s="224">
        <f t="shared" si="3"/>
        <v>0</v>
      </c>
      <c r="L46" s="414"/>
    </row>
    <row r="47" spans="1:12" s="215" customFormat="1" ht="13.5" x14ac:dyDescent="0.15">
      <c r="A47" s="82" t="s">
        <v>347</v>
      </c>
      <c r="B47" s="219"/>
      <c r="C47" s="219"/>
      <c r="D47" s="220"/>
      <c r="E47" s="219"/>
      <c r="F47" s="219"/>
      <c r="G47" s="219"/>
      <c r="H47" s="219"/>
      <c r="I47" s="221"/>
      <c r="J47" s="223"/>
      <c r="K47" s="224">
        <f t="shared" si="3"/>
        <v>0</v>
      </c>
      <c r="L47" s="414"/>
    </row>
    <row r="48" spans="1:12" s="215" customFormat="1" ht="13.5" x14ac:dyDescent="0.15">
      <c r="A48" s="82" t="s">
        <v>349</v>
      </c>
      <c r="B48" s="219" t="s">
        <v>175</v>
      </c>
      <c r="C48" s="219"/>
      <c r="D48" s="220"/>
      <c r="E48" s="219" t="s">
        <v>48</v>
      </c>
      <c r="F48" s="219"/>
      <c r="G48" s="219"/>
      <c r="H48" s="219"/>
      <c r="I48" s="221" t="s">
        <v>153</v>
      </c>
      <c r="J48" s="223"/>
      <c r="K48" s="224">
        <f t="shared" si="3"/>
        <v>0</v>
      </c>
      <c r="L48" s="414"/>
    </row>
    <row r="49" spans="1:12" s="215" customFormat="1" ht="13.5" x14ac:dyDescent="0.15">
      <c r="A49" s="82"/>
      <c r="B49" s="219" t="s">
        <v>176</v>
      </c>
      <c r="C49" s="219"/>
      <c r="D49" s="220"/>
      <c r="E49" s="219" t="s">
        <v>48</v>
      </c>
      <c r="F49" s="219"/>
      <c r="G49" s="219"/>
      <c r="H49" s="219"/>
      <c r="I49" s="221" t="s">
        <v>153</v>
      </c>
      <c r="J49" s="223"/>
      <c r="K49" s="224">
        <f>J49</f>
        <v>0</v>
      </c>
      <c r="L49" s="414"/>
    </row>
    <row r="50" spans="1:12" s="215" customFormat="1" ht="13.5" x14ac:dyDescent="0.15">
      <c r="A50" s="82" t="s">
        <v>351</v>
      </c>
      <c r="B50" s="219"/>
      <c r="C50" s="219"/>
      <c r="D50" s="220"/>
      <c r="E50" s="219"/>
      <c r="F50" s="219"/>
      <c r="G50" s="219"/>
      <c r="H50" s="219"/>
      <c r="I50" s="221"/>
      <c r="J50" s="223"/>
      <c r="K50" s="224">
        <f t="shared" si="3"/>
        <v>0</v>
      </c>
      <c r="L50" s="414"/>
    </row>
    <row r="51" spans="1:12" s="232" customFormat="1" ht="14.25" thickBot="1" x14ac:dyDescent="0.2">
      <c r="A51" s="261" t="s">
        <v>230</v>
      </c>
      <c r="B51" s="262">
        <v>10</v>
      </c>
      <c r="C51" s="263"/>
      <c r="D51" s="264"/>
      <c r="E51" s="263"/>
      <c r="F51" s="263"/>
      <c r="G51" s="263"/>
      <c r="H51" s="263"/>
      <c r="I51" s="265"/>
      <c r="J51" s="266">
        <f>ROUNDDOWN((J6+J20+J27)*B51%,0)</f>
        <v>0</v>
      </c>
      <c r="K51" s="267">
        <f>ROUNDDOWN((K6+K20+K27)*B51%,0)</f>
        <v>0</v>
      </c>
      <c r="L51" s="409"/>
    </row>
    <row r="52" spans="1:12" s="232" customFormat="1" ht="14.25" thickBot="1" x14ac:dyDescent="0.2">
      <c r="A52" s="227" t="s">
        <v>231</v>
      </c>
      <c r="B52" s="233"/>
      <c r="C52" s="228"/>
      <c r="D52" s="229"/>
      <c r="E52" s="228"/>
      <c r="F52" s="228"/>
      <c r="G52" s="228"/>
      <c r="H52" s="228"/>
      <c r="I52" s="230"/>
      <c r="J52" s="231">
        <f>SUM(J6,J20,J27,J51)</f>
        <v>0</v>
      </c>
      <c r="K52" s="231">
        <f>SUM(K6,K20,K27,K51)</f>
        <v>0</v>
      </c>
      <c r="L52" s="234">
        <f>ROUNDDOWN((K52)*A55,-3)</f>
        <v>0</v>
      </c>
    </row>
    <row r="53" spans="1:12" s="232" customFormat="1" ht="13.5" x14ac:dyDescent="0.15">
      <c r="A53" s="227" t="s">
        <v>232</v>
      </c>
      <c r="B53" s="235">
        <v>10</v>
      </c>
      <c r="C53" s="228"/>
      <c r="D53" s="229"/>
      <c r="E53" s="228"/>
      <c r="F53" s="228"/>
      <c r="G53" s="228"/>
      <c r="H53" s="228"/>
      <c r="I53" s="230"/>
      <c r="J53" s="231">
        <f>ROUNDDOWN(J52*B53%,0)</f>
        <v>0</v>
      </c>
      <c r="K53" s="406"/>
      <c r="L53" s="408"/>
    </row>
    <row r="54" spans="1:12" s="232" customFormat="1" ht="14.25" thickBot="1" x14ac:dyDescent="0.2">
      <c r="A54" s="236" t="s">
        <v>233</v>
      </c>
      <c r="B54" s="237"/>
      <c r="C54" s="238"/>
      <c r="D54" s="238"/>
      <c r="E54" s="238"/>
      <c r="F54" s="238"/>
      <c r="G54" s="238"/>
      <c r="H54" s="238"/>
      <c r="I54" s="238"/>
      <c r="J54" s="239">
        <f>SUM(J52:J53)</f>
        <v>0</v>
      </c>
      <c r="K54" s="407"/>
      <c r="L54" s="409"/>
    </row>
    <row r="55" spans="1:12" s="232" customFormat="1" ht="13.5" x14ac:dyDescent="0.15">
      <c r="A55" s="211">
        <v>0.66666666666666663</v>
      </c>
      <c r="B55" s="240"/>
      <c r="C55" s="241"/>
      <c r="D55" s="241"/>
      <c r="E55" s="241"/>
      <c r="F55" s="241"/>
      <c r="G55" s="241"/>
      <c r="H55" s="241"/>
      <c r="I55" s="241"/>
      <c r="J55" s="242"/>
      <c r="K55" s="243"/>
      <c r="L55" s="244"/>
    </row>
    <row r="56" spans="1:12" ht="20.100000000000001" customHeight="1" x14ac:dyDescent="0.15">
      <c r="A56" s="410" t="s">
        <v>219</v>
      </c>
      <c r="B56" s="410"/>
      <c r="C56" s="410"/>
      <c r="D56" s="410"/>
      <c r="E56" s="410"/>
      <c r="F56" s="410"/>
      <c r="G56" s="410"/>
      <c r="H56" s="410"/>
      <c r="I56" s="410"/>
      <c r="J56" s="410"/>
      <c r="K56" s="410"/>
      <c r="L56" s="410"/>
    </row>
    <row r="57" spans="1:12" ht="30" customHeight="1" x14ac:dyDescent="0.15">
      <c r="A57" s="411" t="s">
        <v>234</v>
      </c>
      <c r="B57" s="411"/>
      <c r="C57" s="411"/>
      <c r="D57" s="411"/>
      <c r="E57" s="411"/>
      <c r="F57" s="411"/>
      <c r="G57" s="411"/>
      <c r="H57" s="411"/>
      <c r="I57" s="411"/>
      <c r="J57" s="411"/>
      <c r="K57" s="411"/>
      <c r="L57" s="411"/>
    </row>
    <row r="58" spans="1:12" ht="19.5" customHeight="1" x14ac:dyDescent="0.15">
      <c r="A58" s="412" t="s">
        <v>337</v>
      </c>
      <c r="B58" s="412"/>
      <c r="C58" s="412"/>
      <c r="D58" s="412"/>
      <c r="E58" s="412"/>
      <c r="F58" s="412"/>
      <c r="G58" s="412"/>
      <c r="H58" s="412"/>
      <c r="I58" s="412"/>
      <c r="J58" s="412"/>
      <c r="K58" s="412"/>
      <c r="L58" s="412"/>
    </row>
    <row r="59" spans="1:12" ht="19.5" customHeight="1" x14ac:dyDescent="0.15">
      <c r="A59" s="241"/>
    </row>
    <row r="60" spans="1:12" ht="19.5" customHeight="1" x14ac:dyDescent="0.15">
      <c r="A60" s="245"/>
    </row>
  </sheetData>
  <mergeCells count="12">
    <mergeCell ref="L6:L51"/>
    <mergeCell ref="A10:B10"/>
    <mergeCell ref="A2:L2"/>
    <mergeCell ref="B3:H3"/>
    <mergeCell ref="I3:L3"/>
    <mergeCell ref="A4:K4"/>
    <mergeCell ref="A5:I5"/>
    <mergeCell ref="K53:K54"/>
    <mergeCell ref="L53:L54"/>
    <mergeCell ref="A56:L56"/>
    <mergeCell ref="A57:L57"/>
    <mergeCell ref="A58:L58"/>
  </mergeCells>
  <phoneticPr fontId="4"/>
  <dataValidations count="1">
    <dataValidation type="list" allowBlank="1" showInputMessage="1" showErrorMessage="1" sqref="B51" xr:uid="{89025D13-4CA4-4EB4-B876-2F574E06F397}">
      <formula1>"1,2,3,4,5,6,7,8,9,10,11,12,13,14,15"</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66"/>
  <sheetViews>
    <sheetView zoomScale="90" zoomScaleNormal="90" workbookViewId="0">
      <pane xSplit="2" ySplit="2" topLeftCell="C27" activePane="bottomRight" state="frozen"/>
      <selection pane="topRight" activeCell="B1" sqref="B1"/>
      <selection pane="bottomLeft" activeCell="A3" sqref="A3"/>
      <selection pane="bottomRight" activeCell="J9" sqref="J9"/>
    </sheetView>
  </sheetViews>
  <sheetFormatPr defaultRowHeight="13.5" x14ac:dyDescent="0.15"/>
  <cols>
    <col min="1" max="1" width="5" style="29" customWidth="1"/>
    <col min="2" max="2" width="33.875" style="29" customWidth="1"/>
    <col min="3" max="3" width="49.125" style="125" customWidth="1"/>
    <col min="4" max="4" width="27.375" style="126" customWidth="1"/>
    <col min="5" max="5" width="32.125" style="127" customWidth="1"/>
    <col min="6" max="6" width="19.875" style="29" customWidth="1"/>
    <col min="7" max="7" width="4.5" style="29" bestFit="1" customWidth="1"/>
    <col min="8" max="16384" width="9" style="29"/>
  </cols>
  <sheetData>
    <row r="1" spans="2:9" ht="29.25" customHeight="1" thickBot="1" x14ac:dyDescent="0.2">
      <c r="B1" s="347" t="s">
        <v>81</v>
      </c>
      <c r="C1" s="348"/>
      <c r="D1" s="349"/>
      <c r="E1" s="349"/>
      <c r="F1" s="349"/>
    </row>
    <row r="2" spans="2:9" s="30" customFormat="1" ht="27.75" thickBot="1" x14ac:dyDescent="0.2">
      <c r="B2" s="12" t="s">
        <v>0</v>
      </c>
      <c r="C2" s="37" t="s">
        <v>68</v>
      </c>
      <c r="D2" s="2" t="s">
        <v>1</v>
      </c>
      <c r="E2" s="1" t="s">
        <v>2</v>
      </c>
      <c r="F2" s="1" t="s">
        <v>195</v>
      </c>
    </row>
    <row r="3" spans="2:9" s="31" customFormat="1" ht="14.25" thickTop="1" x14ac:dyDescent="0.15">
      <c r="B3" s="13" t="s">
        <v>257</v>
      </c>
      <c r="C3" s="115" t="s">
        <v>3</v>
      </c>
      <c r="D3" s="3" t="s">
        <v>3</v>
      </c>
      <c r="E3" s="22" t="s">
        <v>4</v>
      </c>
      <c r="F3" s="116" t="s">
        <v>49</v>
      </c>
    </row>
    <row r="4" spans="2:9" s="31" customFormat="1" ht="27" x14ac:dyDescent="0.15">
      <c r="B4" s="13" t="s">
        <v>256</v>
      </c>
      <c r="C4" s="100"/>
      <c r="D4" s="57">
        <v>44463</v>
      </c>
      <c r="E4" s="22" t="s">
        <v>352</v>
      </c>
      <c r="F4" s="116" t="s">
        <v>259</v>
      </c>
    </row>
    <row r="5" spans="2:9" s="31" customFormat="1" ht="19.5" customHeight="1" x14ac:dyDescent="0.15">
      <c r="B5" s="13" t="s">
        <v>258</v>
      </c>
      <c r="C5" s="101"/>
      <c r="D5" s="3" t="s">
        <v>5</v>
      </c>
      <c r="E5" s="22" t="s">
        <v>82</v>
      </c>
      <c r="F5" s="116" t="s">
        <v>86</v>
      </c>
    </row>
    <row r="6" spans="2:9" s="31" customFormat="1" ht="21" customHeight="1" x14ac:dyDescent="0.15">
      <c r="B6" s="13" t="s">
        <v>6</v>
      </c>
      <c r="C6" s="101"/>
      <c r="D6" s="3"/>
      <c r="E6" s="23" t="s">
        <v>194</v>
      </c>
      <c r="F6" s="116" t="s">
        <v>87</v>
      </c>
      <c r="G6" s="31">
        <f>LEN(C6)</f>
        <v>0</v>
      </c>
    </row>
    <row r="7" spans="2:9" s="31" customFormat="1" ht="67.5" x14ac:dyDescent="0.15">
      <c r="B7" s="16" t="s">
        <v>67</v>
      </c>
      <c r="C7" s="101"/>
      <c r="D7" s="38"/>
      <c r="E7" s="26" t="s">
        <v>196</v>
      </c>
      <c r="F7" s="117" t="s">
        <v>88</v>
      </c>
      <c r="G7" s="31">
        <f>LEN(C7)</f>
        <v>0</v>
      </c>
      <c r="I7" s="118"/>
    </row>
    <row r="8" spans="2:9" s="31" customFormat="1" ht="20.25" customHeight="1" x14ac:dyDescent="0.15">
      <c r="B8" s="13" t="s">
        <v>114</v>
      </c>
      <c r="C8" s="168" t="s">
        <v>189</v>
      </c>
      <c r="D8" s="55"/>
      <c r="E8" s="56" t="s">
        <v>115</v>
      </c>
      <c r="F8" s="117" t="s">
        <v>117</v>
      </c>
    </row>
    <row r="9" spans="2:9" s="31" customFormat="1" ht="96" customHeight="1" thickBot="1" x14ac:dyDescent="0.2">
      <c r="B9" s="13" t="s">
        <v>116</v>
      </c>
      <c r="C9" s="169"/>
      <c r="D9" s="170" t="s">
        <v>334</v>
      </c>
      <c r="E9" s="57" t="s">
        <v>296</v>
      </c>
      <c r="F9" s="117" t="s">
        <v>117</v>
      </c>
    </row>
    <row r="10" spans="2:9" s="31" customFormat="1" ht="37.5" customHeight="1" thickTop="1" x14ac:dyDescent="0.15">
      <c r="B10" s="15" t="s">
        <v>202</v>
      </c>
      <c r="C10" s="128">
        <f>SUM(C11:C12)</f>
        <v>0</v>
      </c>
      <c r="D10" s="6">
        <v>150000000</v>
      </c>
      <c r="E10" s="39" t="s">
        <v>79</v>
      </c>
      <c r="F10" s="119" t="s">
        <v>199</v>
      </c>
    </row>
    <row r="11" spans="2:9" s="31" customFormat="1" ht="47.25" customHeight="1" x14ac:dyDescent="0.15">
      <c r="B11" s="13" t="s">
        <v>297</v>
      </c>
      <c r="C11" s="99">
        <f>'2021年度_項目別明細表_助成先（別紙２）'!$J$56</f>
        <v>0</v>
      </c>
      <c r="D11" s="7">
        <v>100000000</v>
      </c>
      <c r="E11" s="45" t="s">
        <v>323</v>
      </c>
      <c r="F11" s="116" t="s">
        <v>200</v>
      </c>
    </row>
    <row r="12" spans="2:9" s="31" customFormat="1" ht="47.25" customHeight="1" x14ac:dyDescent="0.15">
      <c r="B12" s="13" t="s">
        <v>312</v>
      </c>
      <c r="C12" s="33">
        <f>'2022年度_項目別明細表_助成先（別紙２）'!$J$56</f>
        <v>0</v>
      </c>
      <c r="D12" s="8">
        <v>50000000</v>
      </c>
      <c r="E12" s="45" t="s">
        <v>324</v>
      </c>
      <c r="F12" s="122" t="s">
        <v>200</v>
      </c>
    </row>
    <row r="13" spans="2:9" s="31" customFormat="1" ht="45.75" customHeight="1" x14ac:dyDescent="0.15">
      <c r="B13" s="34" t="s">
        <v>80</v>
      </c>
      <c r="C13" s="35">
        <f>SUM(C14:C15)</f>
        <v>0</v>
      </c>
      <c r="D13" s="160">
        <f>IF(C13&gt;150000000,"1.5億を超えていますので別紙２を確認してください",150000000)</f>
        <v>150000000</v>
      </c>
      <c r="E13" s="46" t="s">
        <v>305</v>
      </c>
      <c r="F13" s="120" t="s">
        <v>198</v>
      </c>
    </row>
    <row r="14" spans="2:9" s="31" customFormat="1" ht="44.25" customHeight="1" x14ac:dyDescent="0.15">
      <c r="B14" s="13" t="s">
        <v>298</v>
      </c>
      <c r="C14" s="99">
        <f>'2021年度_項目別明細表_助成先（別紙２）'!$K$56</f>
        <v>0</v>
      </c>
      <c r="D14" s="335">
        <v>100000000</v>
      </c>
      <c r="E14" s="45" t="s">
        <v>325</v>
      </c>
      <c r="F14" s="116" t="s">
        <v>198</v>
      </c>
    </row>
    <row r="15" spans="2:9" s="31" customFormat="1" ht="44.25" customHeight="1" x14ac:dyDescent="0.15">
      <c r="B15" s="36" t="s">
        <v>313</v>
      </c>
      <c r="C15" s="328">
        <f>'2022年度_項目別明細表_助成先（別紙２）'!$K$56</f>
        <v>0</v>
      </c>
      <c r="D15" s="336">
        <v>50000000</v>
      </c>
      <c r="E15" s="330" t="s">
        <v>326</v>
      </c>
      <c r="F15" s="121" t="s">
        <v>322</v>
      </c>
    </row>
    <row r="16" spans="2:9" s="31" customFormat="1" ht="43.5" customHeight="1" x14ac:dyDescent="0.15">
      <c r="B16" s="34" t="s">
        <v>272</v>
      </c>
      <c r="C16" s="35">
        <f>SUM(C17:C18)</f>
        <v>0</v>
      </c>
      <c r="D16" s="337">
        <v>100000000</v>
      </c>
      <c r="E16" s="46" t="s">
        <v>301</v>
      </c>
      <c r="F16" s="327" t="s">
        <v>197</v>
      </c>
    </row>
    <row r="17" spans="2:9" s="31" customFormat="1" ht="40.5" x14ac:dyDescent="0.15">
      <c r="B17" s="13" t="s">
        <v>314</v>
      </c>
      <c r="C17" s="99">
        <f>'2021年度_項目別明細表_助成先（別紙２）'!$L$56</f>
        <v>0</v>
      </c>
      <c r="D17" s="7">
        <v>60000000</v>
      </c>
      <c r="E17" s="45" t="s">
        <v>327</v>
      </c>
      <c r="F17" s="326" t="s">
        <v>89</v>
      </c>
    </row>
    <row r="18" spans="2:9" s="31" customFormat="1" ht="42.75" customHeight="1" thickBot="1" x14ac:dyDescent="0.2">
      <c r="B18" s="14" t="s">
        <v>315</v>
      </c>
      <c r="C18" s="338">
        <f>'2022年度_項目別明細表_助成先（別紙２）'!$L$56</f>
        <v>0</v>
      </c>
      <c r="D18" s="339">
        <v>40000000</v>
      </c>
      <c r="E18" s="340" t="s">
        <v>328</v>
      </c>
      <c r="F18" s="123" t="s">
        <v>89</v>
      </c>
    </row>
    <row r="19" spans="2:9" s="31" customFormat="1" ht="27.75" thickTop="1" x14ac:dyDescent="0.15">
      <c r="B19" s="331" t="s">
        <v>307</v>
      </c>
      <c r="C19" s="280"/>
      <c r="D19" s="8">
        <v>60000000</v>
      </c>
      <c r="E19" s="40" t="s">
        <v>253</v>
      </c>
      <c r="F19" s="122" t="s">
        <v>200</v>
      </c>
    </row>
    <row r="20" spans="2:9" s="31" customFormat="1" ht="29.25" customHeight="1" x14ac:dyDescent="0.15">
      <c r="B20" s="333" t="s">
        <v>308</v>
      </c>
      <c r="C20" s="334"/>
      <c r="D20" s="329"/>
      <c r="E20" s="330"/>
      <c r="F20" s="121" t="s">
        <v>200</v>
      </c>
    </row>
    <row r="21" spans="2:9" s="31" customFormat="1" ht="25.5" customHeight="1" x14ac:dyDescent="0.15">
      <c r="B21" s="331" t="s">
        <v>309</v>
      </c>
      <c r="C21" s="280"/>
      <c r="D21" s="8">
        <v>60000000</v>
      </c>
      <c r="E21" s="40"/>
      <c r="F21" s="122" t="s">
        <v>254</v>
      </c>
    </row>
    <row r="22" spans="2:9" s="31" customFormat="1" ht="25.5" customHeight="1" x14ac:dyDescent="0.15">
      <c r="B22" s="333" t="s">
        <v>310</v>
      </c>
      <c r="C22" s="334"/>
      <c r="D22" s="329"/>
      <c r="E22" s="330"/>
      <c r="F22" s="121" t="s">
        <v>200</v>
      </c>
    </row>
    <row r="23" spans="2:9" s="31" customFormat="1" ht="27" x14ac:dyDescent="0.15">
      <c r="B23" s="157" t="s">
        <v>306</v>
      </c>
      <c r="C23" s="341"/>
      <c r="D23" s="337">
        <v>60000000</v>
      </c>
      <c r="E23" s="46" t="s">
        <v>255</v>
      </c>
      <c r="F23" s="327" t="s">
        <v>254</v>
      </c>
    </row>
    <row r="24" spans="2:9" s="31" customFormat="1" ht="31.5" customHeight="1" thickBot="1" x14ac:dyDescent="0.2">
      <c r="B24" s="14" t="s">
        <v>311</v>
      </c>
      <c r="C24" s="342"/>
      <c r="D24" s="339"/>
      <c r="E24" s="340"/>
      <c r="F24" s="123" t="s">
        <v>200</v>
      </c>
    </row>
    <row r="25" spans="2:9" s="31" customFormat="1" ht="27.75" thickTop="1" x14ac:dyDescent="0.15">
      <c r="B25" s="15" t="s">
        <v>273</v>
      </c>
      <c r="C25" s="103"/>
      <c r="D25" s="5" t="s">
        <v>50</v>
      </c>
      <c r="E25" s="24" t="s">
        <v>238</v>
      </c>
      <c r="F25" s="119" t="s">
        <v>237</v>
      </c>
      <c r="G25" s="31">
        <f>LEN(C25)</f>
        <v>0</v>
      </c>
    </row>
    <row r="26" spans="2:9" s="31" customFormat="1" ht="27" x14ac:dyDescent="0.15">
      <c r="B26" s="13" t="s">
        <v>7</v>
      </c>
      <c r="C26" s="101"/>
      <c r="D26" s="3" t="s">
        <v>261</v>
      </c>
      <c r="E26" s="22" t="s">
        <v>8</v>
      </c>
      <c r="F26" s="116" t="s">
        <v>90</v>
      </c>
    </row>
    <row r="27" spans="2:9" s="31" customFormat="1" ht="27" x14ac:dyDescent="0.15">
      <c r="B27" s="13" t="s">
        <v>64</v>
      </c>
      <c r="C27" s="101"/>
      <c r="D27" s="3" t="s">
        <v>9</v>
      </c>
      <c r="E27" s="22" t="s">
        <v>10</v>
      </c>
      <c r="F27" s="116" t="s">
        <v>181</v>
      </c>
    </row>
    <row r="28" spans="2:9" s="31" customFormat="1" x14ac:dyDescent="0.15">
      <c r="B28" s="13" t="s">
        <v>11</v>
      </c>
      <c r="C28" s="101"/>
      <c r="D28" s="3" t="s">
        <v>260</v>
      </c>
      <c r="E28" s="22"/>
      <c r="F28" s="116" t="s">
        <v>86</v>
      </c>
    </row>
    <row r="29" spans="2:9" s="31" customFormat="1" ht="27" x14ac:dyDescent="0.15">
      <c r="B29" s="13" t="s">
        <v>12</v>
      </c>
      <c r="C29" s="101"/>
      <c r="D29" s="3" t="s">
        <v>192</v>
      </c>
      <c r="E29" s="22" t="s">
        <v>185</v>
      </c>
      <c r="F29" s="116" t="s">
        <v>284</v>
      </c>
      <c r="I29" s="118"/>
    </row>
    <row r="30" spans="2:9" s="31" customFormat="1" ht="27" x14ac:dyDescent="0.15">
      <c r="B30" s="13" t="s">
        <v>56</v>
      </c>
      <c r="C30" s="104"/>
      <c r="D30" s="58">
        <v>42005</v>
      </c>
      <c r="E30" s="22"/>
      <c r="F30" s="116" t="s">
        <v>285</v>
      </c>
    </row>
    <row r="31" spans="2:9" s="31" customFormat="1" ht="27" x14ac:dyDescent="0.15">
      <c r="B31" s="13" t="s">
        <v>23</v>
      </c>
      <c r="C31" s="105"/>
      <c r="D31" s="7">
        <v>10000000000</v>
      </c>
      <c r="E31" s="22" t="s">
        <v>24</v>
      </c>
      <c r="F31" s="116" t="s">
        <v>286</v>
      </c>
    </row>
    <row r="32" spans="2:9" s="31" customFormat="1" ht="27" x14ac:dyDescent="0.15">
      <c r="B32" s="36" t="s">
        <v>57</v>
      </c>
      <c r="C32" s="106"/>
      <c r="D32" s="59">
        <v>43921</v>
      </c>
      <c r="E32" s="60" t="s">
        <v>71</v>
      </c>
      <c r="F32" s="121" t="s">
        <v>287</v>
      </c>
    </row>
    <row r="33" spans="2:6" s="31" customFormat="1" x14ac:dyDescent="0.15">
      <c r="B33" s="157" t="s">
        <v>289</v>
      </c>
      <c r="C33" s="154"/>
      <c r="D33" s="317">
        <v>10</v>
      </c>
      <c r="E33" s="318" t="s">
        <v>118</v>
      </c>
      <c r="F33" s="355" t="s">
        <v>292</v>
      </c>
    </row>
    <row r="34" spans="2:6" s="31" customFormat="1" x14ac:dyDescent="0.15">
      <c r="B34" s="159" t="s">
        <v>333</v>
      </c>
      <c r="C34" s="155"/>
      <c r="D34" s="319">
        <v>3</v>
      </c>
      <c r="E34" s="22" t="s">
        <v>290</v>
      </c>
      <c r="F34" s="356"/>
    </row>
    <row r="35" spans="2:6" s="31" customFormat="1" ht="27.75" thickBot="1" x14ac:dyDescent="0.2">
      <c r="B35" s="158" t="s">
        <v>120</v>
      </c>
      <c r="C35" s="156"/>
      <c r="D35" s="320"/>
      <c r="E35" s="27" t="s">
        <v>119</v>
      </c>
      <c r="F35" s="123" t="s">
        <v>291</v>
      </c>
    </row>
    <row r="36" spans="2:6" s="31" customFormat="1" ht="14.25" thickTop="1" x14ac:dyDescent="0.15">
      <c r="B36" s="15" t="s">
        <v>52</v>
      </c>
      <c r="C36" s="102"/>
      <c r="D36" s="5" t="s">
        <v>13</v>
      </c>
      <c r="E36" s="24"/>
      <c r="F36" s="350" t="s">
        <v>288</v>
      </c>
    </row>
    <row r="37" spans="2:6" s="31" customFormat="1" x14ac:dyDescent="0.15">
      <c r="B37" s="13" t="s">
        <v>14</v>
      </c>
      <c r="C37" s="101"/>
      <c r="D37" s="3" t="s">
        <v>53</v>
      </c>
      <c r="E37" s="22"/>
      <c r="F37" s="351"/>
    </row>
    <row r="38" spans="2:6" s="31" customFormat="1" x14ac:dyDescent="0.15">
      <c r="B38" s="13" t="s">
        <v>15</v>
      </c>
      <c r="C38" s="101"/>
      <c r="D38" s="3" t="s">
        <v>16</v>
      </c>
      <c r="E38" s="22"/>
      <c r="F38" s="351"/>
    </row>
    <row r="39" spans="2:6" s="31" customFormat="1" ht="27" x14ac:dyDescent="0.15">
      <c r="B39" s="13" t="s">
        <v>17</v>
      </c>
      <c r="C39" s="101"/>
      <c r="D39" s="3" t="s">
        <v>51</v>
      </c>
      <c r="E39" s="22" t="s">
        <v>8</v>
      </c>
      <c r="F39" s="351"/>
    </row>
    <row r="40" spans="2:6" s="31" customFormat="1" ht="27" x14ac:dyDescent="0.15">
      <c r="B40" s="13" t="s">
        <v>54</v>
      </c>
      <c r="C40" s="101"/>
      <c r="D40" s="3" t="s">
        <v>65</v>
      </c>
      <c r="E40" s="41" t="s">
        <v>83</v>
      </c>
      <c r="F40" s="351"/>
    </row>
    <row r="41" spans="2:6" s="31" customFormat="1" x14ac:dyDescent="0.15">
      <c r="B41" s="13" t="s">
        <v>18</v>
      </c>
      <c r="C41" s="101"/>
      <c r="D41" s="3" t="s">
        <v>55</v>
      </c>
      <c r="E41" s="22" t="s">
        <v>19</v>
      </c>
      <c r="F41" s="351"/>
    </row>
    <row r="42" spans="2:6" s="31" customFormat="1" ht="27" x14ac:dyDescent="0.15">
      <c r="B42" s="13" t="s">
        <v>20</v>
      </c>
      <c r="C42" s="101"/>
      <c r="D42" s="3" t="s">
        <v>193</v>
      </c>
      <c r="E42" s="22" t="s">
        <v>183</v>
      </c>
      <c r="F42" s="351"/>
    </row>
    <row r="43" spans="2:6" s="31" customFormat="1" ht="14.25" thickBot="1" x14ac:dyDescent="0.2">
      <c r="B43" s="14" t="s">
        <v>21</v>
      </c>
      <c r="C43" s="107"/>
      <c r="D43" s="343" t="s">
        <v>270</v>
      </c>
      <c r="E43" s="27" t="s">
        <v>22</v>
      </c>
      <c r="F43" s="352"/>
    </row>
    <row r="44" spans="2:6" s="31" customFormat="1" ht="27.75" thickTop="1" x14ac:dyDescent="0.15">
      <c r="B44" s="15" t="s">
        <v>25</v>
      </c>
      <c r="C44" s="108"/>
      <c r="D44" s="5" t="s">
        <v>58</v>
      </c>
      <c r="E44" s="24" t="s">
        <v>8</v>
      </c>
      <c r="F44" s="353" t="s">
        <v>182</v>
      </c>
    </row>
    <row r="45" spans="2:6" s="31" customFormat="1" ht="27" x14ac:dyDescent="0.15">
      <c r="B45" s="13" t="s">
        <v>26</v>
      </c>
      <c r="C45" s="109"/>
      <c r="D45" s="3" t="s">
        <v>66</v>
      </c>
      <c r="E45" s="22" t="s">
        <v>10</v>
      </c>
      <c r="F45" s="354"/>
    </row>
    <row r="46" spans="2:6" s="31" customFormat="1" x14ac:dyDescent="0.15">
      <c r="B46" s="13" t="s">
        <v>27</v>
      </c>
      <c r="C46" s="109"/>
      <c r="D46" s="3" t="s">
        <v>28</v>
      </c>
      <c r="E46" s="22"/>
      <c r="F46" s="354"/>
    </row>
    <row r="47" spans="2:6" s="31" customFormat="1" ht="27.75" thickBot="1" x14ac:dyDescent="0.2">
      <c r="B47" s="14" t="s">
        <v>29</v>
      </c>
      <c r="C47" s="110"/>
      <c r="D47" s="4" t="s">
        <v>30</v>
      </c>
      <c r="E47" s="27" t="s">
        <v>31</v>
      </c>
      <c r="F47" s="123" t="s">
        <v>59</v>
      </c>
    </row>
    <row r="48" spans="2:6" s="31" customFormat="1" ht="36.75" customHeight="1" thickTop="1" x14ac:dyDescent="0.15">
      <c r="B48" s="15" t="s">
        <v>299</v>
      </c>
      <c r="C48" s="306"/>
      <c r="D48" s="5" t="s">
        <v>268</v>
      </c>
      <c r="E48" s="24" t="s">
        <v>320</v>
      </c>
      <c r="F48" s="269" t="s">
        <v>329</v>
      </c>
    </row>
    <row r="49" spans="2:6" s="31" customFormat="1" ht="38.25" customHeight="1" thickBot="1" x14ac:dyDescent="0.2">
      <c r="B49" s="13" t="s">
        <v>300</v>
      </c>
      <c r="C49" s="312"/>
      <c r="D49" s="3" t="s">
        <v>271</v>
      </c>
      <c r="E49" s="22" t="s">
        <v>321</v>
      </c>
      <c r="F49" s="270" t="s">
        <v>330</v>
      </c>
    </row>
    <row r="50" spans="2:6" s="31" customFormat="1" ht="47.25" customHeight="1" thickTop="1" x14ac:dyDescent="0.15">
      <c r="B50" s="15" t="s">
        <v>279</v>
      </c>
      <c r="C50" s="306"/>
      <c r="D50" s="5" t="s">
        <v>280</v>
      </c>
      <c r="E50" s="24" t="s">
        <v>316</v>
      </c>
      <c r="F50" s="314" t="s">
        <v>331</v>
      </c>
    </row>
    <row r="51" spans="2:6" s="31" customFormat="1" ht="58.5" customHeight="1" thickBot="1" x14ac:dyDescent="0.2">
      <c r="B51" s="271" t="s">
        <v>282</v>
      </c>
      <c r="C51" s="316"/>
      <c r="D51" s="55" t="s">
        <v>281</v>
      </c>
      <c r="E51" s="47" t="s">
        <v>317</v>
      </c>
      <c r="F51" s="313" t="s">
        <v>331</v>
      </c>
    </row>
    <row r="52" spans="2:6" s="31" customFormat="1" ht="55.5" customHeight="1" thickTop="1" thickBot="1" x14ac:dyDescent="0.2">
      <c r="B52" s="15" t="s">
        <v>353</v>
      </c>
      <c r="C52" s="306"/>
      <c r="D52" s="5" t="s">
        <v>266</v>
      </c>
      <c r="E52" s="24" t="s">
        <v>267</v>
      </c>
      <c r="F52" s="277" t="s">
        <v>293</v>
      </c>
    </row>
    <row r="53" spans="2:6" s="31" customFormat="1" ht="27.75" thickTop="1" x14ac:dyDescent="0.15">
      <c r="B53" s="18" t="s">
        <v>73</v>
      </c>
      <c r="C53" s="111"/>
      <c r="D53" s="42">
        <v>1205</v>
      </c>
      <c r="E53" s="24" t="s">
        <v>69</v>
      </c>
      <c r="F53" s="119" t="s">
        <v>121</v>
      </c>
    </row>
    <row r="54" spans="2:6" s="31" customFormat="1" ht="27" x14ac:dyDescent="0.15">
      <c r="B54" s="19" t="s">
        <v>74</v>
      </c>
      <c r="C54" s="112"/>
      <c r="D54" s="43">
        <v>2255</v>
      </c>
      <c r="E54" s="22" t="s">
        <v>69</v>
      </c>
      <c r="F54" s="116" t="s">
        <v>121</v>
      </c>
    </row>
    <row r="55" spans="2:6" s="31" customFormat="1" ht="27" x14ac:dyDescent="0.15">
      <c r="B55" s="19" t="s">
        <v>75</v>
      </c>
      <c r="C55" s="112"/>
      <c r="D55" s="43">
        <v>1330</v>
      </c>
      <c r="E55" s="22" t="s">
        <v>69</v>
      </c>
      <c r="F55" s="116" t="s">
        <v>121</v>
      </c>
    </row>
    <row r="56" spans="2:6" s="31" customFormat="1" ht="27" x14ac:dyDescent="0.15">
      <c r="B56" s="19" t="s">
        <v>76</v>
      </c>
      <c r="C56" s="112"/>
      <c r="D56" s="43">
        <v>1480</v>
      </c>
      <c r="E56" s="22" t="s">
        <v>69</v>
      </c>
      <c r="F56" s="116" t="s">
        <v>121</v>
      </c>
    </row>
    <row r="57" spans="2:6" s="31" customFormat="1" ht="27" x14ac:dyDescent="0.15">
      <c r="B57" s="19" t="s">
        <v>77</v>
      </c>
      <c r="C57" s="112"/>
      <c r="D57" s="43">
        <v>2600</v>
      </c>
      <c r="E57" s="22" t="s">
        <v>69</v>
      </c>
      <c r="F57" s="116" t="s">
        <v>121</v>
      </c>
    </row>
    <row r="58" spans="2:6" s="31" customFormat="1" ht="27.75" thickBot="1" x14ac:dyDescent="0.2">
      <c r="B58" s="20" t="s">
        <v>78</v>
      </c>
      <c r="C58" s="112"/>
      <c r="D58" s="44">
        <v>2550</v>
      </c>
      <c r="E58" s="25" t="s">
        <v>69</v>
      </c>
      <c r="F58" s="117" t="s">
        <v>121</v>
      </c>
    </row>
    <row r="59" spans="2:6" s="31" customFormat="1" ht="27.75" thickTop="1" x14ac:dyDescent="0.15">
      <c r="B59" s="15" t="s">
        <v>39</v>
      </c>
      <c r="C59" s="108"/>
      <c r="D59" s="9" t="s">
        <v>40</v>
      </c>
      <c r="E59" s="24"/>
      <c r="F59" s="119" t="s">
        <v>122</v>
      </c>
    </row>
    <row r="60" spans="2:6" s="31" customFormat="1" ht="27.75" thickBot="1" x14ac:dyDescent="0.2">
      <c r="B60" s="14" t="s">
        <v>41</v>
      </c>
      <c r="C60" s="113"/>
      <c r="D60" s="10" t="s">
        <v>42</v>
      </c>
      <c r="E60" s="27"/>
      <c r="F60" s="123" t="s">
        <v>123</v>
      </c>
    </row>
    <row r="61" spans="2:6" s="31" customFormat="1" ht="27.75" thickTop="1" x14ac:dyDescent="0.15">
      <c r="B61" s="32" t="s">
        <v>72</v>
      </c>
      <c r="C61" s="102"/>
      <c r="D61" s="5">
        <v>1</v>
      </c>
      <c r="E61" s="24" t="s">
        <v>32</v>
      </c>
      <c r="F61" s="119" t="s">
        <v>124</v>
      </c>
    </row>
    <row r="62" spans="2:6" s="31" customFormat="1" ht="54" x14ac:dyDescent="0.15">
      <c r="B62" s="17" t="s">
        <v>70</v>
      </c>
      <c r="C62" s="101"/>
      <c r="D62" s="3" t="s">
        <v>33</v>
      </c>
      <c r="E62" s="22" t="s">
        <v>34</v>
      </c>
      <c r="F62" s="116" t="s">
        <v>124</v>
      </c>
    </row>
    <row r="63" spans="2:6" s="31" customFormat="1" ht="54" x14ac:dyDescent="0.15">
      <c r="B63" s="13" t="s">
        <v>35</v>
      </c>
      <c r="C63" s="101"/>
      <c r="D63" s="3" t="s">
        <v>36</v>
      </c>
      <c r="E63" s="22" t="s">
        <v>34</v>
      </c>
      <c r="F63" s="116" t="s">
        <v>125</v>
      </c>
    </row>
    <row r="64" spans="2:6" s="31" customFormat="1" ht="54.75" thickBot="1" x14ac:dyDescent="0.2">
      <c r="B64" s="14" t="s">
        <v>37</v>
      </c>
      <c r="C64" s="110"/>
      <c r="D64" s="4" t="s">
        <v>38</v>
      </c>
      <c r="E64" s="27" t="s">
        <v>274</v>
      </c>
      <c r="F64" s="123" t="s">
        <v>201</v>
      </c>
    </row>
    <row r="65" spans="2:7" s="31" customFormat="1" ht="55.5" thickTop="1" thickBot="1" x14ac:dyDescent="0.2">
      <c r="B65" s="21" t="s">
        <v>84</v>
      </c>
      <c r="C65" s="114"/>
      <c r="D65" s="11" t="s">
        <v>43</v>
      </c>
      <c r="E65" s="28" t="s">
        <v>44</v>
      </c>
      <c r="F65" s="124" t="s">
        <v>332</v>
      </c>
    </row>
    <row r="66" spans="2:7" s="31" customFormat="1" ht="28.5" thickTop="1" thickBot="1" x14ac:dyDescent="0.2">
      <c r="B66" s="307" t="s">
        <v>45</v>
      </c>
      <c r="C66" s="308"/>
      <c r="D66" s="309">
        <v>1234567890</v>
      </c>
      <c r="E66" s="310" t="s">
        <v>46</v>
      </c>
      <c r="F66" s="311" t="s">
        <v>47</v>
      </c>
      <c r="G66" s="31">
        <f>LEN(C66)</f>
        <v>0</v>
      </c>
    </row>
  </sheetData>
  <protectedRanges>
    <protectedRange algorithmName="SHA-512" hashValue="5b3HFbqeKRWmBeNaZcRK6TuESvJ1cPBqQybVt9lrXBOG7p8bDAi7W1oDCGQ67r/vm/0DpA8mPQ2jEEtltK4h+A==" saltValue="iSL1Eox+ln7iXaWtB16wfg==" spinCount="100000" sqref="C4:C7" name="範囲1"/>
  </protectedRanges>
  <mergeCells count="4">
    <mergeCell ref="B1:F1"/>
    <mergeCell ref="F36:F43"/>
    <mergeCell ref="F44:F46"/>
    <mergeCell ref="F33:F34"/>
  </mergeCells>
  <phoneticPr fontId="4"/>
  <dataValidations count="2">
    <dataValidation type="textLength" allowBlank="1" showInputMessage="1" showErrorMessage="1" error="150文字以内としてください。" sqref="C7:C9" xr:uid="{00000000-0002-0000-0100-000000000000}">
      <formula1>0</formula1>
      <formula2>150</formula2>
    </dataValidation>
    <dataValidation type="textLength" allowBlank="1" showInputMessage="1" showErrorMessage="1" error="30文字以内としてください" sqref="C6" xr:uid="{00000000-0002-0000-0100-000001000000}">
      <formula1>0</formula1>
      <formula2>30</formula2>
    </dataValidation>
  </dataValidations>
  <hyperlinks>
    <hyperlink ref="D43" r:id="rId1" xr:uid="{D33566E3-0F22-4011-A0FD-326E3B14F3C6}"/>
  </hyperlinks>
  <pageMargins left="0.7" right="0.7" top="0.75" bottom="0.75" header="0.3" footer="0.3"/>
  <pageSetup paperSize="9" scale="75" orientation="portrait" horizontalDpi="300" verticalDpi="3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73"/>
  <sheetViews>
    <sheetView topLeftCell="A49" workbookViewId="0">
      <selection activeCell="J30" sqref="J30:M30"/>
    </sheetView>
  </sheetViews>
  <sheetFormatPr defaultColWidth="3.625" defaultRowHeight="18" customHeight="1" x14ac:dyDescent="0.15"/>
  <cols>
    <col min="1" max="16384" width="3.625" style="162"/>
  </cols>
  <sheetData>
    <row r="1" spans="1:24" ht="18" customHeight="1" x14ac:dyDescent="0.15">
      <c r="A1" s="161" t="s">
        <v>187</v>
      </c>
      <c r="B1" s="161"/>
      <c r="C1" s="161"/>
      <c r="D1" s="161"/>
      <c r="E1" s="161"/>
      <c r="F1" s="161"/>
      <c r="G1" s="161"/>
      <c r="H1" s="161"/>
      <c r="I1" s="161"/>
      <c r="J1" s="161"/>
      <c r="K1" s="161"/>
      <c r="L1" s="161"/>
      <c r="M1" s="161"/>
      <c r="N1" s="161"/>
      <c r="O1" s="161"/>
      <c r="P1" s="161"/>
      <c r="Q1" s="161"/>
      <c r="R1" s="161"/>
      <c r="S1" s="161"/>
      <c r="T1" s="161"/>
      <c r="U1" s="161"/>
      <c r="V1" s="161"/>
      <c r="W1" s="161"/>
      <c r="X1" s="161"/>
    </row>
    <row r="2" spans="1:24" ht="19.5" customHeight="1" x14ac:dyDescent="0.15">
      <c r="A2" s="374">
        <f>情報項目シート!C4</f>
        <v>0</v>
      </c>
      <c r="B2" s="374"/>
      <c r="C2" s="374"/>
      <c r="D2" s="374"/>
      <c r="E2" s="374"/>
      <c r="F2" s="374"/>
      <c r="G2" s="374"/>
      <c r="H2" s="374"/>
      <c r="I2" s="374"/>
      <c r="J2" s="374"/>
      <c r="K2" s="374"/>
      <c r="L2" s="374"/>
      <c r="M2" s="374"/>
      <c r="N2" s="374"/>
      <c r="O2" s="374"/>
      <c r="P2" s="374"/>
      <c r="Q2" s="374"/>
      <c r="R2" s="374"/>
      <c r="S2" s="374"/>
      <c r="T2" s="374"/>
      <c r="U2" s="374"/>
      <c r="V2" s="374"/>
      <c r="W2" s="374"/>
      <c r="X2" s="374"/>
    </row>
    <row r="3" spans="1:24" ht="18" customHeight="1" x14ac:dyDescent="0.15">
      <c r="A3" s="161"/>
      <c r="B3" s="161"/>
      <c r="C3" s="161"/>
      <c r="D3" s="161"/>
      <c r="E3" s="161"/>
      <c r="F3" s="161"/>
      <c r="G3" s="161"/>
      <c r="H3" s="161"/>
      <c r="I3" s="161"/>
      <c r="J3" s="161"/>
      <c r="K3" s="161"/>
      <c r="L3" s="161"/>
      <c r="M3" s="161"/>
      <c r="N3" s="161"/>
      <c r="O3" s="161"/>
      <c r="P3" s="161"/>
      <c r="Q3" s="161"/>
      <c r="R3" s="161"/>
      <c r="S3" s="161"/>
      <c r="T3" s="161"/>
      <c r="U3" s="161"/>
      <c r="V3" s="161"/>
      <c r="W3" s="161"/>
      <c r="X3" s="161"/>
    </row>
    <row r="4" spans="1:24" ht="19.5" customHeight="1" x14ac:dyDescent="0.15">
      <c r="A4" s="358" t="s">
        <v>91</v>
      </c>
      <c r="B4" s="358"/>
      <c r="C4" s="358"/>
      <c r="D4" s="358"/>
      <c r="E4" s="358"/>
      <c r="F4" s="358"/>
      <c r="G4" s="358"/>
      <c r="H4" s="358"/>
      <c r="I4" s="358"/>
      <c r="J4" s="358"/>
      <c r="K4" s="358"/>
      <c r="L4" s="358"/>
      <c r="M4" s="358"/>
      <c r="N4" s="358"/>
      <c r="O4" s="358"/>
      <c r="P4" s="358"/>
      <c r="Q4" s="358"/>
      <c r="R4" s="358"/>
      <c r="S4" s="358"/>
      <c r="T4" s="358"/>
      <c r="U4" s="358"/>
      <c r="V4" s="358"/>
      <c r="W4" s="358"/>
      <c r="X4" s="358"/>
    </row>
    <row r="5" spans="1:24" ht="19.5" customHeight="1" x14ac:dyDescent="0.15">
      <c r="A5" s="161" t="s">
        <v>186</v>
      </c>
      <c r="B5" s="163"/>
      <c r="C5" s="163"/>
      <c r="D5" s="163"/>
      <c r="E5" s="163"/>
      <c r="F5" s="163"/>
      <c r="G5" s="163"/>
      <c r="H5" s="161"/>
      <c r="I5" s="161"/>
      <c r="J5" s="161"/>
      <c r="K5" s="161"/>
      <c r="L5" s="161"/>
      <c r="M5" s="161"/>
      <c r="N5" s="161"/>
      <c r="O5" s="161"/>
      <c r="P5" s="161"/>
      <c r="Q5" s="161"/>
      <c r="R5" s="161"/>
      <c r="S5" s="161"/>
      <c r="T5" s="161"/>
      <c r="U5" s="161"/>
      <c r="V5" s="161"/>
      <c r="W5" s="161"/>
      <c r="X5" s="161"/>
    </row>
    <row r="6" spans="1:24" ht="18" customHeight="1" x14ac:dyDescent="0.15">
      <c r="A6" s="161"/>
      <c r="B6" s="161"/>
      <c r="C6" s="161"/>
      <c r="D6" s="161"/>
      <c r="E6" s="161"/>
      <c r="F6" s="161"/>
      <c r="G6" s="161"/>
      <c r="H6" s="161"/>
      <c r="I6" s="161"/>
      <c r="J6" s="161"/>
      <c r="K6" s="161"/>
      <c r="L6" s="161"/>
      <c r="M6" s="161"/>
      <c r="N6" s="161"/>
      <c r="O6" s="161"/>
      <c r="P6" s="161"/>
      <c r="Q6" s="161"/>
      <c r="R6" s="161"/>
      <c r="S6" s="161"/>
      <c r="T6" s="161"/>
      <c r="U6" s="161"/>
      <c r="V6" s="161"/>
      <c r="W6" s="161"/>
      <c r="X6" s="161"/>
    </row>
    <row r="7" spans="1:24" ht="18" customHeight="1" x14ac:dyDescent="0.15">
      <c r="A7" s="161"/>
      <c r="B7" s="161"/>
      <c r="C7" s="161"/>
      <c r="D7" s="161"/>
      <c r="E7" s="161"/>
      <c r="F7" s="161"/>
      <c r="G7" s="161"/>
      <c r="H7" s="161"/>
      <c r="I7" s="161"/>
      <c r="J7" s="375" t="s">
        <v>275</v>
      </c>
      <c r="K7" s="375"/>
      <c r="L7" s="375"/>
      <c r="M7" s="376" t="str">
        <f>"〒"&amp;情報項目シート!C26</f>
        <v>〒</v>
      </c>
      <c r="N7" s="376"/>
      <c r="O7" s="376"/>
      <c r="P7" s="376"/>
      <c r="Q7" s="376"/>
      <c r="R7" s="376"/>
      <c r="S7" s="376"/>
      <c r="T7" s="376"/>
      <c r="U7" s="376"/>
      <c r="V7" s="376"/>
      <c r="W7" s="376"/>
      <c r="X7" s="376"/>
    </row>
    <row r="8" spans="1:24" ht="19.5" customHeight="1" x14ac:dyDescent="0.15">
      <c r="A8" s="161"/>
      <c r="B8" s="161"/>
      <c r="C8" s="161"/>
      <c r="D8" s="161"/>
      <c r="E8" s="161"/>
      <c r="F8" s="161"/>
      <c r="G8" s="161"/>
      <c r="H8" s="161"/>
      <c r="I8" s="161"/>
      <c r="J8" s="161"/>
      <c r="K8" s="161"/>
      <c r="L8" s="161"/>
      <c r="M8" s="378">
        <f>情報項目シート!C27</f>
        <v>0</v>
      </c>
      <c r="N8" s="378"/>
      <c r="O8" s="378"/>
      <c r="P8" s="378"/>
      <c r="Q8" s="378"/>
      <c r="R8" s="378"/>
      <c r="S8" s="378"/>
      <c r="T8" s="378"/>
      <c r="U8" s="378"/>
      <c r="V8" s="378"/>
      <c r="W8" s="378"/>
      <c r="X8" s="378"/>
    </row>
    <row r="9" spans="1:24" ht="18" customHeight="1" x14ac:dyDescent="0.15">
      <c r="A9" s="161"/>
      <c r="B9" s="161"/>
      <c r="C9" s="161"/>
      <c r="D9" s="161"/>
      <c r="E9" s="161"/>
      <c r="F9" s="161"/>
      <c r="G9" s="161"/>
      <c r="H9" s="161"/>
      <c r="I9" s="161"/>
      <c r="J9" s="161"/>
      <c r="K9" s="161"/>
      <c r="L9" s="161"/>
      <c r="M9" s="378"/>
      <c r="N9" s="378"/>
      <c r="O9" s="378"/>
      <c r="P9" s="378"/>
      <c r="Q9" s="378"/>
      <c r="R9" s="378"/>
      <c r="S9" s="378"/>
      <c r="T9" s="378"/>
      <c r="U9" s="378"/>
      <c r="V9" s="378"/>
      <c r="W9" s="378"/>
      <c r="X9" s="378"/>
    </row>
    <row r="10" spans="1:24" ht="20.25" customHeight="1" x14ac:dyDescent="0.15">
      <c r="A10" s="161"/>
      <c r="B10" s="161"/>
      <c r="C10" s="161"/>
      <c r="D10" s="161"/>
      <c r="E10" s="161"/>
      <c r="F10" s="161"/>
      <c r="G10" s="161"/>
      <c r="H10" s="161"/>
      <c r="I10" s="161"/>
      <c r="J10" s="161"/>
      <c r="K10" s="161"/>
      <c r="L10" s="161"/>
      <c r="M10" s="364">
        <f>情報項目シート!C5</f>
        <v>0</v>
      </c>
      <c r="N10" s="377"/>
      <c r="O10" s="377"/>
      <c r="P10" s="377"/>
      <c r="Q10" s="377"/>
      <c r="R10" s="377"/>
      <c r="S10" s="377"/>
      <c r="T10" s="377"/>
      <c r="U10" s="377"/>
      <c r="V10" s="377"/>
      <c r="W10" s="377"/>
      <c r="X10" s="377"/>
    </row>
    <row r="11" spans="1:24" ht="20.25" customHeight="1" x14ac:dyDescent="0.15">
      <c r="A11" s="161"/>
      <c r="B11" s="161"/>
      <c r="C11" s="161"/>
      <c r="D11" s="161"/>
      <c r="E11" s="161"/>
      <c r="F11" s="161"/>
      <c r="G11" s="161"/>
      <c r="H11" s="161"/>
      <c r="I11" s="161"/>
      <c r="J11" s="161"/>
      <c r="K11" s="161"/>
      <c r="L11" s="161"/>
      <c r="M11" s="359" t="str">
        <f>情報項目シート!C28&amp;"  " &amp;情報項目シート!C29</f>
        <v xml:space="preserve">  </v>
      </c>
      <c r="N11" s="359"/>
      <c r="O11" s="359"/>
      <c r="P11" s="359"/>
      <c r="Q11" s="359"/>
      <c r="R11" s="359"/>
      <c r="S11" s="359"/>
      <c r="T11" s="359"/>
      <c r="U11" s="359"/>
      <c r="V11" s="359"/>
      <c r="W11" s="161"/>
      <c r="X11" s="161"/>
    </row>
    <row r="12" spans="1:24" ht="18" customHeight="1" x14ac:dyDescent="0.15">
      <c r="A12" s="161"/>
      <c r="B12" s="161"/>
      <c r="C12" s="161"/>
      <c r="D12" s="161"/>
      <c r="E12" s="161"/>
      <c r="F12" s="161"/>
      <c r="G12" s="161"/>
      <c r="H12" s="161"/>
      <c r="I12" s="161"/>
      <c r="J12" s="161"/>
      <c r="K12" s="161"/>
      <c r="L12" s="161"/>
      <c r="M12" s="359"/>
      <c r="N12" s="359"/>
      <c r="O12" s="359"/>
      <c r="P12" s="359"/>
      <c r="Q12" s="359"/>
      <c r="R12" s="359"/>
      <c r="S12" s="359"/>
      <c r="T12" s="359"/>
      <c r="U12" s="359"/>
      <c r="V12" s="359"/>
      <c r="W12" s="161"/>
      <c r="X12" s="161"/>
    </row>
    <row r="13" spans="1:24" ht="9" customHeight="1" x14ac:dyDescent="0.15">
      <c r="A13" s="161"/>
      <c r="B13" s="161"/>
      <c r="C13" s="161"/>
      <c r="D13" s="161"/>
      <c r="E13" s="161"/>
      <c r="F13" s="161"/>
      <c r="G13" s="161"/>
      <c r="H13" s="161"/>
      <c r="I13" s="161"/>
      <c r="J13" s="161"/>
      <c r="K13" s="161"/>
      <c r="L13" s="161"/>
      <c r="M13" s="161"/>
      <c r="N13" s="161"/>
      <c r="O13" s="161"/>
      <c r="P13" s="161"/>
      <c r="Q13" s="161"/>
      <c r="R13" s="161"/>
      <c r="S13" s="161"/>
      <c r="T13" s="161"/>
      <c r="U13" s="161"/>
      <c r="V13" s="161"/>
      <c r="W13" s="161"/>
      <c r="X13" s="161"/>
    </row>
    <row r="14" spans="1:24" ht="18" customHeight="1" x14ac:dyDescent="0.15">
      <c r="A14" s="161"/>
      <c r="B14" s="161"/>
      <c r="C14" s="161"/>
      <c r="D14" s="161"/>
      <c r="E14" s="161"/>
      <c r="F14" s="161"/>
      <c r="G14" s="161"/>
      <c r="H14" s="161"/>
      <c r="I14" s="161"/>
      <c r="J14" s="161"/>
      <c r="K14" s="368" t="s">
        <v>92</v>
      </c>
      <c r="L14" s="368"/>
      <c r="M14" s="368"/>
      <c r="N14" s="368"/>
      <c r="O14" s="368"/>
      <c r="P14" s="368"/>
      <c r="Q14" s="368"/>
      <c r="R14" s="368"/>
      <c r="S14" s="371">
        <f>情報項目シート!C66</f>
        <v>0</v>
      </c>
      <c r="T14" s="372"/>
      <c r="U14" s="372"/>
      <c r="V14" s="372"/>
      <c r="W14" s="372"/>
      <c r="X14" s="373"/>
    </row>
    <row r="15" spans="1:24" ht="18" customHeight="1" x14ac:dyDescent="0.15">
      <c r="A15" s="161"/>
      <c r="B15" s="161"/>
      <c r="C15" s="161"/>
      <c r="D15" s="161"/>
      <c r="E15" s="161"/>
      <c r="F15" s="161"/>
      <c r="G15" s="161"/>
      <c r="H15" s="161"/>
      <c r="I15" s="161"/>
      <c r="J15" s="161"/>
      <c r="K15" s="164"/>
      <c r="L15" s="164"/>
      <c r="M15" s="164"/>
      <c r="N15" s="164"/>
      <c r="O15" s="164"/>
      <c r="P15" s="164"/>
      <c r="Q15" s="164"/>
      <c r="R15" s="164"/>
      <c r="S15" s="165"/>
      <c r="T15" s="165"/>
      <c r="U15" s="165"/>
      <c r="V15" s="165"/>
      <c r="W15" s="165"/>
      <c r="X15" s="164"/>
    </row>
    <row r="16" spans="1:24" ht="18" customHeight="1" x14ac:dyDescent="0.15">
      <c r="A16" s="161"/>
      <c r="B16" s="161"/>
      <c r="C16" s="161"/>
      <c r="D16" s="161"/>
      <c r="E16" s="161"/>
      <c r="F16" s="161"/>
      <c r="G16" s="161"/>
      <c r="H16" s="161"/>
      <c r="I16" s="161"/>
      <c r="J16" s="161"/>
      <c r="K16" s="161"/>
      <c r="L16" s="161"/>
      <c r="M16" s="161"/>
      <c r="N16" s="161"/>
      <c r="O16" s="161"/>
      <c r="P16" s="161"/>
      <c r="Q16" s="161"/>
      <c r="R16" s="161"/>
      <c r="S16" s="161"/>
      <c r="T16" s="161"/>
      <c r="U16" s="161"/>
      <c r="V16" s="161"/>
      <c r="W16" s="161"/>
      <c r="X16" s="161"/>
    </row>
    <row r="17" spans="1:24" ht="18" customHeight="1" x14ac:dyDescent="0.15">
      <c r="A17" s="369" t="s">
        <v>335</v>
      </c>
      <c r="B17" s="369"/>
      <c r="C17" s="369"/>
      <c r="D17" s="369"/>
      <c r="E17" s="369"/>
      <c r="F17" s="369"/>
      <c r="G17" s="369"/>
      <c r="H17" s="369"/>
      <c r="I17" s="369"/>
      <c r="J17" s="369"/>
      <c r="K17" s="369"/>
      <c r="L17" s="369"/>
      <c r="M17" s="369"/>
      <c r="N17" s="369"/>
      <c r="O17" s="369"/>
      <c r="P17" s="369"/>
      <c r="Q17" s="369"/>
      <c r="R17" s="369"/>
      <c r="S17" s="369"/>
      <c r="T17" s="369"/>
      <c r="U17" s="369"/>
      <c r="V17" s="369"/>
      <c r="W17" s="369"/>
      <c r="X17" s="369"/>
    </row>
    <row r="18" spans="1:24" ht="20.25" customHeight="1" x14ac:dyDescent="0.15">
      <c r="A18" s="370" t="str">
        <f>"("&amp;情報項目シート!C6&amp;")"</f>
        <v>()</v>
      </c>
      <c r="B18" s="370"/>
      <c r="C18" s="370"/>
      <c r="D18" s="370"/>
      <c r="E18" s="370"/>
      <c r="F18" s="370"/>
      <c r="G18" s="370"/>
      <c r="H18" s="370"/>
      <c r="I18" s="370"/>
      <c r="J18" s="370"/>
      <c r="K18" s="370"/>
      <c r="L18" s="370"/>
      <c r="M18" s="370"/>
      <c r="N18" s="370"/>
      <c r="O18" s="370"/>
      <c r="P18" s="370"/>
      <c r="Q18" s="370"/>
      <c r="R18" s="370"/>
      <c r="S18" s="370"/>
      <c r="T18" s="370"/>
      <c r="U18" s="370"/>
      <c r="V18" s="370"/>
      <c r="W18" s="370"/>
      <c r="X18" s="370"/>
    </row>
    <row r="19" spans="1:24" ht="7.5" customHeight="1" x14ac:dyDescent="0.15">
      <c r="A19" s="166"/>
      <c r="B19" s="166"/>
      <c r="C19" s="166"/>
      <c r="D19" s="166"/>
      <c r="E19" s="166"/>
      <c r="F19" s="166"/>
      <c r="G19" s="166"/>
      <c r="H19" s="166"/>
      <c r="I19" s="166"/>
      <c r="J19" s="166"/>
      <c r="K19" s="166"/>
      <c r="L19" s="166"/>
      <c r="M19" s="166"/>
      <c r="N19" s="166"/>
      <c r="O19" s="166"/>
      <c r="P19" s="166"/>
      <c r="Q19" s="166"/>
      <c r="R19" s="166"/>
      <c r="S19" s="166"/>
      <c r="T19" s="166"/>
      <c r="U19" s="166"/>
      <c r="V19" s="166"/>
      <c r="W19" s="166"/>
      <c r="X19" s="166"/>
    </row>
    <row r="20" spans="1:24" ht="18" customHeight="1" x14ac:dyDescent="0.15">
      <c r="A20" s="161"/>
      <c r="B20" s="161"/>
      <c r="C20" s="161"/>
      <c r="D20" s="161"/>
      <c r="E20" s="161"/>
      <c r="F20" s="161"/>
      <c r="G20" s="161"/>
      <c r="H20" s="161"/>
      <c r="I20" s="161"/>
      <c r="J20" s="161"/>
      <c r="K20" s="161"/>
      <c r="L20" s="161"/>
      <c r="M20" s="161"/>
      <c r="N20" s="161"/>
      <c r="O20" s="161"/>
      <c r="P20" s="161"/>
      <c r="Q20" s="161"/>
      <c r="R20" s="161"/>
      <c r="S20" s="161"/>
      <c r="T20" s="161"/>
      <c r="U20" s="161"/>
      <c r="V20" s="161"/>
      <c r="W20" s="161"/>
      <c r="X20" s="161"/>
    </row>
    <row r="21" spans="1:24" ht="19.5" customHeight="1" x14ac:dyDescent="0.15">
      <c r="A21" s="167" t="s">
        <v>93</v>
      </c>
      <c r="B21" s="161" t="s">
        <v>60</v>
      </c>
      <c r="C21" s="161"/>
      <c r="D21" s="161"/>
      <c r="E21" s="161"/>
      <c r="F21" s="161"/>
      <c r="G21" s="161"/>
      <c r="H21" s="161"/>
      <c r="I21" s="161"/>
      <c r="J21" s="161"/>
      <c r="K21" s="161"/>
      <c r="L21" s="161"/>
      <c r="M21" s="161"/>
      <c r="N21" s="161"/>
      <c r="O21" s="161"/>
      <c r="P21" s="161"/>
      <c r="Q21" s="161"/>
      <c r="R21" s="161"/>
      <c r="S21" s="161"/>
      <c r="T21" s="161"/>
      <c r="U21" s="161"/>
      <c r="V21" s="161"/>
      <c r="W21" s="161"/>
      <c r="X21" s="161"/>
    </row>
    <row r="22" spans="1:24" ht="18" customHeight="1" x14ac:dyDescent="0.15">
      <c r="A22" s="161"/>
      <c r="B22" s="358">
        <f>情報項目シート!C6</f>
        <v>0</v>
      </c>
      <c r="C22" s="358"/>
      <c r="D22" s="358"/>
      <c r="E22" s="358"/>
      <c r="F22" s="358"/>
      <c r="G22" s="358"/>
      <c r="H22" s="358"/>
      <c r="I22" s="358"/>
      <c r="J22" s="358"/>
      <c r="K22" s="358"/>
      <c r="L22" s="358"/>
      <c r="M22" s="358"/>
      <c r="N22" s="358"/>
      <c r="O22" s="358"/>
      <c r="P22" s="358"/>
      <c r="Q22" s="358"/>
      <c r="R22" s="358"/>
      <c r="S22" s="358"/>
      <c r="T22" s="358"/>
      <c r="U22" s="358"/>
      <c r="V22" s="358"/>
      <c r="W22" s="358"/>
      <c r="X22" s="358"/>
    </row>
    <row r="23" spans="1:24" ht="7.5" customHeight="1" x14ac:dyDescent="0.15">
      <c r="A23" s="161"/>
      <c r="B23" s="161"/>
      <c r="C23" s="161"/>
      <c r="D23" s="161"/>
      <c r="E23" s="161"/>
      <c r="F23" s="161"/>
      <c r="G23" s="161"/>
      <c r="H23" s="161"/>
      <c r="I23" s="161"/>
      <c r="J23" s="161"/>
      <c r="K23" s="161"/>
      <c r="L23" s="161"/>
      <c r="M23" s="161"/>
      <c r="N23" s="161"/>
      <c r="O23" s="161"/>
      <c r="P23" s="161"/>
      <c r="Q23" s="161"/>
      <c r="R23" s="161"/>
      <c r="S23" s="161"/>
      <c r="T23" s="161"/>
      <c r="U23" s="161"/>
      <c r="V23" s="161"/>
      <c r="W23" s="161"/>
      <c r="X23" s="161"/>
    </row>
    <row r="24" spans="1:24" ht="18" customHeight="1" x14ac:dyDescent="0.15">
      <c r="A24" s="167" t="s">
        <v>94</v>
      </c>
      <c r="B24" s="161" t="s">
        <v>95</v>
      </c>
      <c r="C24" s="161"/>
      <c r="D24" s="161"/>
      <c r="E24" s="161"/>
      <c r="F24" s="161"/>
      <c r="G24" s="161"/>
      <c r="H24" s="161"/>
      <c r="I24" s="161"/>
      <c r="J24" s="161"/>
      <c r="K24" s="161"/>
      <c r="L24" s="161"/>
      <c r="M24" s="161"/>
      <c r="N24" s="161"/>
      <c r="O24" s="161"/>
      <c r="P24" s="161"/>
      <c r="Q24" s="161"/>
      <c r="R24" s="161"/>
      <c r="S24" s="161"/>
      <c r="T24" s="161"/>
      <c r="U24" s="161"/>
      <c r="V24" s="161"/>
      <c r="W24" s="161"/>
      <c r="X24" s="161"/>
    </row>
    <row r="25" spans="1:24" ht="18" customHeight="1" x14ac:dyDescent="0.15">
      <c r="A25" s="161"/>
      <c r="B25" s="359">
        <f>情報項目シート!C7</f>
        <v>0</v>
      </c>
      <c r="C25" s="359"/>
      <c r="D25" s="359"/>
      <c r="E25" s="359"/>
      <c r="F25" s="359"/>
      <c r="G25" s="359"/>
      <c r="H25" s="359"/>
      <c r="I25" s="359"/>
      <c r="J25" s="359"/>
      <c r="K25" s="359"/>
      <c r="L25" s="359"/>
      <c r="M25" s="359"/>
      <c r="N25" s="359"/>
      <c r="O25" s="359"/>
      <c r="P25" s="359"/>
      <c r="Q25" s="359"/>
      <c r="R25" s="359"/>
      <c r="S25" s="359"/>
      <c r="T25" s="359"/>
      <c r="U25" s="359"/>
      <c r="V25" s="359"/>
      <c r="W25" s="359"/>
      <c r="X25" s="359"/>
    </row>
    <row r="26" spans="1:24" ht="18" customHeight="1" x14ac:dyDescent="0.15">
      <c r="A26" s="161"/>
      <c r="B26" s="359"/>
      <c r="C26" s="359"/>
      <c r="D26" s="359"/>
      <c r="E26" s="359"/>
      <c r="F26" s="359"/>
      <c r="G26" s="359"/>
      <c r="H26" s="359"/>
      <c r="I26" s="359"/>
      <c r="J26" s="359"/>
      <c r="K26" s="359"/>
      <c r="L26" s="359"/>
      <c r="M26" s="359"/>
      <c r="N26" s="359"/>
      <c r="O26" s="359"/>
      <c r="P26" s="359"/>
      <c r="Q26" s="359"/>
      <c r="R26" s="359"/>
      <c r="S26" s="359"/>
      <c r="T26" s="359"/>
      <c r="U26" s="359"/>
      <c r="V26" s="359"/>
      <c r="W26" s="359"/>
      <c r="X26" s="359"/>
    </row>
    <row r="27" spans="1:24" ht="18" customHeight="1" x14ac:dyDescent="0.15">
      <c r="A27" s="161"/>
      <c r="B27" s="359"/>
      <c r="C27" s="359"/>
      <c r="D27" s="359"/>
      <c r="E27" s="359"/>
      <c r="F27" s="359"/>
      <c r="G27" s="359"/>
      <c r="H27" s="359"/>
      <c r="I27" s="359"/>
      <c r="J27" s="359"/>
      <c r="K27" s="359"/>
      <c r="L27" s="359"/>
      <c r="M27" s="359"/>
      <c r="N27" s="359"/>
      <c r="O27" s="359"/>
      <c r="P27" s="359"/>
      <c r="Q27" s="359"/>
      <c r="R27" s="359"/>
      <c r="S27" s="359"/>
      <c r="T27" s="359"/>
      <c r="U27" s="359"/>
      <c r="V27" s="359"/>
      <c r="W27" s="359"/>
      <c r="X27" s="359"/>
    </row>
    <row r="28" spans="1:24" ht="18" customHeight="1" x14ac:dyDescent="0.15">
      <c r="A28" s="161"/>
      <c r="B28" s="359"/>
      <c r="C28" s="359"/>
      <c r="D28" s="359"/>
      <c r="E28" s="359"/>
      <c r="F28" s="359"/>
      <c r="G28" s="359"/>
      <c r="H28" s="359"/>
      <c r="I28" s="359"/>
      <c r="J28" s="359"/>
      <c r="K28" s="359"/>
      <c r="L28" s="359"/>
      <c r="M28" s="359"/>
      <c r="N28" s="359"/>
      <c r="O28" s="359"/>
      <c r="P28" s="359"/>
      <c r="Q28" s="359"/>
      <c r="R28" s="359"/>
      <c r="S28" s="359"/>
      <c r="T28" s="359"/>
      <c r="U28" s="359"/>
      <c r="V28" s="359"/>
      <c r="W28" s="359"/>
      <c r="X28" s="359"/>
    </row>
    <row r="29" spans="1:24" ht="10.5" customHeight="1" x14ac:dyDescent="0.15">
      <c r="A29" s="161"/>
      <c r="B29" s="161"/>
      <c r="C29" s="161"/>
      <c r="D29" s="161"/>
      <c r="E29" s="161"/>
      <c r="F29" s="161"/>
      <c r="G29" s="161"/>
      <c r="H29" s="161"/>
      <c r="I29" s="161"/>
      <c r="J29" s="161"/>
      <c r="K29" s="161"/>
      <c r="L29" s="161"/>
      <c r="M29" s="161"/>
      <c r="N29" s="161"/>
      <c r="O29" s="161"/>
      <c r="P29" s="161"/>
      <c r="Q29" s="161"/>
      <c r="R29" s="161"/>
      <c r="S29" s="161"/>
      <c r="T29" s="161"/>
      <c r="U29" s="161"/>
      <c r="V29" s="161"/>
      <c r="W29" s="161"/>
      <c r="X29" s="161"/>
    </row>
    <row r="30" spans="1:24" ht="19.5" customHeight="1" x14ac:dyDescent="0.15">
      <c r="A30" s="167" t="s">
        <v>96</v>
      </c>
      <c r="B30" s="161" t="s">
        <v>97</v>
      </c>
      <c r="C30" s="161"/>
      <c r="D30" s="161"/>
      <c r="E30" s="161"/>
      <c r="F30" s="161"/>
      <c r="G30" s="161"/>
      <c r="H30" s="161"/>
      <c r="I30" s="161"/>
      <c r="J30" s="366">
        <f>情報項目シート!C13</f>
        <v>0</v>
      </c>
      <c r="K30" s="367"/>
      <c r="L30" s="367"/>
      <c r="M30" s="367"/>
      <c r="N30" s="161" t="s">
        <v>48</v>
      </c>
      <c r="O30" s="161"/>
      <c r="P30" s="161"/>
      <c r="Q30" s="161"/>
      <c r="R30" s="161"/>
      <c r="S30" s="161"/>
      <c r="T30" s="161"/>
      <c r="U30" s="161"/>
      <c r="V30" s="161"/>
      <c r="W30" s="161"/>
      <c r="X30" s="161"/>
    </row>
    <row r="31" spans="1:24" ht="19.5" customHeight="1" x14ac:dyDescent="0.15">
      <c r="A31" s="161"/>
      <c r="B31" s="161"/>
      <c r="C31" s="358" t="s">
        <v>302</v>
      </c>
      <c r="D31" s="358"/>
      <c r="E31" s="358"/>
      <c r="F31" s="161"/>
      <c r="G31" s="161"/>
      <c r="H31" s="161"/>
      <c r="I31" s="161"/>
      <c r="J31" s="366">
        <f>情報項目シート!C14</f>
        <v>0</v>
      </c>
      <c r="K31" s="367"/>
      <c r="L31" s="367"/>
      <c r="M31" s="367"/>
      <c r="N31" s="161" t="s">
        <v>48</v>
      </c>
      <c r="O31" s="161"/>
      <c r="P31" s="161"/>
      <c r="Q31" s="161"/>
      <c r="R31" s="161"/>
      <c r="S31" s="161"/>
      <c r="T31" s="161"/>
      <c r="U31" s="161"/>
      <c r="V31" s="161"/>
      <c r="W31" s="161"/>
      <c r="X31" s="161"/>
    </row>
    <row r="32" spans="1:24" ht="19.5" customHeight="1" x14ac:dyDescent="0.15">
      <c r="A32" s="161"/>
      <c r="B32" s="161"/>
      <c r="C32" s="358" t="s">
        <v>303</v>
      </c>
      <c r="D32" s="358"/>
      <c r="E32" s="358"/>
      <c r="F32" s="161"/>
      <c r="G32" s="161"/>
      <c r="H32" s="161"/>
      <c r="I32" s="161"/>
      <c r="J32" s="366">
        <f>情報項目シート!C15</f>
        <v>0</v>
      </c>
      <c r="K32" s="367"/>
      <c r="L32" s="367"/>
      <c r="M32" s="367"/>
      <c r="N32" s="161" t="s">
        <v>48</v>
      </c>
      <c r="O32" s="161"/>
      <c r="P32" s="161"/>
      <c r="Q32" s="161"/>
      <c r="R32" s="161"/>
      <c r="S32" s="161"/>
      <c r="T32" s="161"/>
      <c r="U32" s="161"/>
      <c r="V32" s="161"/>
      <c r="W32" s="161"/>
      <c r="X32" s="161"/>
    </row>
    <row r="33" spans="1:24" ht="10.5" customHeight="1" x14ac:dyDescent="0.15">
      <c r="A33" s="161"/>
      <c r="B33" s="161"/>
      <c r="C33" s="161"/>
      <c r="D33" s="161"/>
      <c r="E33" s="161"/>
      <c r="F33" s="161"/>
      <c r="G33" s="161"/>
      <c r="H33" s="161"/>
      <c r="I33" s="161"/>
      <c r="J33" s="161"/>
      <c r="K33" s="161"/>
      <c r="L33" s="161"/>
      <c r="M33" s="161"/>
      <c r="N33" s="161"/>
      <c r="O33" s="161"/>
      <c r="P33" s="161"/>
      <c r="Q33" s="161"/>
      <c r="R33" s="161"/>
      <c r="S33" s="161"/>
      <c r="T33" s="161"/>
      <c r="U33" s="161"/>
      <c r="V33" s="161"/>
      <c r="W33" s="161"/>
      <c r="X33" s="161"/>
    </row>
    <row r="34" spans="1:24" ht="19.5" customHeight="1" x14ac:dyDescent="0.15">
      <c r="A34" s="167" t="s">
        <v>98</v>
      </c>
      <c r="B34" s="321" t="s">
        <v>276</v>
      </c>
      <c r="C34" s="161"/>
      <c r="D34" s="161"/>
      <c r="E34" s="161"/>
      <c r="F34" s="161"/>
      <c r="G34" s="161"/>
      <c r="H34" s="161"/>
      <c r="I34" s="161"/>
      <c r="J34" s="366">
        <f>情報項目シート!C16</f>
        <v>0</v>
      </c>
      <c r="K34" s="367"/>
      <c r="L34" s="367"/>
      <c r="M34" s="367"/>
      <c r="N34" s="161" t="s">
        <v>48</v>
      </c>
      <c r="O34" s="161"/>
      <c r="P34" s="161"/>
      <c r="Q34" s="161"/>
      <c r="R34" s="161"/>
      <c r="S34" s="161"/>
      <c r="T34" s="161"/>
      <c r="U34" s="161"/>
      <c r="V34" s="161"/>
      <c r="W34" s="161"/>
      <c r="X34" s="161"/>
    </row>
    <row r="35" spans="1:24" ht="19.5" customHeight="1" x14ac:dyDescent="0.15">
      <c r="A35" s="161"/>
      <c r="B35" s="161"/>
      <c r="C35" s="358" t="s">
        <v>302</v>
      </c>
      <c r="D35" s="358"/>
      <c r="E35" s="358"/>
      <c r="F35" s="161"/>
      <c r="G35" s="161"/>
      <c r="H35" s="161"/>
      <c r="I35" s="161"/>
      <c r="J35" s="366">
        <f>情報項目シート!C17</f>
        <v>0</v>
      </c>
      <c r="K35" s="367"/>
      <c r="L35" s="367"/>
      <c r="M35" s="367"/>
      <c r="N35" s="161" t="s">
        <v>48</v>
      </c>
      <c r="O35" s="161"/>
      <c r="P35" s="161"/>
      <c r="Q35" s="161"/>
      <c r="R35" s="161"/>
      <c r="S35" s="161"/>
      <c r="T35" s="161"/>
      <c r="U35" s="161"/>
      <c r="V35" s="161"/>
      <c r="W35" s="161"/>
      <c r="X35" s="161"/>
    </row>
    <row r="36" spans="1:24" ht="19.5" customHeight="1" x14ac:dyDescent="0.15">
      <c r="A36" s="161"/>
      <c r="B36" s="161"/>
      <c r="C36" s="358" t="s">
        <v>303</v>
      </c>
      <c r="D36" s="358"/>
      <c r="E36" s="358"/>
      <c r="F36" s="161"/>
      <c r="G36" s="161"/>
      <c r="H36" s="161"/>
      <c r="I36" s="161"/>
      <c r="J36" s="366">
        <f>情報項目シート!C18</f>
        <v>0</v>
      </c>
      <c r="K36" s="367"/>
      <c r="L36" s="367"/>
      <c r="M36" s="367"/>
      <c r="N36" s="161" t="s">
        <v>48</v>
      </c>
      <c r="O36" s="161"/>
      <c r="P36" s="161"/>
      <c r="Q36" s="161"/>
      <c r="R36" s="161"/>
      <c r="S36" s="161"/>
      <c r="T36" s="161"/>
      <c r="U36" s="161"/>
      <c r="V36" s="161"/>
      <c r="W36" s="161"/>
      <c r="X36" s="161"/>
    </row>
    <row r="37" spans="1:24" ht="10.5" customHeight="1" x14ac:dyDescent="0.15">
      <c r="A37" s="161"/>
      <c r="B37" s="161"/>
      <c r="C37" s="161"/>
      <c r="D37" s="161"/>
      <c r="E37" s="161"/>
      <c r="F37" s="161"/>
      <c r="G37" s="161"/>
      <c r="H37" s="161"/>
      <c r="I37" s="161"/>
      <c r="J37" s="161"/>
      <c r="K37" s="161"/>
      <c r="L37" s="161"/>
      <c r="M37" s="161"/>
      <c r="N37" s="161"/>
      <c r="O37" s="161"/>
      <c r="P37" s="161"/>
      <c r="Q37" s="161"/>
      <c r="R37" s="161"/>
      <c r="S37" s="161"/>
      <c r="T37" s="161"/>
      <c r="U37" s="161"/>
      <c r="V37" s="161"/>
      <c r="W37" s="161"/>
      <c r="X37" s="161"/>
    </row>
    <row r="38" spans="1:24" ht="18" customHeight="1" x14ac:dyDescent="0.15">
      <c r="A38" s="167" t="s">
        <v>99</v>
      </c>
      <c r="B38" s="358" t="s">
        <v>184</v>
      </c>
      <c r="C38" s="358"/>
      <c r="D38" s="358"/>
      <c r="E38" s="358"/>
      <c r="F38" s="358"/>
      <c r="G38" s="161"/>
      <c r="H38" s="161"/>
      <c r="I38" s="161"/>
      <c r="J38" s="161"/>
      <c r="K38" s="161"/>
      <c r="L38" s="161"/>
      <c r="M38" s="161"/>
      <c r="N38" s="161"/>
      <c r="O38" s="161"/>
      <c r="P38" s="161"/>
      <c r="Q38" s="161"/>
      <c r="R38" s="161"/>
      <c r="S38" s="161"/>
      <c r="T38" s="161"/>
      <c r="U38" s="161"/>
      <c r="V38" s="161"/>
      <c r="W38" s="161"/>
      <c r="X38" s="161"/>
    </row>
    <row r="39" spans="1:24" ht="10.5" customHeight="1" x14ac:dyDescent="0.15">
      <c r="A39" s="161"/>
      <c r="B39" s="161"/>
      <c r="C39" s="161"/>
      <c r="D39" s="161"/>
      <c r="E39" s="161"/>
      <c r="F39" s="161"/>
      <c r="G39" s="161"/>
      <c r="H39" s="161"/>
      <c r="I39" s="161"/>
      <c r="J39" s="161"/>
      <c r="K39" s="161"/>
      <c r="L39" s="161"/>
      <c r="M39" s="161"/>
      <c r="N39" s="161"/>
      <c r="O39" s="161"/>
      <c r="P39" s="161"/>
      <c r="Q39" s="161"/>
      <c r="R39" s="161"/>
      <c r="S39" s="161"/>
      <c r="T39" s="161"/>
      <c r="U39" s="161"/>
      <c r="V39" s="161"/>
      <c r="W39" s="161"/>
      <c r="X39" s="161"/>
    </row>
    <row r="40" spans="1:24" ht="18" customHeight="1" x14ac:dyDescent="0.15">
      <c r="A40" s="167" t="s">
        <v>100</v>
      </c>
      <c r="B40" s="161" t="s">
        <v>101</v>
      </c>
      <c r="C40" s="161"/>
      <c r="D40" s="161"/>
      <c r="E40" s="161"/>
      <c r="F40" s="161"/>
      <c r="G40" s="161"/>
      <c r="H40" s="161"/>
      <c r="I40" s="161"/>
      <c r="J40" s="161"/>
      <c r="K40" s="161"/>
      <c r="L40" s="161"/>
      <c r="M40" s="161"/>
      <c r="N40" s="161"/>
      <c r="O40" s="161"/>
      <c r="P40" s="161"/>
      <c r="Q40" s="161"/>
      <c r="R40" s="161"/>
      <c r="S40" s="161"/>
      <c r="T40" s="161"/>
      <c r="U40" s="161"/>
      <c r="V40" s="161"/>
      <c r="W40" s="161"/>
      <c r="X40" s="161"/>
    </row>
    <row r="41" spans="1:24" ht="18" customHeight="1" x14ac:dyDescent="0.15">
      <c r="A41" s="161"/>
      <c r="B41" s="161"/>
      <c r="C41" s="161" t="s">
        <v>102</v>
      </c>
      <c r="D41" s="161"/>
      <c r="E41" s="161"/>
      <c r="F41" s="161"/>
      <c r="G41" s="161"/>
      <c r="H41" s="161"/>
      <c r="I41" s="161"/>
      <c r="J41" s="161"/>
      <c r="K41" s="161"/>
      <c r="L41" s="358" t="s">
        <v>113</v>
      </c>
      <c r="M41" s="358"/>
      <c r="N41" s="358"/>
      <c r="O41" s="358"/>
      <c r="P41" s="358"/>
      <c r="Q41" s="358"/>
      <c r="R41" s="358"/>
      <c r="S41" s="358"/>
      <c r="T41" s="358"/>
      <c r="U41" s="161"/>
      <c r="V41" s="161"/>
      <c r="W41" s="161"/>
      <c r="X41" s="161"/>
    </row>
    <row r="42" spans="1:24" ht="19.5" customHeight="1" x14ac:dyDescent="0.15">
      <c r="A42" s="161"/>
      <c r="B42" s="161"/>
      <c r="C42" s="161" t="s">
        <v>103</v>
      </c>
      <c r="D42" s="161"/>
      <c r="E42" s="161"/>
      <c r="F42" s="161"/>
      <c r="G42" s="161"/>
      <c r="H42" s="161"/>
      <c r="I42" s="161"/>
      <c r="J42" s="161"/>
      <c r="K42" s="161"/>
      <c r="L42" s="363">
        <f>情報項目シート!C9</f>
        <v>0</v>
      </c>
      <c r="M42" s="364"/>
      <c r="N42" s="364"/>
      <c r="O42" s="364"/>
      <c r="P42" s="364"/>
      <c r="Q42" s="364"/>
      <c r="R42" s="364"/>
      <c r="S42" s="364"/>
      <c r="T42" s="161"/>
      <c r="U42" s="161"/>
      <c r="V42" s="161"/>
      <c r="W42" s="161"/>
      <c r="X42" s="161"/>
    </row>
    <row r="43" spans="1:24" ht="19.5" customHeight="1" x14ac:dyDescent="0.15">
      <c r="A43" s="161"/>
      <c r="B43" s="161"/>
      <c r="C43" s="161"/>
      <c r="D43" s="161"/>
      <c r="E43" s="161"/>
      <c r="F43" s="161"/>
      <c r="G43" s="161"/>
      <c r="H43" s="161"/>
      <c r="I43" s="161"/>
      <c r="J43" s="161"/>
      <c r="K43" s="161"/>
      <c r="L43" s="278"/>
      <c r="M43" s="279"/>
      <c r="N43" s="279"/>
      <c r="O43" s="279"/>
      <c r="P43" s="279"/>
      <c r="Q43" s="279"/>
      <c r="R43" s="279"/>
      <c r="S43" s="279"/>
      <c r="T43" s="161"/>
      <c r="U43" s="161"/>
      <c r="V43" s="161"/>
      <c r="W43" s="161"/>
      <c r="X43" s="161"/>
    </row>
    <row r="44" spans="1:24" ht="18" customHeight="1" x14ac:dyDescent="0.15">
      <c r="A44" s="167" t="s">
        <v>239</v>
      </c>
      <c r="B44" s="161" t="s">
        <v>240</v>
      </c>
      <c r="C44" s="161"/>
      <c r="D44" s="161"/>
      <c r="E44" s="161"/>
      <c r="F44" s="161"/>
      <c r="G44" s="161"/>
      <c r="H44" s="161"/>
      <c r="I44" s="161"/>
      <c r="J44" s="161"/>
      <c r="K44" s="161"/>
      <c r="L44" s="161"/>
      <c r="M44" s="161"/>
      <c r="N44" s="161"/>
      <c r="O44" s="161"/>
      <c r="P44" s="161"/>
      <c r="Q44" s="161"/>
      <c r="R44" s="161"/>
      <c r="S44" s="161"/>
      <c r="T44" s="161"/>
      <c r="U44" s="161"/>
      <c r="V44" s="161"/>
      <c r="W44" s="161"/>
      <c r="X44" s="161"/>
    </row>
    <row r="45" spans="1:24" ht="19.5" customHeight="1" x14ac:dyDescent="0.15">
      <c r="A45" s="161"/>
      <c r="B45" s="358" t="s">
        <v>241</v>
      </c>
      <c r="C45" s="358"/>
      <c r="D45" s="358"/>
      <c r="E45" s="358"/>
      <c r="F45" s="358"/>
      <c r="G45" s="358"/>
      <c r="H45" s="358"/>
      <c r="I45" s="161"/>
      <c r="J45" s="161"/>
      <c r="K45" s="161"/>
      <c r="L45" s="161"/>
      <c r="M45" s="161"/>
      <c r="N45" s="161"/>
      <c r="O45" s="161"/>
      <c r="P45" s="161"/>
      <c r="Q45" s="161"/>
      <c r="R45" s="161"/>
      <c r="S45" s="161"/>
      <c r="T45" s="161"/>
      <c r="U45" s="365" t="s">
        <v>203</v>
      </c>
      <c r="V45" s="365"/>
      <c r="W45" s="365"/>
      <c r="X45" s="365"/>
    </row>
    <row r="46" spans="1:24" ht="20.25" customHeight="1" x14ac:dyDescent="0.15">
      <c r="A46" s="161"/>
      <c r="B46" s="362"/>
      <c r="C46" s="362"/>
      <c r="D46" s="360" t="s">
        <v>242</v>
      </c>
      <c r="E46" s="360"/>
      <c r="F46" s="360"/>
      <c r="G46" s="360"/>
      <c r="H46" s="360"/>
      <c r="I46" s="360"/>
      <c r="J46" s="360" t="s">
        <v>302</v>
      </c>
      <c r="K46" s="360"/>
      <c r="L46" s="360"/>
      <c r="M46" s="360"/>
      <c r="N46" s="360"/>
      <c r="O46" s="360" t="s">
        <v>303</v>
      </c>
      <c r="P46" s="360"/>
      <c r="Q46" s="360"/>
      <c r="R46" s="360"/>
      <c r="S46" s="360"/>
      <c r="T46" s="360" t="s">
        <v>243</v>
      </c>
      <c r="U46" s="360"/>
      <c r="V46" s="360"/>
      <c r="W46" s="360"/>
      <c r="X46" s="360"/>
    </row>
    <row r="47" spans="1:24" ht="18" customHeight="1" x14ac:dyDescent="0.15">
      <c r="A47" s="161"/>
      <c r="B47" s="362" t="s">
        <v>244</v>
      </c>
      <c r="C47" s="362"/>
      <c r="D47" s="362" t="s">
        <v>104</v>
      </c>
      <c r="E47" s="362"/>
      <c r="F47" s="362"/>
      <c r="G47" s="362"/>
      <c r="H47" s="362"/>
      <c r="I47" s="362"/>
      <c r="J47" s="357">
        <f>情報項目シート!C11</f>
        <v>0</v>
      </c>
      <c r="K47" s="357"/>
      <c r="L47" s="357"/>
      <c r="M47" s="357"/>
      <c r="N47" s="357"/>
      <c r="O47" s="357">
        <f>情報項目シート!C12</f>
        <v>0</v>
      </c>
      <c r="P47" s="357"/>
      <c r="Q47" s="357"/>
      <c r="R47" s="357"/>
      <c r="S47" s="357"/>
      <c r="T47" s="357">
        <f t="shared" ref="T47:T53" si="0">SUM(J47:S47)</f>
        <v>0</v>
      </c>
      <c r="U47" s="357"/>
      <c r="V47" s="357"/>
      <c r="W47" s="357"/>
      <c r="X47" s="357"/>
    </row>
    <row r="48" spans="1:24" ht="19.5" customHeight="1" x14ac:dyDescent="0.15">
      <c r="A48" s="161"/>
      <c r="B48" s="362" t="s">
        <v>245</v>
      </c>
      <c r="C48" s="362"/>
      <c r="D48" s="362" t="s">
        <v>246</v>
      </c>
      <c r="E48" s="362"/>
      <c r="F48" s="362"/>
      <c r="G48" s="362"/>
      <c r="H48" s="362"/>
      <c r="I48" s="362"/>
      <c r="J48" s="357">
        <f>情報項目シート!C19</f>
        <v>0</v>
      </c>
      <c r="K48" s="357"/>
      <c r="L48" s="357"/>
      <c r="M48" s="357"/>
      <c r="N48" s="357"/>
      <c r="O48" s="357">
        <f>情報項目シート!C20</f>
        <v>0</v>
      </c>
      <c r="P48" s="357"/>
      <c r="Q48" s="357"/>
      <c r="R48" s="357"/>
      <c r="S48" s="357"/>
      <c r="T48" s="357">
        <f t="shared" si="0"/>
        <v>0</v>
      </c>
      <c r="U48" s="357"/>
      <c r="V48" s="357"/>
      <c r="W48" s="357"/>
      <c r="X48" s="357"/>
    </row>
    <row r="49" spans="1:24" ht="19.5" customHeight="1" x14ac:dyDescent="0.15">
      <c r="A49" s="161"/>
      <c r="B49" s="362"/>
      <c r="C49" s="362"/>
      <c r="D49" s="362" t="s">
        <v>247</v>
      </c>
      <c r="E49" s="362"/>
      <c r="F49" s="362"/>
      <c r="G49" s="362"/>
      <c r="H49" s="362"/>
      <c r="I49" s="362"/>
      <c r="J49" s="357">
        <f>情報項目シート!C21</f>
        <v>0</v>
      </c>
      <c r="K49" s="357"/>
      <c r="L49" s="357"/>
      <c r="M49" s="357"/>
      <c r="N49" s="357"/>
      <c r="O49" s="357">
        <f>情報項目シート!C22</f>
        <v>0</v>
      </c>
      <c r="P49" s="357"/>
      <c r="Q49" s="357"/>
      <c r="R49" s="357"/>
      <c r="S49" s="357"/>
      <c r="T49" s="357">
        <f t="shared" si="0"/>
        <v>0</v>
      </c>
      <c r="U49" s="357"/>
      <c r="V49" s="357"/>
      <c r="W49" s="357"/>
      <c r="X49" s="357"/>
    </row>
    <row r="50" spans="1:24" ht="19.5" customHeight="1" x14ac:dyDescent="0.15">
      <c r="A50" s="161"/>
      <c r="B50" s="362"/>
      <c r="C50" s="362"/>
      <c r="D50" s="362" t="s">
        <v>248</v>
      </c>
      <c r="E50" s="362"/>
      <c r="F50" s="362"/>
      <c r="G50" s="362"/>
      <c r="H50" s="362"/>
      <c r="I50" s="362"/>
      <c r="J50" s="357">
        <f>情報項目シート!C23</f>
        <v>0</v>
      </c>
      <c r="K50" s="357"/>
      <c r="L50" s="357"/>
      <c r="M50" s="357"/>
      <c r="N50" s="357"/>
      <c r="O50" s="357">
        <f>情報項目シート!C24</f>
        <v>0</v>
      </c>
      <c r="P50" s="357"/>
      <c r="Q50" s="357"/>
      <c r="R50" s="357"/>
      <c r="S50" s="357"/>
      <c r="T50" s="357">
        <f t="shared" si="0"/>
        <v>0</v>
      </c>
      <c r="U50" s="357"/>
      <c r="V50" s="357"/>
      <c r="W50" s="357"/>
      <c r="X50" s="357"/>
    </row>
    <row r="51" spans="1:24" ht="19.5" customHeight="1" x14ac:dyDescent="0.15">
      <c r="A51" s="161"/>
      <c r="B51" s="362"/>
      <c r="C51" s="362"/>
      <c r="D51" s="360" t="s">
        <v>249</v>
      </c>
      <c r="E51" s="360"/>
      <c r="F51" s="360"/>
      <c r="G51" s="360"/>
      <c r="H51" s="360"/>
      <c r="I51" s="360"/>
      <c r="J51" s="357">
        <f>SUM(J48:N50)</f>
        <v>0</v>
      </c>
      <c r="K51" s="357"/>
      <c r="L51" s="357"/>
      <c r="M51" s="357"/>
      <c r="N51" s="357"/>
      <c r="O51" s="357">
        <f>SUM(O48:S50)</f>
        <v>0</v>
      </c>
      <c r="P51" s="357"/>
      <c r="Q51" s="357"/>
      <c r="R51" s="357"/>
      <c r="S51" s="357"/>
      <c r="T51" s="357">
        <f t="shared" si="0"/>
        <v>0</v>
      </c>
      <c r="U51" s="357"/>
      <c r="V51" s="357"/>
      <c r="W51" s="357"/>
      <c r="X51" s="357"/>
    </row>
    <row r="52" spans="1:24" ht="18" customHeight="1" x14ac:dyDescent="0.15">
      <c r="A52" s="161"/>
      <c r="B52" s="362"/>
      <c r="C52" s="362"/>
      <c r="D52" s="361" t="s">
        <v>277</v>
      </c>
      <c r="E52" s="361"/>
      <c r="F52" s="361"/>
      <c r="G52" s="361"/>
      <c r="H52" s="361"/>
      <c r="I52" s="361"/>
      <c r="J52" s="357">
        <f>情報項目シート!C17</f>
        <v>0</v>
      </c>
      <c r="K52" s="357"/>
      <c r="L52" s="357"/>
      <c r="M52" s="357"/>
      <c r="N52" s="357"/>
      <c r="O52" s="357">
        <f>情報項目シート!C18</f>
        <v>0</v>
      </c>
      <c r="P52" s="357"/>
      <c r="Q52" s="357"/>
      <c r="R52" s="357"/>
      <c r="S52" s="357"/>
      <c r="T52" s="357">
        <f t="shared" si="0"/>
        <v>0</v>
      </c>
      <c r="U52" s="357"/>
      <c r="V52" s="357"/>
      <c r="W52" s="357"/>
      <c r="X52" s="357"/>
    </row>
    <row r="53" spans="1:24" ht="18" customHeight="1" x14ac:dyDescent="0.15">
      <c r="A53" s="161"/>
      <c r="B53" s="362"/>
      <c r="C53" s="362"/>
      <c r="D53" s="360" t="s">
        <v>250</v>
      </c>
      <c r="E53" s="360"/>
      <c r="F53" s="360"/>
      <c r="G53" s="360"/>
      <c r="H53" s="360"/>
      <c r="I53" s="360"/>
      <c r="J53" s="357">
        <f>SUM(J51:N52)</f>
        <v>0</v>
      </c>
      <c r="K53" s="357"/>
      <c r="L53" s="357"/>
      <c r="M53" s="357"/>
      <c r="N53" s="357"/>
      <c r="O53" s="357">
        <f>SUM(O51:S52)</f>
        <v>0</v>
      </c>
      <c r="P53" s="357"/>
      <c r="Q53" s="357"/>
      <c r="R53" s="357"/>
      <c r="S53" s="357"/>
      <c r="T53" s="357">
        <f t="shared" si="0"/>
        <v>0</v>
      </c>
      <c r="U53" s="357"/>
      <c r="V53" s="357"/>
      <c r="W53" s="357"/>
      <c r="X53" s="357"/>
    </row>
    <row r="54" spans="1:24" ht="18" customHeight="1" x14ac:dyDescent="0.15">
      <c r="A54" s="161"/>
      <c r="B54" s="161"/>
      <c r="C54" s="161"/>
      <c r="D54" s="161"/>
      <c r="E54" s="161"/>
      <c r="F54" s="161"/>
      <c r="G54" s="161"/>
      <c r="H54" s="161"/>
      <c r="I54" s="161"/>
      <c r="J54" s="161"/>
      <c r="K54" s="161"/>
      <c r="L54" s="161"/>
      <c r="M54" s="161"/>
      <c r="N54" s="161"/>
      <c r="O54" s="161"/>
      <c r="P54" s="161"/>
      <c r="Q54" s="161"/>
      <c r="R54" s="161"/>
      <c r="S54" s="161"/>
      <c r="T54" s="161"/>
      <c r="U54" s="161"/>
      <c r="V54" s="161"/>
      <c r="W54" s="161"/>
      <c r="X54" s="161"/>
    </row>
    <row r="55" spans="1:24" ht="18" customHeight="1" x14ac:dyDescent="0.15">
      <c r="A55" s="161"/>
      <c r="B55" s="358" t="s">
        <v>251</v>
      </c>
      <c r="C55" s="358"/>
      <c r="D55" s="358"/>
      <c r="E55" s="358"/>
      <c r="F55" s="358"/>
      <c r="G55" s="358"/>
      <c r="H55" s="358"/>
      <c r="I55" s="358"/>
      <c r="J55" s="358"/>
      <c r="K55" s="358"/>
      <c r="L55" s="358"/>
      <c r="M55" s="358"/>
      <c r="N55" s="358"/>
      <c r="O55" s="358"/>
      <c r="P55" s="358"/>
      <c r="Q55" s="358"/>
      <c r="R55" s="358"/>
      <c r="S55" s="358"/>
      <c r="T55" s="358"/>
      <c r="U55" s="358"/>
      <c r="V55" s="358"/>
      <c r="W55" s="358"/>
      <c r="X55" s="358"/>
    </row>
    <row r="56" spans="1:24" ht="18" customHeight="1" x14ac:dyDescent="0.15">
      <c r="A56" s="161"/>
      <c r="B56" s="161"/>
      <c r="C56" s="161"/>
      <c r="D56" s="161"/>
      <c r="E56" s="161"/>
      <c r="F56" s="161"/>
      <c r="G56" s="161"/>
      <c r="H56" s="161"/>
      <c r="I56" s="161"/>
      <c r="J56" s="161"/>
      <c r="K56" s="161"/>
      <c r="L56" s="161"/>
      <c r="M56" s="161"/>
      <c r="N56" s="161"/>
      <c r="O56" s="161"/>
      <c r="P56" s="161"/>
      <c r="Q56" s="161"/>
      <c r="R56" s="161"/>
      <c r="S56" s="161"/>
      <c r="T56" s="161"/>
      <c r="U56" s="161"/>
      <c r="V56" s="161"/>
      <c r="W56" s="161"/>
      <c r="X56" s="161"/>
    </row>
    <row r="57" spans="1:24" ht="18" customHeight="1" x14ac:dyDescent="0.15">
      <c r="A57" s="161"/>
      <c r="B57" s="161"/>
      <c r="C57" s="161"/>
      <c r="D57" s="161"/>
      <c r="E57" s="161"/>
      <c r="F57" s="161"/>
      <c r="G57" s="161"/>
      <c r="H57" s="161"/>
      <c r="I57" s="161"/>
      <c r="J57" s="161"/>
      <c r="K57" s="161"/>
      <c r="L57" s="161"/>
      <c r="M57" s="161"/>
      <c r="N57" s="161"/>
      <c r="O57" s="161"/>
      <c r="P57" s="161"/>
      <c r="Q57" s="161"/>
      <c r="R57" s="161"/>
      <c r="S57" s="161"/>
      <c r="T57" s="161"/>
      <c r="U57" s="161"/>
      <c r="V57" s="161"/>
      <c r="W57" s="161"/>
      <c r="X57" s="161"/>
    </row>
    <row r="58" spans="1:24" ht="18" customHeight="1" x14ac:dyDescent="0.15">
      <c r="A58" s="161"/>
      <c r="B58" s="161"/>
      <c r="C58" s="161"/>
      <c r="D58" s="161"/>
      <c r="E58" s="161"/>
      <c r="F58" s="161"/>
      <c r="G58" s="161"/>
      <c r="H58" s="161"/>
      <c r="I58" s="161"/>
      <c r="J58" s="161"/>
      <c r="K58" s="161"/>
      <c r="L58" s="161"/>
      <c r="M58" s="161"/>
      <c r="N58" s="161"/>
      <c r="O58" s="161"/>
      <c r="P58" s="161"/>
      <c r="Q58" s="161"/>
      <c r="R58" s="161"/>
      <c r="S58" s="161"/>
      <c r="T58" s="161"/>
      <c r="U58" s="161"/>
      <c r="V58" s="161"/>
      <c r="W58" s="161"/>
      <c r="X58" s="161"/>
    </row>
    <row r="59" spans="1:24" ht="18" customHeight="1" x14ac:dyDescent="0.15">
      <c r="A59" s="161"/>
      <c r="B59" s="161"/>
      <c r="C59" s="161"/>
      <c r="D59" s="161"/>
      <c r="E59" s="161"/>
      <c r="F59" s="161"/>
      <c r="G59" s="161"/>
      <c r="H59" s="161"/>
      <c r="I59" s="161"/>
      <c r="J59" s="161"/>
      <c r="K59" s="161"/>
      <c r="L59" s="161"/>
      <c r="M59" s="161"/>
      <c r="N59" s="161"/>
      <c r="O59" s="161"/>
      <c r="P59" s="161"/>
      <c r="Q59" s="161"/>
      <c r="R59" s="161"/>
      <c r="S59" s="161"/>
      <c r="T59" s="161"/>
      <c r="U59" s="161"/>
      <c r="V59" s="161"/>
      <c r="W59" s="161"/>
      <c r="X59" s="161"/>
    </row>
    <row r="60" spans="1:24" ht="18" customHeight="1" x14ac:dyDescent="0.15">
      <c r="A60" s="161"/>
      <c r="B60" s="161"/>
      <c r="C60" s="161"/>
      <c r="D60" s="161"/>
      <c r="E60" s="161"/>
      <c r="F60" s="161"/>
      <c r="G60" s="161"/>
      <c r="H60" s="161"/>
      <c r="I60" s="161"/>
      <c r="J60" s="161"/>
      <c r="K60" s="161"/>
      <c r="L60" s="161"/>
      <c r="M60" s="161"/>
      <c r="N60" s="161"/>
      <c r="O60" s="161"/>
      <c r="P60" s="161"/>
      <c r="Q60" s="161"/>
      <c r="R60" s="161"/>
      <c r="S60" s="161"/>
      <c r="T60" s="161"/>
      <c r="U60" s="161"/>
      <c r="V60" s="161"/>
      <c r="W60" s="161"/>
      <c r="X60" s="161"/>
    </row>
    <row r="61" spans="1:24" ht="18" customHeight="1" x14ac:dyDescent="0.15">
      <c r="A61" s="161"/>
      <c r="B61" s="161"/>
      <c r="C61" s="161"/>
      <c r="D61" s="161"/>
      <c r="E61" s="161"/>
      <c r="F61" s="161"/>
      <c r="G61" s="161"/>
      <c r="H61" s="161"/>
      <c r="I61" s="161"/>
      <c r="J61" s="161"/>
      <c r="K61" s="161"/>
      <c r="L61" s="161"/>
      <c r="M61" s="161"/>
      <c r="N61" s="161"/>
      <c r="O61" s="161"/>
      <c r="P61" s="161"/>
      <c r="Q61" s="161"/>
      <c r="R61" s="161"/>
      <c r="S61" s="161"/>
      <c r="T61" s="161"/>
      <c r="U61" s="161"/>
      <c r="V61" s="161"/>
      <c r="W61" s="161"/>
      <c r="X61" s="161"/>
    </row>
    <row r="62" spans="1:24" ht="18" customHeight="1" x14ac:dyDescent="0.15">
      <c r="A62" s="161"/>
      <c r="B62" s="161"/>
      <c r="C62" s="161"/>
      <c r="D62" s="161"/>
      <c r="E62" s="161"/>
      <c r="F62" s="161"/>
      <c r="G62" s="161"/>
      <c r="H62" s="161"/>
      <c r="I62" s="161"/>
      <c r="J62" s="161"/>
      <c r="K62" s="161"/>
      <c r="L62" s="161"/>
      <c r="M62" s="161"/>
      <c r="N62" s="161"/>
      <c r="O62" s="161"/>
      <c r="P62" s="161"/>
      <c r="Q62" s="161"/>
      <c r="R62" s="161"/>
      <c r="S62" s="161"/>
      <c r="T62" s="161"/>
      <c r="U62" s="161"/>
      <c r="V62" s="161"/>
      <c r="W62" s="161"/>
      <c r="X62" s="161"/>
    </row>
    <row r="63" spans="1:24" ht="18" customHeight="1" x14ac:dyDescent="0.15">
      <c r="A63" s="161"/>
      <c r="B63" s="161"/>
      <c r="C63" s="161"/>
      <c r="D63" s="161"/>
      <c r="E63" s="161"/>
      <c r="F63" s="161"/>
      <c r="G63" s="161"/>
      <c r="H63" s="161"/>
      <c r="I63" s="161"/>
      <c r="J63" s="161"/>
      <c r="K63" s="161"/>
      <c r="L63" s="161"/>
      <c r="M63" s="161"/>
      <c r="N63" s="161"/>
      <c r="O63" s="161"/>
      <c r="P63" s="161"/>
      <c r="Q63" s="161"/>
      <c r="R63" s="161"/>
      <c r="S63" s="161"/>
      <c r="T63" s="161"/>
      <c r="U63" s="161"/>
      <c r="V63" s="161"/>
      <c r="W63" s="161"/>
      <c r="X63" s="161"/>
    </row>
    <row r="64" spans="1:24" ht="18" customHeight="1" x14ac:dyDescent="0.15">
      <c r="A64" s="167" t="s">
        <v>283</v>
      </c>
      <c r="B64" s="161" t="s">
        <v>105</v>
      </c>
      <c r="C64" s="161"/>
      <c r="D64" s="161"/>
      <c r="E64" s="161"/>
      <c r="F64" s="161"/>
      <c r="G64" s="161"/>
      <c r="H64" s="161"/>
      <c r="I64" s="161"/>
      <c r="J64" s="161"/>
      <c r="K64" s="161"/>
      <c r="L64" s="161"/>
      <c r="M64" s="161"/>
      <c r="N64" s="161"/>
      <c r="O64" s="161"/>
      <c r="P64" s="161"/>
      <c r="Q64" s="161"/>
      <c r="R64" s="161"/>
      <c r="S64" s="161"/>
      <c r="T64" s="161"/>
      <c r="U64" s="161"/>
      <c r="V64" s="161"/>
      <c r="W64" s="161"/>
      <c r="X64" s="161"/>
    </row>
    <row r="65" spans="1:24" ht="18" customHeight="1" x14ac:dyDescent="0.15">
      <c r="A65" s="161"/>
      <c r="B65" s="161"/>
      <c r="C65" s="161" t="s">
        <v>106</v>
      </c>
      <c r="D65" s="161"/>
      <c r="E65" s="161"/>
      <c r="F65" s="161"/>
      <c r="G65" s="161"/>
      <c r="H65" s="161"/>
      <c r="I65" s="358">
        <f>情報項目シート!C36</f>
        <v>0</v>
      </c>
      <c r="J65" s="358"/>
      <c r="K65" s="358"/>
      <c r="L65" s="358"/>
      <c r="M65" s="358"/>
      <c r="N65" s="358"/>
      <c r="O65" s="358"/>
      <c r="P65" s="358"/>
      <c r="Q65" s="358"/>
      <c r="R65" s="358"/>
      <c r="S65" s="358"/>
      <c r="T65" s="358"/>
      <c r="U65" s="358"/>
      <c r="V65" s="358"/>
      <c r="W65" s="358"/>
      <c r="X65" s="358"/>
    </row>
    <row r="66" spans="1:24" ht="18" customHeight="1" x14ac:dyDescent="0.15">
      <c r="A66" s="161"/>
      <c r="B66" s="161"/>
      <c r="C66" s="161" t="s">
        <v>111</v>
      </c>
      <c r="D66" s="161"/>
      <c r="E66" s="161"/>
      <c r="F66" s="161"/>
      <c r="G66" s="161"/>
      <c r="H66" s="161"/>
      <c r="I66" s="358">
        <f>情報項目シート!C37</f>
        <v>0</v>
      </c>
      <c r="J66" s="358"/>
      <c r="K66" s="358"/>
      <c r="L66" s="358"/>
      <c r="M66" s="358"/>
      <c r="N66" s="358"/>
      <c r="O66" s="358"/>
      <c r="P66" s="358"/>
      <c r="Q66" s="358"/>
      <c r="R66" s="358"/>
      <c r="S66" s="358"/>
      <c r="T66" s="358"/>
      <c r="U66" s="358"/>
      <c r="V66" s="358"/>
      <c r="W66" s="358"/>
      <c r="X66" s="358"/>
    </row>
    <row r="67" spans="1:24" ht="18" customHeight="1" x14ac:dyDescent="0.15">
      <c r="A67" s="161"/>
      <c r="B67" s="161"/>
      <c r="C67" s="161" t="s">
        <v>112</v>
      </c>
      <c r="D67" s="161"/>
      <c r="E67" s="161"/>
      <c r="F67" s="161"/>
      <c r="G67" s="161"/>
      <c r="H67" s="161"/>
      <c r="I67" s="358">
        <f>情報項目シート!C38</f>
        <v>0</v>
      </c>
      <c r="J67" s="358"/>
      <c r="K67" s="358"/>
      <c r="L67" s="358"/>
      <c r="M67" s="358"/>
      <c r="N67" s="358"/>
      <c r="O67" s="358"/>
      <c r="P67" s="358"/>
      <c r="Q67" s="358"/>
      <c r="R67" s="358"/>
      <c r="S67" s="358"/>
      <c r="T67" s="358"/>
      <c r="U67" s="358"/>
      <c r="V67" s="358"/>
      <c r="W67" s="358"/>
      <c r="X67" s="358"/>
    </row>
    <row r="68" spans="1:24" ht="18" customHeight="1" x14ac:dyDescent="0.15">
      <c r="A68" s="161"/>
      <c r="B68" s="161"/>
      <c r="C68" s="161" t="s">
        <v>107</v>
      </c>
      <c r="D68" s="161"/>
      <c r="E68" s="161"/>
      <c r="F68" s="161"/>
      <c r="G68" s="161"/>
      <c r="H68" s="161"/>
      <c r="I68" s="358" t="str">
        <f>"〒"&amp;情報項目シート!C39</f>
        <v>〒</v>
      </c>
      <c r="J68" s="358"/>
      <c r="K68" s="358"/>
      <c r="L68" s="358"/>
      <c r="M68" s="358"/>
      <c r="N68" s="358"/>
      <c r="O68" s="358"/>
      <c r="P68" s="358"/>
      <c r="Q68" s="358"/>
      <c r="R68" s="358"/>
      <c r="S68" s="358"/>
      <c r="T68" s="358"/>
      <c r="U68" s="358"/>
      <c r="V68" s="358"/>
      <c r="W68" s="358"/>
      <c r="X68" s="358"/>
    </row>
    <row r="69" spans="1:24" ht="18" customHeight="1" x14ac:dyDescent="0.15">
      <c r="A69" s="161"/>
      <c r="B69" s="161"/>
      <c r="C69" s="161" t="s">
        <v>108</v>
      </c>
      <c r="D69" s="161"/>
      <c r="E69" s="161"/>
      <c r="F69" s="161"/>
      <c r="G69" s="161"/>
      <c r="H69" s="161"/>
      <c r="I69" s="359">
        <f>情報項目シート!C40</f>
        <v>0</v>
      </c>
      <c r="J69" s="359"/>
      <c r="K69" s="359"/>
      <c r="L69" s="359"/>
      <c r="M69" s="359"/>
      <c r="N69" s="359"/>
      <c r="O69" s="359"/>
      <c r="P69" s="359"/>
      <c r="Q69" s="359"/>
      <c r="R69" s="359"/>
      <c r="S69" s="359"/>
      <c r="T69" s="359"/>
      <c r="U69" s="359"/>
      <c r="V69" s="359"/>
      <c r="W69" s="359"/>
      <c r="X69" s="359"/>
    </row>
    <row r="70" spans="1:24" ht="18" customHeight="1" x14ac:dyDescent="0.15">
      <c r="A70" s="161"/>
      <c r="B70" s="161"/>
      <c r="C70" s="161"/>
      <c r="D70" s="161"/>
      <c r="E70" s="161"/>
      <c r="F70" s="161"/>
      <c r="G70" s="161"/>
      <c r="H70" s="161"/>
      <c r="I70" s="359"/>
      <c r="J70" s="359"/>
      <c r="K70" s="359"/>
      <c r="L70" s="359"/>
      <c r="M70" s="359"/>
      <c r="N70" s="359"/>
      <c r="O70" s="359"/>
      <c r="P70" s="359"/>
      <c r="Q70" s="359"/>
      <c r="R70" s="359"/>
      <c r="S70" s="359"/>
      <c r="T70" s="359"/>
      <c r="U70" s="359"/>
      <c r="V70" s="359"/>
      <c r="W70" s="359"/>
      <c r="X70" s="359"/>
    </row>
    <row r="71" spans="1:24" ht="18" customHeight="1" x14ac:dyDescent="0.15">
      <c r="A71" s="161"/>
      <c r="B71" s="161"/>
      <c r="C71" s="161" t="s">
        <v>109</v>
      </c>
      <c r="D71" s="161"/>
      <c r="E71" s="161"/>
      <c r="F71" s="161"/>
      <c r="G71" s="161"/>
      <c r="H71" s="161"/>
      <c r="I71" s="358">
        <f>情報項目シート!C41</f>
        <v>0</v>
      </c>
      <c r="J71" s="358"/>
      <c r="K71" s="358"/>
      <c r="L71" s="358"/>
      <c r="M71" s="358"/>
      <c r="N71" s="358"/>
      <c r="O71" s="358"/>
      <c r="P71" s="358"/>
      <c r="Q71" s="358"/>
      <c r="R71" s="358"/>
      <c r="S71" s="358"/>
      <c r="T71" s="358"/>
      <c r="U71" s="358"/>
      <c r="V71" s="358"/>
      <c r="W71" s="358"/>
      <c r="X71" s="358"/>
    </row>
    <row r="72" spans="1:24" ht="18" customHeight="1" x14ac:dyDescent="0.15">
      <c r="A72" s="161"/>
      <c r="B72" s="161"/>
      <c r="C72" s="161" t="s">
        <v>110</v>
      </c>
      <c r="D72" s="161"/>
      <c r="E72" s="161"/>
      <c r="F72" s="161"/>
      <c r="G72" s="161"/>
      <c r="H72" s="161"/>
      <c r="I72" s="358">
        <f>情報項目シート!C42</f>
        <v>0</v>
      </c>
      <c r="J72" s="358"/>
      <c r="K72" s="358"/>
      <c r="L72" s="358"/>
      <c r="M72" s="358"/>
      <c r="N72" s="358"/>
      <c r="O72" s="358"/>
      <c r="P72" s="358"/>
      <c r="Q72" s="358"/>
      <c r="R72" s="358"/>
      <c r="S72" s="358"/>
      <c r="T72" s="358"/>
      <c r="U72" s="358"/>
      <c r="V72" s="358"/>
      <c r="W72" s="358"/>
      <c r="X72" s="358"/>
    </row>
    <row r="73" spans="1:24" ht="18" customHeight="1" x14ac:dyDescent="0.15">
      <c r="A73" s="161"/>
      <c r="B73" s="161"/>
      <c r="C73" s="161" t="s">
        <v>252</v>
      </c>
      <c r="D73" s="161"/>
      <c r="E73" s="161"/>
      <c r="F73" s="161"/>
      <c r="G73" s="161"/>
      <c r="H73" s="161"/>
      <c r="I73" s="358">
        <f>情報項目シート!C43</f>
        <v>0</v>
      </c>
      <c r="J73" s="358"/>
      <c r="K73" s="358"/>
      <c r="L73" s="358"/>
      <c r="M73" s="358"/>
      <c r="N73" s="358"/>
      <c r="O73" s="358"/>
      <c r="P73" s="358"/>
      <c r="Q73" s="358"/>
      <c r="R73" s="358"/>
      <c r="S73" s="358"/>
      <c r="T73" s="358"/>
      <c r="U73" s="358"/>
      <c r="V73" s="358"/>
      <c r="W73" s="358"/>
      <c r="X73" s="358"/>
    </row>
  </sheetData>
  <mergeCells count="72">
    <mergeCell ref="A2:X2"/>
    <mergeCell ref="A4:X4"/>
    <mergeCell ref="J7:L7"/>
    <mergeCell ref="M7:X7"/>
    <mergeCell ref="M11:V12"/>
    <mergeCell ref="M10:X10"/>
    <mergeCell ref="M8:X9"/>
    <mergeCell ref="C36:E36"/>
    <mergeCell ref="J36:M36"/>
    <mergeCell ref="J32:M32"/>
    <mergeCell ref="K14:R14"/>
    <mergeCell ref="A17:X17"/>
    <mergeCell ref="A18:X18"/>
    <mergeCell ref="S14:X14"/>
    <mergeCell ref="B22:X22"/>
    <mergeCell ref="B25:X28"/>
    <mergeCell ref="C31:E31"/>
    <mergeCell ref="C35:E35"/>
    <mergeCell ref="J31:M31"/>
    <mergeCell ref="J34:M34"/>
    <mergeCell ref="J35:M35"/>
    <mergeCell ref="J30:M30"/>
    <mergeCell ref="C32:E32"/>
    <mergeCell ref="B47:C47"/>
    <mergeCell ref="D47:I47"/>
    <mergeCell ref="J47:N47"/>
    <mergeCell ref="O47:S47"/>
    <mergeCell ref="B38:F38"/>
    <mergeCell ref="L41:T41"/>
    <mergeCell ref="L42:S42"/>
    <mergeCell ref="B45:H45"/>
    <mergeCell ref="T46:X46"/>
    <mergeCell ref="T47:X47"/>
    <mergeCell ref="U45:X45"/>
    <mergeCell ref="B46:C46"/>
    <mergeCell ref="D46:I46"/>
    <mergeCell ref="J46:N46"/>
    <mergeCell ref="J50:N50"/>
    <mergeCell ref="O50:S50"/>
    <mergeCell ref="D51:I51"/>
    <mergeCell ref="J51:N51"/>
    <mergeCell ref="O46:S46"/>
    <mergeCell ref="D53:I53"/>
    <mergeCell ref="J53:N53"/>
    <mergeCell ref="O53:S53"/>
    <mergeCell ref="B55:X55"/>
    <mergeCell ref="O51:S51"/>
    <mergeCell ref="D52:I52"/>
    <mergeCell ref="J52:N52"/>
    <mergeCell ref="O52:S52"/>
    <mergeCell ref="B48:C53"/>
    <mergeCell ref="D48:I48"/>
    <mergeCell ref="J48:N48"/>
    <mergeCell ref="O48:S48"/>
    <mergeCell ref="D49:I49"/>
    <mergeCell ref="J49:N49"/>
    <mergeCell ref="O49:S49"/>
    <mergeCell ref="D50:I50"/>
    <mergeCell ref="I65:X65"/>
    <mergeCell ref="I66:X66"/>
    <mergeCell ref="I73:X73"/>
    <mergeCell ref="I67:X67"/>
    <mergeCell ref="I68:X68"/>
    <mergeCell ref="I69:X70"/>
    <mergeCell ref="I71:X71"/>
    <mergeCell ref="I72:X72"/>
    <mergeCell ref="T53:X53"/>
    <mergeCell ref="T48:X48"/>
    <mergeCell ref="T49:X49"/>
    <mergeCell ref="T50:X50"/>
    <mergeCell ref="T51:X51"/>
    <mergeCell ref="T52:X52"/>
  </mergeCells>
  <phoneticPr fontId="4"/>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3"/>
  <sheetViews>
    <sheetView workbookViewId="0">
      <selection activeCell="A5" sqref="A5"/>
    </sheetView>
  </sheetViews>
  <sheetFormatPr defaultRowHeight="13.5" x14ac:dyDescent="0.15"/>
  <cols>
    <col min="1" max="1" width="22.125" style="176" customWidth="1"/>
    <col min="2" max="2" width="24.125" style="176" customWidth="1"/>
    <col min="3" max="3" width="13" style="176" bestFit="1" customWidth="1"/>
    <col min="4" max="4" width="12.25" style="176" bestFit="1" customWidth="1"/>
    <col min="5" max="5" width="12.5" style="176" customWidth="1"/>
    <col min="6" max="16384" width="9" style="176"/>
  </cols>
  <sheetData>
    <row r="1" spans="1:10" ht="18.75" x14ac:dyDescent="0.15">
      <c r="A1" s="61"/>
      <c r="B1" s="61"/>
      <c r="C1" s="61"/>
      <c r="D1" s="61"/>
      <c r="E1" s="171" t="s">
        <v>126</v>
      </c>
      <c r="F1" s="61"/>
      <c r="G1" s="61"/>
      <c r="H1" s="61"/>
      <c r="I1" s="61"/>
    </row>
    <row r="2" spans="1:10" ht="19.5" x14ac:dyDescent="0.15">
      <c r="A2" s="380" t="s">
        <v>204</v>
      </c>
      <c r="B2" s="380"/>
      <c r="C2" s="380"/>
      <c r="D2" s="380"/>
      <c r="E2" s="380"/>
      <c r="F2" s="61"/>
      <c r="G2" s="61"/>
      <c r="H2" s="61"/>
      <c r="I2" s="61"/>
    </row>
    <row r="3" spans="1:10" x14ac:dyDescent="0.15">
      <c r="A3" s="61"/>
      <c r="B3" s="61"/>
      <c r="C3" s="61"/>
      <c r="D3" s="61"/>
      <c r="E3" s="61"/>
      <c r="F3" s="61"/>
      <c r="G3" s="61"/>
      <c r="H3" s="61"/>
      <c r="I3" s="61"/>
    </row>
    <row r="4" spans="1:10" s="177" customFormat="1" ht="20.25" customHeight="1" x14ac:dyDescent="0.15">
      <c r="A4" s="185" t="s">
        <v>205</v>
      </c>
      <c r="B4" s="185"/>
      <c r="C4" s="63"/>
      <c r="D4" s="63"/>
      <c r="E4" s="63"/>
      <c r="F4" s="63"/>
      <c r="G4" s="63"/>
      <c r="H4" s="63"/>
      <c r="I4" s="63"/>
    </row>
    <row r="5" spans="1:10" s="177" customFormat="1" ht="17.25" customHeight="1" x14ac:dyDescent="0.15">
      <c r="A5" s="185" t="str">
        <f>"助成事業の名称：　"&amp;情報項目シート!C6</f>
        <v>助成事業の名称：　</v>
      </c>
      <c r="B5" s="185"/>
      <c r="C5" s="63"/>
      <c r="D5" s="63"/>
      <c r="E5" s="63"/>
      <c r="F5" s="63"/>
      <c r="G5" s="63"/>
      <c r="H5" s="63"/>
      <c r="I5" s="63"/>
    </row>
    <row r="6" spans="1:10" s="177" customFormat="1" ht="18" customHeight="1" x14ac:dyDescent="0.15">
      <c r="A6" s="185"/>
      <c r="B6" s="185"/>
      <c r="C6" s="63"/>
      <c r="D6" s="199"/>
      <c r="E6" s="332" t="s">
        <v>203</v>
      </c>
      <c r="F6" s="63"/>
      <c r="G6" s="63"/>
      <c r="H6" s="63"/>
      <c r="I6" s="63"/>
    </row>
    <row r="7" spans="1:10" s="177" customFormat="1" ht="20.25" customHeight="1" x14ac:dyDescent="0.15">
      <c r="A7" s="64" t="s">
        <v>206</v>
      </c>
      <c r="B7" s="186" t="s">
        <v>207</v>
      </c>
      <c r="C7" s="64" t="s">
        <v>127</v>
      </c>
      <c r="D7" s="64" t="s">
        <v>302</v>
      </c>
      <c r="E7" s="64" t="s">
        <v>303</v>
      </c>
      <c r="F7" s="63"/>
      <c r="G7" s="63"/>
      <c r="H7" s="63"/>
      <c r="I7" s="63"/>
    </row>
    <row r="8" spans="1:10" s="177" customFormat="1" ht="21.75" customHeight="1" x14ac:dyDescent="0.15">
      <c r="A8" s="381" t="str">
        <f>"１．　"&amp;情報項目シート!C5</f>
        <v>１．　</v>
      </c>
      <c r="B8" s="382"/>
      <c r="C8" s="65">
        <f>SUM(D8:E8)</f>
        <v>0</v>
      </c>
      <c r="D8" s="65">
        <f>'2021年度_項目別明細表_助成先（別紙２）'!K56</f>
        <v>0</v>
      </c>
      <c r="E8" s="65">
        <f>'2022年度_項目別明細表_助成先（別紙２）'!K56</f>
        <v>0</v>
      </c>
      <c r="F8" s="63"/>
      <c r="G8" s="187"/>
      <c r="H8" s="187"/>
      <c r="I8" s="187"/>
      <c r="J8" s="178"/>
    </row>
    <row r="9" spans="1:10" s="177" customFormat="1" ht="19.5" customHeight="1" x14ac:dyDescent="0.15">
      <c r="A9" s="188" t="s">
        <v>208</v>
      </c>
      <c r="B9" s="77">
        <f>情報項目シート!C48</f>
        <v>0</v>
      </c>
      <c r="C9" s="189">
        <f>SUM(D9:E9)</f>
        <v>0</v>
      </c>
      <c r="D9" s="189">
        <f>'2021年度_項目別明細表_共同研究先（別紙２）'!K52</f>
        <v>0</v>
      </c>
      <c r="E9" s="189">
        <f>'2022年度_項目別明細表_共同研究先（別紙２）'!K52</f>
        <v>0</v>
      </c>
      <c r="F9" s="63"/>
      <c r="G9" s="187"/>
      <c r="H9" s="187"/>
      <c r="I9" s="187"/>
      <c r="J9" s="178"/>
    </row>
    <row r="10" spans="1:10" s="177" customFormat="1" ht="19.5" customHeight="1" x14ac:dyDescent="0.15">
      <c r="A10" s="188" t="s">
        <v>208</v>
      </c>
      <c r="B10" s="77">
        <f>情報項目シート!C49</f>
        <v>0</v>
      </c>
      <c r="C10" s="189">
        <f>SUM(D10:E10)</f>
        <v>0</v>
      </c>
      <c r="D10" s="190">
        <v>0</v>
      </c>
      <c r="E10" s="190">
        <v>0</v>
      </c>
      <c r="F10" s="63"/>
      <c r="G10" s="187"/>
      <c r="H10" s="187"/>
      <c r="I10" s="187"/>
      <c r="J10" s="178"/>
    </row>
    <row r="11" spans="1:10" s="177" customFormat="1" ht="21" customHeight="1" x14ac:dyDescent="0.15">
      <c r="A11" s="188"/>
      <c r="B11" s="65"/>
      <c r="C11" s="189">
        <f>D11</f>
        <v>0</v>
      </c>
      <c r="D11" s="189">
        <v>0</v>
      </c>
      <c r="E11" s="189">
        <v>0</v>
      </c>
      <c r="F11" s="63"/>
      <c r="G11" s="187"/>
      <c r="H11" s="187"/>
      <c r="I11" s="187"/>
      <c r="J11" s="178"/>
    </row>
    <row r="12" spans="1:10" s="177" customFormat="1" ht="20.25" customHeight="1" x14ac:dyDescent="0.15">
      <c r="A12" s="383" t="s">
        <v>209</v>
      </c>
      <c r="B12" s="384"/>
      <c r="C12" s="296">
        <f>SUM(D12:D12)</f>
        <v>0</v>
      </c>
      <c r="D12" s="296">
        <v>0</v>
      </c>
      <c r="E12" s="296">
        <v>0</v>
      </c>
      <c r="F12" s="63"/>
      <c r="G12" s="187"/>
      <c r="H12" s="187"/>
      <c r="I12" s="187"/>
      <c r="J12" s="178"/>
    </row>
    <row r="13" spans="1:10" s="177" customFormat="1" ht="18.75" customHeight="1" x14ac:dyDescent="0.15">
      <c r="A13" s="297"/>
      <c r="B13" s="296"/>
      <c r="C13" s="298">
        <f>SUM(D13:D14)</f>
        <v>0</v>
      </c>
      <c r="D13" s="298">
        <v>0</v>
      </c>
      <c r="E13" s="298">
        <v>0</v>
      </c>
      <c r="F13" s="63"/>
      <c r="G13" s="187"/>
      <c r="H13" s="187"/>
      <c r="I13" s="187"/>
      <c r="J13" s="178"/>
    </row>
    <row r="14" spans="1:10" s="177" customFormat="1" ht="19.5" customHeight="1" x14ac:dyDescent="0.15">
      <c r="A14" s="297"/>
      <c r="B14" s="296"/>
      <c r="C14" s="298">
        <f>SUM(D14:D14)</f>
        <v>0</v>
      </c>
      <c r="D14" s="298">
        <v>0</v>
      </c>
      <c r="E14" s="298">
        <v>0</v>
      </c>
      <c r="F14" s="63"/>
      <c r="G14" s="187"/>
      <c r="H14" s="187"/>
      <c r="I14" s="187"/>
      <c r="J14" s="178"/>
    </row>
    <row r="15" spans="1:10" s="177" customFormat="1" ht="21" customHeight="1" x14ac:dyDescent="0.15">
      <c r="A15" s="297"/>
      <c r="B15" s="296"/>
      <c r="C15" s="298">
        <f>SUM(D15:D15)</f>
        <v>0</v>
      </c>
      <c r="D15" s="298">
        <v>0</v>
      </c>
      <c r="E15" s="298">
        <v>0</v>
      </c>
      <c r="F15" s="63"/>
      <c r="G15" s="187"/>
      <c r="H15" s="63"/>
      <c r="I15" s="63"/>
    </row>
    <row r="16" spans="1:10" s="177" customFormat="1" ht="19.5" customHeight="1" x14ac:dyDescent="0.15">
      <c r="A16" s="381" t="s">
        <v>210</v>
      </c>
      <c r="B16" s="382"/>
      <c r="C16" s="65">
        <f>SUM(C8,C12)</f>
        <v>0</v>
      </c>
      <c r="D16" s="65">
        <f>SUM(D8,D12)</f>
        <v>0</v>
      </c>
      <c r="E16" s="65">
        <f>SUM(E8,E12)</f>
        <v>0</v>
      </c>
      <c r="F16" s="63"/>
      <c r="G16" s="187"/>
      <c r="H16" s="187"/>
      <c r="I16" s="187"/>
      <c r="J16" s="178"/>
    </row>
    <row r="17" spans="1:10" s="177" customFormat="1" ht="18.75" customHeight="1" x14ac:dyDescent="0.15">
      <c r="A17" s="381" t="s">
        <v>128</v>
      </c>
      <c r="B17" s="382"/>
      <c r="C17" s="65">
        <f>SUM(D17:E17)</f>
        <v>0</v>
      </c>
      <c r="D17" s="65">
        <f>ROUNDDOWN(SUM(D8,D12)*$A$18,-3)</f>
        <v>0</v>
      </c>
      <c r="E17" s="65">
        <f>ROUNDDOWN(SUM(E8,E12)*$A$18,-3)</f>
        <v>0</v>
      </c>
      <c r="F17" s="63"/>
      <c r="G17" s="187"/>
      <c r="H17" s="187"/>
      <c r="I17" s="187"/>
      <c r="J17" s="178"/>
    </row>
    <row r="18" spans="1:10" s="177" customFormat="1" x14ac:dyDescent="0.15">
      <c r="A18" s="191">
        <v>0.66666666666666663</v>
      </c>
      <c r="B18" s="192"/>
      <c r="C18" s="66"/>
      <c r="D18" s="66"/>
      <c r="E18" s="66"/>
      <c r="F18" s="63"/>
      <c r="G18" s="187"/>
      <c r="H18" s="187"/>
      <c r="I18" s="187"/>
      <c r="J18" s="178"/>
    </row>
    <row r="19" spans="1:10" x14ac:dyDescent="0.15">
      <c r="A19" s="61"/>
      <c r="B19" s="61"/>
      <c r="C19" s="61"/>
      <c r="D19" s="61"/>
      <c r="E19" s="61"/>
      <c r="F19" s="61"/>
      <c r="G19" s="61"/>
      <c r="H19" s="61"/>
      <c r="I19" s="61"/>
    </row>
    <row r="20" spans="1:10" x14ac:dyDescent="0.15">
      <c r="A20" s="61" t="s">
        <v>211</v>
      </c>
      <c r="B20" s="61"/>
      <c r="C20" s="61"/>
      <c r="D20" s="61"/>
      <c r="E20" s="61"/>
      <c r="F20" s="61"/>
      <c r="G20" s="61"/>
      <c r="H20" s="61"/>
      <c r="I20" s="61"/>
    </row>
    <row r="21" spans="1:10" ht="18" customHeight="1" x14ac:dyDescent="0.15">
      <c r="A21" s="383" t="s">
        <v>212</v>
      </c>
      <c r="B21" s="384"/>
      <c r="C21" s="299">
        <f>SUM(D21:D21)</f>
        <v>0</v>
      </c>
      <c r="D21" s="299">
        <f>SUM(D22:D23)</f>
        <v>0</v>
      </c>
      <c r="E21" s="299">
        <f>SUM(E22:E23)</f>
        <v>0</v>
      </c>
      <c r="F21" s="61"/>
      <c r="G21" s="193"/>
      <c r="H21" s="193"/>
      <c r="I21" s="193"/>
      <c r="J21" s="179"/>
    </row>
    <row r="22" spans="1:10" ht="19.5" customHeight="1" x14ac:dyDescent="0.15">
      <c r="A22" s="385"/>
      <c r="B22" s="386"/>
      <c r="C22" s="300">
        <f>SUM(D22:D22)</f>
        <v>0</v>
      </c>
      <c r="D22" s="301">
        <v>0</v>
      </c>
      <c r="E22" s="301">
        <v>0</v>
      </c>
      <c r="F22" s="61"/>
      <c r="G22" s="193"/>
      <c r="H22" s="193"/>
      <c r="I22" s="193"/>
      <c r="J22" s="179"/>
    </row>
    <row r="23" spans="1:10" ht="19.5" customHeight="1" x14ac:dyDescent="0.15">
      <c r="A23" s="387"/>
      <c r="B23" s="388"/>
      <c r="C23" s="302">
        <f>SUM(D23:D23)</f>
        <v>0</v>
      </c>
      <c r="D23" s="303">
        <v>0</v>
      </c>
      <c r="E23" s="303">
        <v>0</v>
      </c>
      <c r="F23" s="61"/>
      <c r="G23" s="193"/>
      <c r="H23" s="193"/>
      <c r="I23" s="193"/>
      <c r="J23" s="179"/>
    </row>
    <row r="24" spans="1:10" s="180" customFormat="1" x14ac:dyDescent="0.15">
      <c r="A24" s="192"/>
      <c r="B24" s="192"/>
      <c r="C24" s="66"/>
      <c r="D24" s="194"/>
      <c r="E24" s="194"/>
      <c r="F24" s="195"/>
      <c r="G24" s="196"/>
      <c r="H24" s="196"/>
      <c r="I24" s="196"/>
      <c r="J24" s="181"/>
    </row>
    <row r="25" spans="1:10" ht="19.5" customHeight="1" x14ac:dyDescent="0.15">
      <c r="A25" s="383" t="s">
        <v>98</v>
      </c>
      <c r="B25" s="384"/>
      <c r="C25" s="299">
        <f>SUM(D25:D25)</f>
        <v>0</v>
      </c>
      <c r="D25" s="299">
        <f>SUM(D26:D27)</f>
        <v>0</v>
      </c>
      <c r="E25" s="299">
        <f>SUM(E26:E27)</f>
        <v>0</v>
      </c>
      <c r="F25" s="61"/>
      <c r="G25" s="61"/>
      <c r="H25" s="61"/>
      <c r="I25" s="61"/>
    </row>
    <row r="26" spans="1:10" ht="20.25" customHeight="1" x14ac:dyDescent="0.15">
      <c r="A26" s="385"/>
      <c r="B26" s="386"/>
      <c r="C26" s="300">
        <f>SUM(D26:D26)</f>
        <v>0</v>
      </c>
      <c r="D26" s="301">
        <v>0</v>
      </c>
      <c r="E26" s="301">
        <v>0</v>
      </c>
      <c r="F26" s="61"/>
      <c r="G26" s="61"/>
      <c r="H26" s="61"/>
      <c r="I26" s="61"/>
    </row>
    <row r="27" spans="1:10" ht="19.5" customHeight="1" x14ac:dyDescent="0.15">
      <c r="A27" s="387"/>
      <c r="B27" s="388"/>
      <c r="C27" s="302">
        <f>SUM(D27:D27)</f>
        <v>0</v>
      </c>
      <c r="D27" s="303">
        <v>0</v>
      </c>
      <c r="E27" s="303">
        <v>0</v>
      </c>
      <c r="F27" s="61"/>
      <c r="G27" s="61"/>
      <c r="H27" s="61"/>
      <c r="I27" s="61"/>
    </row>
    <row r="28" spans="1:10" x14ac:dyDescent="0.15">
      <c r="A28" s="61"/>
      <c r="B28" s="61"/>
      <c r="C28" s="61"/>
      <c r="D28" s="61"/>
      <c r="E28" s="61"/>
      <c r="F28" s="61"/>
      <c r="G28" s="61"/>
      <c r="H28" s="61"/>
      <c r="I28" s="61"/>
    </row>
    <row r="29" spans="1:10" s="182" customFormat="1" x14ac:dyDescent="0.15">
      <c r="A29" s="379" t="s">
        <v>213</v>
      </c>
      <c r="B29" s="379"/>
      <c r="C29" s="379"/>
      <c r="D29" s="197"/>
      <c r="E29" s="197"/>
      <c r="F29" s="197"/>
      <c r="G29" s="197"/>
      <c r="H29" s="197"/>
      <c r="I29" s="197"/>
    </row>
    <row r="30" spans="1:10" s="182" customFormat="1" x14ac:dyDescent="0.15">
      <c r="A30" s="198"/>
      <c r="B30" s="197"/>
      <c r="C30" s="197"/>
      <c r="D30" s="197"/>
      <c r="E30" s="197"/>
      <c r="F30" s="197"/>
      <c r="G30" s="197"/>
      <c r="H30" s="197"/>
      <c r="I30" s="197"/>
    </row>
    <row r="31" spans="1:10" s="182" customFormat="1" x14ac:dyDescent="0.15">
      <c r="A31" s="198"/>
      <c r="B31" s="197"/>
      <c r="C31" s="197"/>
      <c r="D31" s="197"/>
      <c r="E31" s="197"/>
      <c r="F31" s="197"/>
      <c r="G31" s="197"/>
      <c r="H31" s="197"/>
      <c r="I31" s="197"/>
    </row>
    <row r="32" spans="1:10" s="182" customFormat="1" x14ac:dyDescent="0.15">
      <c r="A32" s="183"/>
    </row>
    <row r="33" spans="1:1" x14ac:dyDescent="0.15">
      <c r="A33" s="184"/>
    </row>
  </sheetData>
  <mergeCells count="12">
    <mergeCell ref="A29:C29"/>
    <mergeCell ref="A2:E2"/>
    <mergeCell ref="A8:B8"/>
    <mergeCell ref="A12:B12"/>
    <mergeCell ref="A16:B16"/>
    <mergeCell ref="A17:B17"/>
    <mergeCell ref="A21:B21"/>
    <mergeCell ref="A22:B22"/>
    <mergeCell ref="A23:B23"/>
    <mergeCell ref="A25:B25"/>
    <mergeCell ref="A26:B26"/>
    <mergeCell ref="A27:B27"/>
  </mergeCells>
  <phoneticPr fontId="4"/>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E29"/>
  <sheetViews>
    <sheetView workbookViewId="0">
      <selection activeCell="A5" sqref="A5"/>
    </sheetView>
  </sheetViews>
  <sheetFormatPr defaultRowHeight="13.5" x14ac:dyDescent="0.15"/>
  <cols>
    <col min="1" max="1" width="35.375" style="68" bestFit="1" customWidth="1"/>
    <col min="2" max="5" width="13.5" style="68" customWidth="1"/>
    <col min="6" max="16384" width="9" style="68"/>
  </cols>
  <sheetData>
    <row r="1" spans="1:5" ht="18.75" x14ac:dyDescent="0.15">
      <c r="E1" s="62" t="s">
        <v>126</v>
      </c>
    </row>
    <row r="2" spans="1:5" ht="19.5" x14ac:dyDescent="0.15">
      <c r="A2" s="380" t="s">
        <v>129</v>
      </c>
      <c r="B2" s="380"/>
      <c r="C2" s="380"/>
      <c r="D2" s="380"/>
      <c r="E2" s="380"/>
    </row>
    <row r="3" spans="1:5" ht="19.5" x14ac:dyDescent="0.15">
      <c r="A3" s="69"/>
      <c r="B3" s="69"/>
      <c r="C3" s="69"/>
      <c r="D3" s="69"/>
      <c r="E3" s="69"/>
    </row>
    <row r="4" spans="1:5" s="63" customFormat="1" x14ac:dyDescent="0.15">
      <c r="A4" s="63" t="s">
        <v>180</v>
      </c>
    </row>
    <row r="5" spans="1:5" s="70" customFormat="1" x14ac:dyDescent="0.15">
      <c r="A5" s="63" t="str">
        <f>"助成事業の名称：　"&amp;情報項目シート!C6</f>
        <v>助成事業の名称：　</v>
      </c>
    </row>
    <row r="6" spans="1:5" s="70" customFormat="1" x14ac:dyDescent="0.15">
      <c r="A6" s="70">
        <f>情報項目シート!C5</f>
        <v>0</v>
      </c>
    </row>
    <row r="7" spans="1:5" s="70" customFormat="1" x14ac:dyDescent="0.15">
      <c r="C7" s="71"/>
      <c r="D7" s="71" t="s">
        <v>203</v>
      </c>
    </row>
    <row r="8" spans="1:5" s="73" customFormat="1" x14ac:dyDescent="0.15">
      <c r="A8" s="72" t="s">
        <v>0</v>
      </c>
      <c r="B8" s="72" t="s">
        <v>127</v>
      </c>
      <c r="C8" s="64" t="s">
        <v>302</v>
      </c>
      <c r="D8" s="64" t="s">
        <v>303</v>
      </c>
    </row>
    <row r="9" spans="1:5" s="63" customFormat="1" ht="24" customHeight="1" x14ac:dyDescent="0.15">
      <c r="A9" s="74" t="s">
        <v>130</v>
      </c>
      <c r="B9" s="74">
        <f t="shared" ref="B9:B25" si="0">SUM(C9:D9)</f>
        <v>0</v>
      </c>
      <c r="C9" s="74">
        <f>SUM(C10:C12)</f>
        <v>0</v>
      </c>
      <c r="D9" s="74">
        <f>SUM(D10:D12)</f>
        <v>0</v>
      </c>
    </row>
    <row r="10" spans="1:5" s="63" customFormat="1" ht="24" customHeight="1" x14ac:dyDescent="0.15">
      <c r="A10" s="75" t="s">
        <v>131</v>
      </c>
      <c r="B10" s="75">
        <f t="shared" si="0"/>
        <v>0</v>
      </c>
      <c r="C10" s="75">
        <f>'2021年度_項目別明細表_助成先（別紙２）'!K7</f>
        <v>0</v>
      </c>
      <c r="D10" s="75">
        <f>'2022年度_項目別明細表_助成先（別紙２）'!K7</f>
        <v>0</v>
      </c>
    </row>
    <row r="11" spans="1:5" s="63" customFormat="1" ht="24" customHeight="1" x14ac:dyDescent="0.15">
      <c r="A11" s="75" t="s">
        <v>132</v>
      </c>
      <c r="B11" s="75">
        <f t="shared" si="0"/>
        <v>0</v>
      </c>
      <c r="C11" s="75">
        <f>'2021年度_項目別明細表_助成先（別紙２）'!K10</f>
        <v>0</v>
      </c>
      <c r="D11" s="75">
        <f>'2022年度_項目別明細表_助成先（別紙２）'!K10</f>
        <v>0</v>
      </c>
    </row>
    <row r="12" spans="1:5" s="63" customFormat="1" ht="24" customHeight="1" x14ac:dyDescent="0.15">
      <c r="A12" s="76" t="s">
        <v>133</v>
      </c>
      <c r="B12" s="76">
        <f t="shared" si="0"/>
        <v>0</v>
      </c>
      <c r="C12" s="76">
        <f>'2021年度_項目別明細表_助成先（別紙２）'!K16</f>
        <v>0</v>
      </c>
      <c r="D12" s="76">
        <f>'2022年度_項目別明細表_助成先（別紙２）'!K16</f>
        <v>0</v>
      </c>
    </row>
    <row r="13" spans="1:5" s="63" customFormat="1" ht="24" customHeight="1" x14ac:dyDescent="0.15">
      <c r="A13" s="74" t="s">
        <v>62</v>
      </c>
      <c r="B13" s="74">
        <f t="shared" si="0"/>
        <v>0</v>
      </c>
      <c r="C13" s="74">
        <f>SUM(C14:C15)</f>
        <v>0</v>
      </c>
      <c r="D13" s="74">
        <f>SUM(D14:D15)</f>
        <v>0</v>
      </c>
    </row>
    <row r="14" spans="1:5" s="63" customFormat="1" ht="24" customHeight="1" x14ac:dyDescent="0.15">
      <c r="A14" s="75" t="s">
        <v>134</v>
      </c>
      <c r="B14" s="75">
        <f t="shared" si="0"/>
        <v>0</v>
      </c>
      <c r="C14" s="75">
        <f>'2021年度_項目別明細表_助成先（別紙２）'!K20</f>
        <v>0</v>
      </c>
      <c r="D14" s="75">
        <f>'2022年度_項目別明細表_助成先（別紙２）'!K20</f>
        <v>0</v>
      </c>
    </row>
    <row r="15" spans="1:5" s="63" customFormat="1" ht="24" customHeight="1" x14ac:dyDescent="0.15">
      <c r="A15" s="76" t="s">
        <v>135</v>
      </c>
      <c r="B15" s="76">
        <f t="shared" si="0"/>
        <v>0</v>
      </c>
      <c r="C15" s="76">
        <f>'2021年度_項目別明細表_助成先（別紙２）'!K26</f>
        <v>0</v>
      </c>
      <c r="D15" s="76">
        <f>'2022年度_項目別明細表_助成先（別紙２）'!K26</f>
        <v>0</v>
      </c>
    </row>
    <row r="16" spans="1:5" s="63" customFormat="1" ht="24" customHeight="1" x14ac:dyDescent="0.15">
      <c r="A16" s="75" t="s">
        <v>63</v>
      </c>
      <c r="B16" s="74">
        <f t="shared" si="0"/>
        <v>0</v>
      </c>
      <c r="C16" s="75">
        <f>SUM(C17:C20)</f>
        <v>0</v>
      </c>
      <c r="D16" s="75">
        <f>SUM(D17:D20)</f>
        <v>0</v>
      </c>
    </row>
    <row r="17" spans="1:5" s="63" customFormat="1" ht="24" customHeight="1" x14ac:dyDescent="0.15">
      <c r="A17" s="75" t="s">
        <v>136</v>
      </c>
      <c r="B17" s="75">
        <f t="shared" si="0"/>
        <v>0</v>
      </c>
      <c r="C17" s="75">
        <f>'2021年度_項目別明細表_助成先（別紙２）'!K29</f>
        <v>0</v>
      </c>
      <c r="D17" s="75">
        <f>'2022年度_項目別明細表_助成先（別紙２）'!K29</f>
        <v>0</v>
      </c>
    </row>
    <row r="18" spans="1:5" s="63" customFormat="1" ht="24" customHeight="1" x14ac:dyDescent="0.15">
      <c r="A18" s="75" t="s">
        <v>137</v>
      </c>
      <c r="B18" s="75">
        <f t="shared" si="0"/>
        <v>0</v>
      </c>
      <c r="C18" s="75">
        <f>'2021年度_項目別明細表_助成先（別紙２）'!K32</f>
        <v>0</v>
      </c>
      <c r="D18" s="75">
        <f>'2022年度_項目別明細表_助成先（別紙２）'!K32</f>
        <v>0</v>
      </c>
    </row>
    <row r="19" spans="1:5" s="63" customFormat="1" ht="24" customHeight="1" x14ac:dyDescent="0.15">
      <c r="A19" s="75" t="s">
        <v>138</v>
      </c>
      <c r="B19" s="75">
        <f t="shared" si="0"/>
        <v>0</v>
      </c>
      <c r="C19" s="75">
        <f>'2021年度_項目別明細表_助成先（別紙２）'!K36</f>
        <v>0</v>
      </c>
      <c r="D19" s="75">
        <f>'2022年度_項目別明細表_助成先（別紙２）'!K36</f>
        <v>0</v>
      </c>
    </row>
    <row r="20" spans="1:5" s="63" customFormat="1" ht="24" customHeight="1" x14ac:dyDescent="0.15">
      <c r="A20" s="75" t="s">
        <v>139</v>
      </c>
      <c r="B20" s="76">
        <f t="shared" si="0"/>
        <v>0</v>
      </c>
      <c r="C20" s="75">
        <f>'2021年度_項目別明細表_助成先（別紙２）'!K38</f>
        <v>0</v>
      </c>
      <c r="D20" s="75">
        <f>'2022年度_項目別明細表_助成先（別紙２）'!K38</f>
        <v>0</v>
      </c>
    </row>
    <row r="21" spans="1:5" s="63" customFormat="1" ht="24" customHeight="1" x14ac:dyDescent="0.15">
      <c r="A21" s="65" t="s">
        <v>140</v>
      </c>
      <c r="B21" s="74">
        <f t="shared" si="0"/>
        <v>0</v>
      </c>
      <c r="C21" s="74">
        <f>SUM(C22:C23)</f>
        <v>0</v>
      </c>
      <c r="D21" s="74">
        <f>SUM(D22:D23)</f>
        <v>0</v>
      </c>
    </row>
    <row r="22" spans="1:5" s="63" customFormat="1" ht="24" customHeight="1" x14ac:dyDescent="0.15">
      <c r="A22" s="86" t="s">
        <v>141</v>
      </c>
      <c r="B22" s="74">
        <f t="shared" si="0"/>
        <v>0</v>
      </c>
      <c r="C22" s="74">
        <f>'2021年度_項目別明細表_助成先（別紙２）'!$K$50</f>
        <v>0</v>
      </c>
      <c r="D22" s="74">
        <f>'2022年度_項目別明細表_助成先（別紙２）'!K50</f>
        <v>0</v>
      </c>
    </row>
    <row r="23" spans="1:5" s="63" customFormat="1" ht="24" customHeight="1" x14ac:dyDescent="0.15">
      <c r="A23" s="86" t="s">
        <v>142</v>
      </c>
      <c r="B23" s="76">
        <f t="shared" si="0"/>
        <v>0</v>
      </c>
      <c r="C23" s="76">
        <v>0</v>
      </c>
      <c r="D23" s="76">
        <v>0</v>
      </c>
    </row>
    <row r="24" spans="1:5" s="63" customFormat="1" ht="24" customHeight="1" x14ac:dyDescent="0.15">
      <c r="A24" s="64" t="s">
        <v>143</v>
      </c>
      <c r="B24" s="74">
        <f t="shared" si="0"/>
        <v>0</v>
      </c>
      <c r="C24" s="76">
        <f>SUM(C9,C13,C16,C21)</f>
        <v>0</v>
      </c>
      <c r="D24" s="76">
        <f>SUM(D9,D13,D16,D21)</f>
        <v>0</v>
      </c>
    </row>
    <row r="25" spans="1:5" s="63" customFormat="1" ht="24" customHeight="1" x14ac:dyDescent="0.15">
      <c r="A25" s="77" t="s">
        <v>128</v>
      </c>
      <c r="B25" s="65">
        <f t="shared" si="0"/>
        <v>0</v>
      </c>
      <c r="C25" s="65">
        <f>ROUNDDOWN(SUM(C9,C13,C16,C21)*A26,-3)</f>
        <v>0</v>
      </c>
      <c r="D25" s="65">
        <f>ROUNDDOWN(SUM(D9,D13,D16,D21)*A26,-3)</f>
        <v>0</v>
      </c>
      <c r="E25" s="98"/>
    </row>
    <row r="26" spans="1:5" s="63" customFormat="1" x14ac:dyDescent="0.15">
      <c r="A26" s="96">
        <v>0.66666666666666663</v>
      </c>
      <c r="B26" s="66"/>
      <c r="C26" s="66"/>
      <c r="D26" s="66"/>
      <c r="E26" s="66"/>
    </row>
    <row r="27" spans="1:5" x14ac:dyDescent="0.15">
      <c r="A27" s="70"/>
    </row>
    <row r="28" spans="1:5" s="78" customFormat="1" x14ac:dyDescent="0.15">
      <c r="A28" s="67" t="s">
        <v>144</v>
      </c>
    </row>
    <row r="29" spans="1:5" s="78" customFormat="1" x14ac:dyDescent="0.15">
      <c r="A29" s="389"/>
      <c r="B29" s="390"/>
      <c r="C29" s="390"/>
      <c r="D29" s="390"/>
      <c r="E29" s="390"/>
    </row>
  </sheetData>
  <mergeCells count="2">
    <mergeCell ref="A2:E2"/>
    <mergeCell ref="A29:E29"/>
  </mergeCells>
  <phoneticPr fontId="4"/>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79998168889431442"/>
  </sheetPr>
  <dimension ref="A1:K33"/>
  <sheetViews>
    <sheetView workbookViewId="0">
      <selection activeCell="A6" sqref="A6"/>
    </sheetView>
  </sheetViews>
  <sheetFormatPr defaultRowHeight="13.5" x14ac:dyDescent="0.15"/>
  <cols>
    <col min="1" max="1" width="35.375" style="200" bestFit="1" customWidth="1"/>
    <col min="2" max="4" width="13.5" style="200" customWidth="1"/>
    <col min="5" max="16384" width="9" style="200"/>
  </cols>
  <sheetData>
    <row r="1" spans="1:5" ht="18.75" x14ac:dyDescent="0.15">
      <c r="D1" s="171" t="s">
        <v>126</v>
      </c>
    </row>
    <row r="2" spans="1:5" ht="19.5" x14ac:dyDescent="0.15">
      <c r="A2" s="380" t="s">
        <v>221</v>
      </c>
      <c r="B2" s="380"/>
      <c r="C2" s="380"/>
      <c r="D2" s="380"/>
      <c r="E2" s="380"/>
    </row>
    <row r="3" spans="1:5" ht="19.5" x14ac:dyDescent="0.15">
      <c r="A3" s="69"/>
      <c r="B3" s="69"/>
      <c r="C3" s="69"/>
      <c r="D3" s="69"/>
    </row>
    <row r="4" spans="1:5" s="63" customFormat="1" ht="19.5" customHeight="1" x14ac:dyDescent="0.15">
      <c r="A4" s="201" t="s">
        <v>214</v>
      </c>
    </row>
    <row r="5" spans="1:5" s="202" customFormat="1" ht="19.5" customHeight="1" x14ac:dyDescent="0.15">
      <c r="A5" s="63" t="str">
        <f>"助成事業の名称：　"&amp;情報項目シート!C6</f>
        <v>助成事業の名称：　</v>
      </c>
    </row>
    <row r="6" spans="1:5" s="202" customFormat="1" ht="19.5" customHeight="1" x14ac:dyDescent="0.15">
      <c r="A6" s="202">
        <f>情報項目シート!C48</f>
        <v>0</v>
      </c>
    </row>
    <row r="7" spans="1:5" s="202" customFormat="1" ht="24.75" customHeight="1" x14ac:dyDescent="0.15">
      <c r="C7" s="203"/>
      <c r="D7" s="203" t="s">
        <v>203</v>
      </c>
    </row>
    <row r="8" spans="1:5" s="73" customFormat="1" ht="36.75" customHeight="1" x14ac:dyDescent="0.15">
      <c r="A8" s="72" t="s">
        <v>0</v>
      </c>
      <c r="B8" s="72" t="s">
        <v>127</v>
      </c>
      <c r="C8" s="64" t="s">
        <v>304</v>
      </c>
      <c r="D8" s="64" t="s">
        <v>303</v>
      </c>
    </row>
    <row r="9" spans="1:5" s="63" customFormat="1" ht="22.5" customHeight="1" x14ac:dyDescent="0.15">
      <c r="A9" s="74" t="s">
        <v>130</v>
      </c>
      <c r="B9" s="74">
        <f t="shared" ref="B9:B25" si="0">SUM(C9:D9)</f>
        <v>0</v>
      </c>
      <c r="C9" s="74">
        <f>SUM(C10:C12)</f>
        <v>0</v>
      </c>
      <c r="D9" s="74">
        <f>SUM(D10:D12)</f>
        <v>0</v>
      </c>
    </row>
    <row r="10" spans="1:5" s="63" customFormat="1" ht="22.5" customHeight="1" x14ac:dyDescent="0.15">
      <c r="A10" s="75" t="s">
        <v>131</v>
      </c>
      <c r="B10" s="75">
        <f t="shared" si="0"/>
        <v>0</v>
      </c>
      <c r="C10" s="75">
        <f>'2021年度_項目別明細表_共同研究先（別紙２）'!K7</f>
        <v>0</v>
      </c>
      <c r="D10" s="75">
        <f>'2022年度_項目別明細表_共同研究先（別紙２）'!K7</f>
        <v>0</v>
      </c>
    </row>
    <row r="11" spans="1:5" s="63" customFormat="1" ht="22.5" customHeight="1" x14ac:dyDescent="0.15">
      <c r="A11" s="75" t="s">
        <v>132</v>
      </c>
      <c r="B11" s="75">
        <f t="shared" si="0"/>
        <v>0</v>
      </c>
      <c r="C11" s="75">
        <f>'2021年度_項目別明細表_共同研究先（別紙２）'!K10</f>
        <v>0</v>
      </c>
      <c r="D11" s="75">
        <f>'2022年度_項目別明細表_共同研究先（別紙２）'!K10</f>
        <v>0</v>
      </c>
    </row>
    <row r="12" spans="1:5" s="63" customFormat="1" ht="22.5" customHeight="1" x14ac:dyDescent="0.15">
      <c r="A12" s="76" t="s">
        <v>133</v>
      </c>
      <c r="B12" s="76">
        <f t="shared" si="0"/>
        <v>0</v>
      </c>
      <c r="C12" s="75">
        <f>'2021年度_項目別明細表_共同研究先（別紙２）'!K17</f>
        <v>0</v>
      </c>
      <c r="D12" s="75">
        <f>'2022年度_項目別明細表_共同研究先（別紙２）'!K17</f>
        <v>0</v>
      </c>
    </row>
    <row r="13" spans="1:5" s="63" customFormat="1" ht="22.5" customHeight="1" x14ac:dyDescent="0.15">
      <c r="A13" s="74" t="s">
        <v>62</v>
      </c>
      <c r="B13" s="75">
        <f t="shared" si="0"/>
        <v>0</v>
      </c>
      <c r="C13" s="74">
        <f>SUM(C14:C15)</f>
        <v>0</v>
      </c>
      <c r="D13" s="74">
        <f>SUM(D14:D15)</f>
        <v>0</v>
      </c>
    </row>
    <row r="14" spans="1:5" s="63" customFormat="1" ht="22.5" customHeight="1" x14ac:dyDescent="0.15">
      <c r="A14" s="75" t="s">
        <v>134</v>
      </c>
      <c r="B14" s="75">
        <f t="shared" si="0"/>
        <v>0</v>
      </c>
      <c r="C14" s="75">
        <f>'2021年度_項目別明細表_共同研究先（別紙２）'!K21</f>
        <v>0</v>
      </c>
      <c r="D14" s="75">
        <f>'2022年度_項目別明細表_共同研究先（別紙２）'!K21</f>
        <v>0</v>
      </c>
    </row>
    <row r="15" spans="1:5" s="63" customFormat="1" ht="22.5" customHeight="1" x14ac:dyDescent="0.15">
      <c r="A15" s="76" t="s">
        <v>135</v>
      </c>
      <c r="B15" s="76">
        <f t="shared" si="0"/>
        <v>0</v>
      </c>
      <c r="C15" s="76">
        <f>'2021年度_項目別明細表_共同研究先（別紙２）'!K25</f>
        <v>0</v>
      </c>
      <c r="D15" s="76">
        <f>'2022年度_項目別明細表_共同研究先（別紙２）'!K25</f>
        <v>0</v>
      </c>
    </row>
    <row r="16" spans="1:5" s="63" customFormat="1" ht="22.5" customHeight="1" x14ac:dyDescent="0.15">
      <c r="A16" s="75" t="s">
        <v>63</v>
      </c>
      <c r="B16" s="75">
        <f t="shared" si="0"/>
        <v>0</v>
      </c>
      <c r="C16" s="75">
        <f>SUM(C17:C20)</f>
        <v>0</v>
      </c>
      <c r="D16" s="75">
        <f>SUM(D17:D20)</f>
        <v>0</v>
      </c>
    </row>
    <row r="17" spans="1:11" s="63" customFormat="1" ht="22.5" customHeight="1" x14ac:dyDescent="0.15">
      <c r="A17" s="75" t="s">
        <v>136</v>
      </c>
      <c r="B17" s="75">
        <f t="shared" si="0"/>
        <v>0</v>
      </c>
      <c r="C17" s="75">
        <f>'2021年度_項目別明細表_共同研究先（別紙２）'!K28</f>
        <v>0</v>
      </c>
      <c r="D17" s="75">
        <f>'2022年度_項目別明細表_共同研究先（別紙２）'!K28</f>
        <v>0</v>
      </c>
    </row>
    <row r="18" spans="1:11" s="63" customFormat="1" ht="22.5" customHeight="1" x14ac:dyDescent="0.15">
      <c r="A18" s="75" t="s">
        <v>137</v>
      </c>
      <c r="B18" s="75">
        <f t="shared" si="0"/>
        <v>0</v>
      </c>
      <c r="C18" s="75">
        <f>'2021年度_項目別明細表_共同研究先（別紙２）'!K32</f>
        <v>0</v>
      </c>
      <c r="D18" s="75">
        <f>'2022年度_項目別明細表_共同研究先（別紙２）'!K32</f>
        <v>0</v>
      </c>
    </row>
    <row r="19" spans="1:11" s="63" customFormat="1" ht="22.5" customHeight="1" x14ac:dyDescent="0.15">
      <c r="A19" s="75" t="s">
        <v>138</v>
      </c>
      <c r="B19" s="75">
        <f t="shared" si="0"/>
        <v>0</v>
      </c>
      <c r="C19" s="75">
        <f>'2021年度_項目別明細表_共同研究先（別紙２）'!K37</f>
        <v>0</v>
      </c>
      <c r="D19" s="75">
        <f>'2022年度_項目別明細表_共同研究先（別紙２）'!K37</f>
        <v>0</v>
      </c>
    </row>
    <row r="20" spans="1:11" s="63" customFormat="1" ht="22.5" customHeight="1" x14ac:dyDescent="0.15">
      <c r="A20" s="75" t="s">
        <v>139</v>
      </c>
      <c r="B20" s="76">
        <f t="shared" si="0"/>
        <v>0</v>
      </c>
      <c r="C20" s="76">
        <f>'2021年度_項目別明細表_共同研究先（別紙２）'!K40</f>
        <v>0</v>
      </c>
      <c r="D20" s="76">
        <f>'2022年度_項目別明細表_共同研究先（別紙２）'!K40</f>
        <v>0</v>
      </c>
    </row>
    <row r="21" spans="1:11" s="63" customFormat="1" ht="22.5" customHeight="1" x14ac:dyDescent="0.15">
      <c r="A21" s="64" t="s">
        <v>215</v>
      </c>
      <c r="B21" s="65">
        <f t="shared" si="0"/>
        <v>0</v>
      </c>
      <c r="C21" s="65">
        <f>SUM(C9,C13,C16)</f>
        <v>0</v>
      </c>
      <c r="D21" s="65">
        <f>SUM(D9,D13,D16)</f>
        <v>0</v>
      </c>
    </row>
    <row r="22" spans="1:11" s="63" customFormat="1" ht="22.5" customHeight="1" x14ac:dyDescent="0.15">
      <c r="A22" s="65" t="s">
        <v>216</v>
      </c>
      <c r="B22" s="65">
        <f t="shared" si="0"/>
        <v>0</v>
      </c>
      <c r="C22" s="76">
        <f>'2021年度_項目別明細表_共同研究先（別紙２）'!K51</f>
        <v>0</v>
      </c>
      <c r="D22" s="76">
        <f>'2022年度_項目別明細表_共同研究先（別紙２）'!K51</f>
        <v>0</v>
      </c>
    </row>
    <row r="23" spans="1:11" s="63" customFormat="1" ht="22.5" customHeight="1" x14ac:dyDescent="0.15">
      <c r="A23" s="64" t="s">
        <v>143</v>
      </c>
      <c r="B23" s="65">
        <f t="shared" si="0"/>
        <v>0</v>
      </c>
      <c r="C23" s="65">
        <f>SUM(C21:C22)</f>
        <v>0</v>
      </c>
      <c r="D23" s="65">
        <f>SUM(D21:D22)</f>
        <v>0</v>
      </c>
    </row>
    <row r="24" spans="1:11" s="63" customFormat="1" ht="22.5" customHeight="1" x14ac:dyDescent="0.15">
      <c r="A24" s="77" t="s">
        <v>217</v>
      </c>
      <c r="B24" s="65">
        <f t="shared" si="0"/>
        <v>0</v>
      </c>
      <c r="C24" s="204">
        <f>C23*0.1</f>
        <v>0</v>
      </c>
      <c r="D24" s="204">
        <f>D23*0.1</f>
        <v>0</v>
      </c>
    </row>
    <row r="25" spans="1:11" s="63" customFormat="1" ht="22.5" customHeight="1" x14ac:dyDescent="0.15">
      <c r="A25" s="64" t="s">
        <v>218</v>
      </c>
      <c r="B25" s="65">
        <f t="shared" si="0"/>
        <v>0</v>
      </c>
      <c r="C25" s="65">
        <f>SUM(C23:C24)</f>
        <v>0</v>
      </c>
      <c r="D25" s="65">
        <f>SUM(D23:D24)</f>
        <v>0</v>
      </c>
    </row>
    <row r="26" spans="1:11" s="202" customFormat="1" x14ac:dyDescent="0.15">
      <c r="A26" s="191">
        <v>0.66666666666666663</v>
      </c>
    </row>
    <row r="27" spans="1:11" s="202" customFormat="1" x14ac:dyDescent="0.15"/>
    <row r="28" spans="1:11" ht="19.5" customHeight="1" x14ac:dyDescent="0.15">
      <c r="A28" s="391" t="s">
        <v>219</v>
      </c>
      <c r="B28" s="391"/>
      <c r="C28" s="391"/>
      <c r="D28" s="391"/>
      <c r="E28" s="205"/>
      <c r="F28" s="205"/>
      <c r="G28" s="205"/>
      <c r="H28" s="205"/>
      <c r="I28" s="205"/>
      <c r="J28" s="205"/>
      <c r="K28" s="205"/>
    </row>
    <row r="29" spans="1:11" ht="31.5" customHeight="1" x14ac:dyDescent="0.15">
      <c r="A29" s="392" t="s">
        <v>220</v>
      </c>
      <c r="B29" s="391"/>
      <c r="C29" s="391"/>
      <c r="D29" s="391"/>
      <c r="I29" s="61"/>
      <c r="J29" s="61"/>
    </row>
    <row r="30" spans="1:11" s="202" customFormat="1" x14ac:dyDescent="0.15">
      <c r="A30" s="201"/>
      <c r="B30" s="201"/>
      <c r="C30" s="201"/>
      <c r="D30" s="206"/>
    </row>
    <row r="31" spans="1:11" s="207" customFormat="1" x14ac:dyDescent="0.15">
      <c r="B31" s="201"/>
      <c r="C31" s="201"/>
      <c r="D31" s="201"/>
    </row>
    <row r="32" spans="1:11" x14ac:dyDescent="0.15">
      <c r="A32" s="208"/>
    </row>
    <row r="33" spans="1:4" x14ac:dyDescent="0.15">
      <c r="A33" s="209"/>
      <c r="B33" s="210"/>
      <c r="C33" s="210"/>
      <c r="D33" s="210"/>
    </row>
  </sheetData>
  <mergeCells count="3">
    <mergeCell ref="A2:E2"/>
    <mergeCell ref="A28:D28"/>
    <mergeCell ref="A29:D29"/>
  </mergeCells>
  <phoneticPr fontId="4"/>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pageSetUpPr fitToPage="1"/>
  </sheetPr>
  <dimension ref="A1:M64"/>
  <sheetViews>
    <sheetView tabSelected="1" workbookViewId="0">
      <selection activeCell="K56" sqref="K56"/>
    </sheetView>
  </sheetViews>
  <sheetFormatPr defaultRowHeight="13.5" x14ac:dyDescent="0.15"/>
  <cols>
    <col min="1" max="1" width="25.25" style="68" customWidth="1"/>
    <col min="2" max="2" width="21.375" style="68" bestFit="1" customWidth="1"/>
    <col min="3" max="3" width="3.375" style="68" bestFit="1" customWidth="1"/>
    <col min="4" max="4" width="10.875" style="61" bestFit="1" customWidth="1"/>
    <col min="5" max="6" width="3.375" style="68" bestFit="1" customWidth="1"/>
    <col min="7" max="7" width="4.5" style="68" bestFit="1" customWidth="1"/>
    <col min="8" max="8" width="4.75" style="68" bestFit="1" customWidth="1"/>
    <col min="9" max="9" width="3.375" style="68" bestFit="1" customWidth="1"/>
    <col min="10" max="11" width="21.125" style="61" customWidth="1"/>
    <col min="12" max="12" width="21.125" style="68" customWidth="1"/>
    <col min="13" max="13" width="9.25" style="68" bestFit="1" customWidth="1"/>
    <col min="14" max="16384" width="9" style="68"/>
  </cols>
  <sheetData>
    <row r="1" spans="1:12" ht="18.75" x14ac:dyDescent="0.15">
      <c r="L1" s="62" t="s">
        <v>126</v>
      </c>
    </row>
    <row r="2" spans="1:12" ht="19.5" x14ac:dyDescent="0.15">
      <c r="A2" s="393" t="s">
        <v>145</v>
      </c>
      <c r="B2" s="393"/>
      <c r="C2" s="393"/>
      <c r="D2" s="393"/>
      <c r="E2" s="393"/>
      <c r="F2" s="393"/>
      <c r="G2" s="393"/>
      <c r="H2" s="393"/>
      <c r="I2" s="393"/>
      <c r="J2" s="393"/>
      <c r="K2" s="393"/>
      <c r="L2" s="393"/>
    </row>
    <row r="3" spans="1:12" ht="18.75" x14ac:dyDescent="0.15">
      <c r="B3" s="394"/>
      <c r="C3" s="394"/>
      <c r="D3" s="394"/>
      <c r="E3" s="394"/>
      <c r="F3" s="394"/>
      <c r="G3" s="394"/>
      <c r="H3" s="394"/>
      <c r="I3" s="395"/>
      <c r="J3" s="395"/>
      <c r="K3" s="395"/>
      <c r="L3" s="395"/>
    </row>
    <row r="4" spans="1:12" s="70" customFormat="1" ht="14.25" thickBot="1" x14ac:dyDescent="0.2">
      <c r="A4" s="404" t="str">
        <f>情報項目シート!C5&amp;"　　　項目別明細表(2021年度）"</f>
        <v>　　　項目別明細表(2021年度）</v>
      </c>
      <c r="B4" s="404"/>
      <c r="C4" s="405"/>
      <c r="D4" s="405"/>
      <c r="E4" s="405"/>
      <c r="F4" s="405"/>
      <c r="G4" s="405"/>
      <c r="H4" s="405"/>
      <c r="I4" s="405"/>
      <c r="J4" s="405"/>
      <c r="K4" s="405"/>
    </row>
    <row r="5" spans="1:12" s="70" customFormat="1" x14ac:dyDescent="0.15">
      <c r="A5" s="396" t="s">
        <v>146</v>
      </c>
      <c r="B5" s="397"/>
      <c r="C5" s="397"/>
      <c r="D5" s="397"/>
      <c r="E5" s="397"/>
      <c r="F5" s="397"/>
      <c r="G5" s="397"/>
      <c r="H5" s="397"/>
      <c r="I5" s="398"/>
      <c r="J5" s="79" t="s">
        <v>147</v>
      </c>
      <c r="K5" s="80" t="s">
        <v>61</v>
      </c>
      <c r="L5" s="81" t="s">
        <v>148</v>
      </c>
    </row>
    <row r="6" spans="1:12" s="70" customFormat="1" x14ac:dyDescent="0.15">
      <c r="A6" s="134" t="s">
        <v>130</v>
      </c>
      <c r="B6" s="135"/>
      <c r="C6" s="135"/>
      <c r="D6" s="136"/>
      <c r="E6" s="135"/>
      <c r="F6" s="135"/>
      <c r="G6" s="135"/>
      <c r="H6" s="135"/>
      <c r="I6" s="137"/>
      <c r="J6" s="138">
        <f>SUM(J7,J10,J16)</f>
        <v>0</v>
      </c>
      <c r="K6" s="138">
        <f>SUM(K7,K10,K16)</f>
        <v>0</v>
      </c>
      <c r="L6" s="399"/>
    </row>
    <row r="7" spans="1:12" s="70" customFormat="1" x14ac:dyDescent="0.15">
      <c r="A7" s="129" t="s">
        <v>131</v>
      </c>
      <c r="B7" s="130"/>
      <c r="C7" s="130"/>
      <c r="D7" s="131"/>
      <c r="E7" s="130"/>
      <c r="F7" s="130"/>
      <c r="G7" s="130"/>
      <c r="H7" s="130"/>
      <c r="I7" s="132"/>
      <c r="J7" s="133">
        <f>SUM(J8:J9)</f>
        <v>0</v>
      </c>
      <c r="K7" s="133">
        <f>SUM(K8:K9)</f>
        <v>0</v>
      </c>
      <c r="L7" s="400"/>
    </row>
    <row r="8" spans="1:12" s="70" customFormat="1" x14ac:dyDescent="0.15">
      <c r="A8" s="82"/>
      <c r="B8" s="83" t="s">
        <v>149</v>
      </c>
      <c r="C8" s="83" t="s">
        <v>150</v>
      </c>
      <c r="D8" s="66"/>
      <c r="E8" s="83" t="s">
        <v>48</v>
      </c>
      <c r="F8" s="83" t="s">
        <v>151</v>
      </c>
      <c r="G8" s="83"/>
      <c r="H8" s="83" t="s">
        <v>152</v>
      </c>
      <c r="I8" s="84" t="s">
        <v>153</v>
      </c>
      <c r="J8" s="85">
        <f>D8*G8</f>
        <v>0</v>
      </c>
      <c r="K8" s="86">
        <f>J8</f>
        <v>0</v>
      </c>
      <c r="L8" s="400"/>
    </row>
    <row r="9" spans="1:12" s="70" customFormat="1" x14ac:dyDescent="0.15">
      <c r="A9" s="82"/>
      <c r="B9" s="83"/>
      <c r="C9" s="83"/>
      <c r="D9" s="66"/>
      <c r="E9" s="83"/>
      <c r="F9" s="83"/>
      <c r="G9" s="83"/>
      <c r="H9" s="83"/>
      <c r="I9" s="84"/>
      <c r="J9" s="85"/>
      <c r="K9" s="86"/>
      <c r="L9" s="400"/>
    </row>
    <row r="10" spans="1:12" s="70" customFormat="1" x14ac:dyDescent="0.15">
      <c r="A10" s="402" t="s">
        <v>132</v>
      </c>
      <c r="B10" s="403"/>
      <c r="C10" s="144"/>
      <c r="D10" s="145"/>
      <c r="E10" s="144"/>
      <c r="F10" s="144"/>
      <c r="G10" s="144"/>
      <c r="H10" s="144"/>
      <c r="I10" s="146"/>
      <c r="J10" s="133">
        <f>SUM(J11:J15)</f>
        <v>0</v>
      </c>
      <c r="K10" s="133">
        <f>SUM(K11:K15)</f>
        <v>0</v>
      </c>
      <c r="L10" s="400"/>
    </row>
    <row r="11" spans="1:12" s="70" customFormat="1" x14ac:dyDescent="0.15">
      <c r="A11" s="82"/>
      <c r="B11" s="83" t="s">
        <v>154</v>
      </c>
      <c r="C11" s="83" t="s">
        <v>150</v>
      </c>
      <c r="D11" s="66"/>
      <c r="E11" s="83" t="s">
        <v>48</v>
      </c>
      <c r="F11" s="83" t="s">
        <v>151</v>
      </c>
      <c r="G11" s="83"/>
      <c r="H11" s="83" t="s">
        <v>152</v>
      </c>
      <c r="I11" s="84" t="s">
        <v>153</v>
      </c>
      <c r="J11" s="85">
        <f t="shared" ref="J11:J12" si="0">D11*G11</f>
        <v>0</v>
      </c>
      <c r="K11" s="86">
        <f>J11</f>
        <v>0</v>
      </c>
      <c r="L11" s="400"/>
    </row>
    <row r="12" spans="1:12" s="70" customFormat="1" x14ac:dyDescent="0.15">
      <c r="A12" s="82"/>
      <c r="B12" s="83" t="s">
        <v>155</v>
      </c>
      <c r="C12" s="83" t="s">
        <v>156</v>
      </c>
      <c r="D12" s="66"/>
      <c r="E12" s="83" t="s">
        <v>48</v>
      </c>
      <c r="F12" s="83" t="s">
        <v>151</v>
      </c>
      <c r="G12" s="83"/>
      <c r="H12" s="83" t="s">
        <v>152</v>
      </c>
      <c r="I12" s="84" t="s">
        <v>153</v>
      </c>
      <c r="J12" s="85">
        <f t="shared" si="0"/>
        <v>0</v>
      </c>
      <c r="K12" s="86">
        <f>J12</f>
        <v>0</v>
      </c>
      <c r="L12" s="400"/>
    </row>
    <row r="13" spans="1:12" s="70" customFormat="1" x14ac:dyDescent="0.15">
      <c r="A13" s="82"/>
      <c r="B13" s="83" t="s">
        <v>157</v>
      </c>
      <c r="C13" s="83"/>
      <c r="D13" s="66"/>
      <c r="E13" s="83"/>
      <c r="F13" s="83"/>
      <c r="G13" s="83"/>
      <c r="H13" s="83"/>
      <c r="I13" s="84" t="s">
        <v>153</v>
      </c>
      <c r="J13" s="85"/>
      <c r="K13" s="86">
        <f>J13</f>
        <v>0</v>
      </c>
      <c r="L13" s="400"/>
    </row>
    <row r="14" spans="1:12" s="70" customFormat="1" x14ac:dyDescent="0.15">
      <c r="A14" s="82"/>
      <c r="B14" s="83" t="s">
        <v>158</v>
      </c>
      <c r="C14" s="83"/>
      <c r="D14" s="66"/>
      <c r="E14" s="83"/>
      <c r="F14" s="83"/>
      <c r="G14" s="83"/>
      <c r="H14" s="83"/>
      <c r="I14" s="84" t="s">
        <v>153</v>
      </c>
      <c r="J14" s="85"/>
      <c r="K14" s="86">
        <f>J14</f>
        <v>0</v>
      </c>
      <c r="L14" s="400"/>
    </row>
    <row r="15" spans="1:12" s="70" customFormat="1" x14ac:dyDescent="0.15">
      <c r="A15" s="82"/>
      <c r="B15" s="83" t="s">
        <v>159</v>
      </c>
      <c r="C15" s="83"/>
      <c r="D15" s="66"/>
      <c r="E15" s="83"/>
      <c r="F15" s="83"/>
      <c r="G15" s="83"/>
      <c r="H15" s="83"/>
      <c r="I15" s="84" t="s">
        <v>160</v>
      </c>
      <c r="J15" s="85"/>
      <c r="K15" s="86">
        <f>J15</f>
        <v>0</v>
      </c>
      <c r="L15" s="400"/>
    </row>
    <row r="16" spans="1:12" s="70" customFormat="1" x14ac:dyDescent="0.15">
      <c r="A16" s="129" t="s">
        <v>133</v>
      </c>
      <c r="B16" s="130"/>
      <c r="C16" s="130"/>
      <c r="D16" s="131"/>
      <c r="E16" s="130"/>
      <c r="F16" s="130"/>
      <c r="G16" s="130"/>
      <c r="H16" s="130"/>
      <c r="I16" s="132"/>
      <c r="J16" s="133">
        <f>SUM(J17:J18)</f>
        <v>0</v>
      </c>
      <c r="K16" s="133">
        <f>SUM(K17:K18)</f>
        <v>0</v>
      </c>
      <c r="L16" s="400"/>
    </row>
    <row r="17" spans="1:13" s="70" customFormat="1" x14ac:dyDescent="0.15">
      <c r="A17" s="82"/>
      <c r="B17" s="83" t="s">
        <v>161</v>
      </c>
      <c r="C17" s="83"/>
      <c r="D17" s="66"/>
      <c r="E17" s="83"/>
      <c r="F17" s="83"/>
      <c r="G17" s="83"/>
      <c r="H17" s="83"/>
      <c r="I17" s="84" t="s">
        <v>160</v>
      </c>
      <c r="J17" s="85"/>
      <c r="K17" s="86">
        <f>J17</f>
        <v>0</v>
      </c>
      <c r="L17" s="400"/>
    </row>
    <row r="18" spans="1:13" s="70" customFormat="1" x14ac:dyDescent="0.15">
      <c r="A18" s="82"/>
      <c r="B18" s="83" t="s">
        <v>162</v>
      </c>
      <c r="C18" s="83"/>
      <c r="D18" s="66"/>
      <c r="E18" s="83"/>
      <c r="F18" s="83"/>
      <c r="G18" s="83"/>
      <c r="H18" s="83"/>
      <c r="I18" s="84" t="s">
        <v>160</v>
      </c>
      <c r="J18" s="85"/>
      <c r="K18" s="86">
        <f>J18</f>
        <v>0</v>
      </c>
      <c r="L18" s="400"/>
    </row>
    <row r="19" spans="1:13" s="70" customFormat="1" x14ac:dyDescent="0.15">
      <c r="A19" s="139" t="s">
        <v>62</v>
      </c>
      <c r="B19" s="140"/>
      <c r="C19" s="140"/>
      <c r="D19" s="141"/>
      <c r="E19" s="140"/>
      <c r="F19" s="140"/>
      <c r="G19" s="140"/>
      <c r="H19" s="140"/>
      <c r="I19" s="142"/>
      <c r="J19" s="143">
        <f>SUM(J20,J26)</f>
        <v>0</v>
      </c>
      <c r="K19" s="143">
        <f>SUM(K20,K26)</f>
        <v>0</v>
      </c>
      <c r="L19" s="400"/>
    </row>
    <row r="20" spans="1:13" s="70" customFormat="1" x14ac:dyDescent="0.15">
      <c r="A20" s="129" t="s">
        <v>134</v>
      </c>
      <c r="B20" s="130"/>
      <c r="C20" s="144"/>
      <c r="D20" s="145"/>
      <c r="E20" s="144"/>
      <c r="F20" s="144"/>
      <c r="G20" s="144"/>
      <c r="H20" s="144"/>
      <c r="I20" s="146"/>
      <c r="J20" s="133">
        <f>SUM(J21:J25)</f>
        <v>0</v>
      </c>
      <c r="K20" s="133">
        <f>SUM(K21:K25)</f>
        <v>0</v>
      </c>
      <c r="L20" s="400"/>
    </row>
    <row r="21" spans="1:13" s="70" customFormat="1" x14ac:dyDescent="0.15">
      <c r="A21" s="82" t="s">
        <v>190</v>
      </c>
      <c r="B21" s="83"/>
      <c r="C21" s="83" t="s">
        <v>163</v>
      </c>
      <c r="D21" s="66"/>
      <c r="E21" s="83" t="s">
        <v>48</v>
      </c>
      <c r="F21" s="83" t="s">
        <v>151</v>
      </c>
      <c r="G21" s="83"/>
      <c r="H21" s="83" t="s">
        <v>152</v>
      </c>
      <c r="I21" s="84" t="s">
        <v>153</v>
      </c>
      <c r="J21" s="85">
        <f>D21*G21</f>
        <v>0</v>
      </c>
      <c r="K21" s="87">
        <f>J21</f>
        <v>0</v>
      </c>
      <c r="L21" s="400"/>
      <c r="M21" s="88"/>
    </row>
    <row r="22" spans="1:13" s="70" customFormat="1" x14ac:dyDescent="0.15">
      <c r="A22" s="82" t="s">
        <v>191</v>
      </c>
      <c r="B22" s="83"/>
      <c r="C22" s="83"/>
      <c r="D22" s="66"/>
      <c r="E22" s="83" t="s">
        <v>48</v>
      </c>
      <c r="F22" s="83" t="s">
        <v>151</v>
      </c>
      <c r="G22" s="83"/>
      <c r="H22" s="83" t="s">
        <v>152</v>
      </c>
      <c r="I22" s="84" t="s">
        <v>153</v>
      </c>
      <c r="J22" s="85">
        <f>D22*G22</f>
        <v>0</v>
      </c>
      <c r="K22" s="87">
        <f t="shared" ref="K22:K25" si="1">J22</f>
        <v>0</v>
      </c>
      <c r="L22" s="400"/>
      <c r="M22" s="88"/>
    </row>
    <row r="23" spans="1:13" s="70" customFormat="1" x14ac:dyDescent="0.15">
      <c r="A23" s="82"/>
      <c r="B23" s="83"/>
      <c r="C23" s="83"/>
      <c r="D23" s="66"/>
      <c r="E23" s="83" t="s">
        <v>48</v>
      </c>
      <c r="F23" s="83" t="s">
        <v>151</v>
      </c>
      <c r="G23" s="83"/>
      <c r="H23" s="83" t="s">
        <v>152</v>
      </c>
      <c r="I23" s="84" t="s">
        <v>153</v>
      </c>
      <c r="J23" s="85">
        <f t="shared" ref="J23:J25" si="2">D23*G23</f>
        <v>0</v>
      </c>
      <c r="K23" s="87">
        <f t="shared" si="1"/>
        <v>0</v>
      </c>
      <c r="L23" s="400"/>
      <c r="M23" s="88"/>
    </row>
    <row r="24" spans="1:13" s="70" customFormat="1" x14ac:dyDescent="0.15">
      <c r="A24" s="82"/>
      <c r="B24" s="83"/>
      <c r="C24" s="83"/>
      <c r="D24" s="66"/>
      <c r="E24" s="83" t="s">
        <v>48</v>
      </c>
      <c r="F24" s="83" t="s">
        <v>151</v>
      </c>
      <c r="G24" s="83"/>
      <c r="H24" s="83" t="s">
        <v>152</v>
      </c>
      <c r="I24" s="84" t="s">
        <v>153</v>
      </c>
      <c r="J24" s="85">
        <f t="shared" si="2"/>
        <v>0</v>
      </c>
      <c r="K24" s="87">
        <f t="shared" si="1"/>
        <v>0</v>
      </c>
      <c r="L24" s="400"/>
      <c r="M24" s="88"/>
    </row>
    <row r="25" spans="1:13" s="70" customFormat="1" x14ac:dyDescent="0.15">
      <c r="A25" s="82"/>
      <c r="B25" s="83"/>
      <c r="C25" s="83" t="s">
        <v>163</v>
      </c>
      <c r="D25" s="66"/>
      <c r="E25" s="83" t="s">
        <v>48</v>
      </c>
      <c r="F25" s="83" t="s">
        <v>151</v>
      </c>
      <c r="G25" s="83"/>
      <c r="H25" s="83" t="s">
        <v>152</v>
      </c>
      <c r="I25" s="84" t="s">
        <v>153</v>
      </c>
      <c r="J25" s="85">
        <f t="shared" si="2"/>
        <v>0</v>
      </c>
      <c r="K25" s="87">
        <f t="shared" si="1"/>
        <v>0</v>
      </c>
      <c r="L25" s="400"/>
    </row>
    <row r="26" spans="1:13" s="70" customFormat="1" x14ac:dyDescent="0.15">
      <c r="A26" s="129" t="s">
        <v>135</v>
      </c>
      <c r="B26" s="130"/>
      <c r="C26" s="144"/>
      <c r="D26" s="145"/>
      <c r="E26" s="144"/>
      <c r="F26" s="144"/>
      <c r="G26" s="144"/>
      <c r="H26" s="144"/>
      <c r="I26" s="146"/>
      <c r="J26" s="133">
        <f>SUM(J27)</f>
        <v>0</v>
      </c>
      <c r="K26" s="133">
        <f>SUM(K27)</f>
        <v>0</v>
      </c>
      <c r="L26" s="400"/>
    </row>
    <row r="27" spans="1:13" s="70" customFormat="1" x14ac:dyDescent="0.15">
      <c r="A27" s="82"/>
      <c r="B27" s="83"/>
      <c r="C27" s="83" t="s">
        <v>163</v>
      </c>
      <c r="D27" s="66"/>
      <c r="E27" s="83" t="s">
        <v>48</v>
      </c>
      <c r="F27" s="83" t="s">
        <v>151</v>
      </c>
      <c r="G27" s="83"/>
      <c r="H27" s="83" t="s">
        <v>164</v>
      </c>
      <c r="I27" s="84" t="s">
        <v>165</v>
      </c>
      <c r="J27" s="85">
        <f t="shared" ref="J27" si="3">D27*G27</f>
        <v>0</v>
      </c>
      <c r="K27" s="87">
        <f>J27</f>
        <v>0</v>
      </c>
      <c r="L27" s="400"/>
    </row>
    <row r="28" spans="1:13" s="70" customFormat="1" x14ac:dyDescent="0.15">
      <c r="A28" s="139" t="s">
        <v>63</v>
      </c>
      <c r="B28" s="140"/>
      <c r="C28" s="140"/>
      <c r="D28" s="141"/>
      <c r="E28" s="140"/>
      <c r="F28" s="140"/>
      <c r="G28" s="140"/>
      <c r="H28" s="140"/>
      <c r="I28" s="142"/>
      <c r="J28" s="143">
        <f>SUM(J29,J32,J36,J38)</f>
        <v>0</v>
      </c>
      <c r="K28" s="147">
        <f>SUM(K29,K32,K36,K38)</f>
        <v>0</v>
      </c>
      <c r="L28" s="400"/>
    </row>
    <row r="29" spans="1:13" s="70" customFormat="1" x14ac:dyDescent="0.15">
      <c r="A29" s="129" t="s">
        <v>136</v>
      </c>
      <c r="B29" s="144"/>
      <c r="C29" s="144"/>
      <c r="D29" s="145"/>
      <c r="E29" s="144"/>
      <c r="F29" s="144"/>
      <c r="G29" s="144"/>
      <c r="H29" s="144"/>
      <c r="I29" s="146"/>
      <c r="J29" s="133">
        <f>SUM(J30:J31)</f>
        <v>0</v>
      </c>
      <c r="K29" s="133">
        <f>SUM(K30:K31)</f>
        <v>0</v>
      </c>
      <c r="L29" s="400"/>
    </row>
    <row r="30" spans="1:13" s="70" customFormat="1" x14ac:dyDescent="0.15">
      <c r="A30" s="82"/>
      <c r="B30" s="83" t="s">
        <v>166</v>
      </c>
      <c r="C30" s="83"/>
      <c r="D30" s="66"/>
      <c r="E30" s="83"/>
      <c r="F30" s="83"/>
      <c r="G30" s="83"/>
      <c r="H30" s="83"/>
      <c r="I30" s="84" t="s">
        <v>160</v>
      </c>
      <c r="J30" s="86"/>
      <c r="K30" s="86">
        <f>J30</f>
        <v>0</v>
      </c>
      <c r="L30" s="400"/>
    </row>
    <row r="31" spans="1:13" s="70" customFormat="1" x14ac:dyDescent="0.15">
      <c r="A31" s="82"/>
      <c r="B31" s="83" t="s">
        <v>167</v>
      </c>
      <c r="C31" s="83"/>
      <c r="D31" s="66"/>
      <c r="E31" s="83"/>
      <c r="F31" s="83"/>
      <c r="G31" s="83"/>
      <c r="H31" s="83"/>
      <c r="I31" s="84" t="s">
        <v>160</v>
      </c>
      <c r="J31" s="86"/>
      <c r="K31" s="86">
        <f>J31</f>
        <v>0</v>
      </c>
      <c r="L31" s="400"/>
    </row>
    <row r="32" spans="1:13" s="70" customFormat="1" x14ac:dyDescent="0.15">
      <c r="A32" s="129" t="s">
        <v>137</v>
      </c>
      <c r="B32" s="130"/>
      <c r="C32" s="130"/>
      <c r="D32" s="131"/>
      <c r="E32" s="130"/>
      <c r="F32" s="130"/>
      <c r="G32" s="130"/>
      <c r="H32" s="130"/>
      <c r="I32" s="146"/>
      <c r="J32" s="133">
        <f>SUM(J33:J35)</f>
        <v>0</v>
      </c>
      <c r="K32" s="133">
        <f>SUM(K33:K35)</f>
        <v>0</v>
      </c>
      <c r="L32" s="400"/>
    </row>
    <row r="33" spans="1:12" s="70" customFormat="1" x14ac:dyDescent="0.15">
      <c r="A33" s="82" t="s">
        <v>168</v>
      </c>
      <c r="B33" s="83" t="s">
        <v>169</v>
      </c>
      <c r="C33" s="83"/>
      <c r="D33" s="66"/>
      <c r="E33" s="83"/>
      <c r="F33" s="83"/>
      <c r="G33" s="83"/>
      <c r="H33" s="83"/>
      <c r="I33" s="84" t="s">
        <v>153</v>
      </c>
      <c r="J33" s="86"/>
      <c r="K33" s="86">
        <f>J33</f>
        <v>0</v>
      </c>
      <c r="L33" s="400"/>
    </row>
    <row r="34" spans="1:12" s="70" customFormat="1" x14ac:dyDescent="0.15">
      <c r="A34" s="82"/>
      <c r="B34" s="83" t="s">
        <v>170</v>
      </c>
      <c r="C34" s="83"/>
      <c r="D34" s="66"/>
      <c r="E34" s="83"/>
      <c r="F34" s="83"/>
      <c r="G34" s="83"/>
      <c r="H34" s="83"/>
      <c r="I34" s="84" t="s">
        <v>153</v>
      </c>
      <c r="J34" s="86"/>
      <c r="K34" s="86">
        <f t="shared" ref="K34:K35" si="4">J34</f>
        <v>0</v>
      </c>
      <c r="L34" s="400"/>
    </row>
    <row r="35" spans="1:12" s="70" customFormat="1" x14ac:dyDescent="0.15">
      <c r="A35" s="82" t="s">
        <v>171</v>
      </c>
      <c r="B35" s="83" t="s">
        <v>170</v>
      </c>
      <c r="C35" s="83"/>
      <c r="D35" s="66"/>
      <c r="E35" s="83"/>
      <c r="F35" s="83"/>
      <c r="G35" s="83"/>
      <c r="H35" s="83"/>
      <c r="I35" s="84" t="s">
        <v>153</v>
      </c>
      <c r="J35" s="86"/>
      <c r="K35" s="86">
        <f t="shared" si="4"/>
        <v>0</v>
      </c>
      <c r="L35" s="400"/>
    </row>
    <row r="36" spans="1:12" s="70" customFormat="1" x14ac:dyDescent="0.15">
      <c r="A36" s="129" t="s">
        <v>138</v>
      </c>
      <c r="B36" s="144"/>
      <c r="C36" s="144"/>
      <c r="D36" s="145"/>
      <c r="E36" s="144"/>
      <c r="F36" s="144"/>
      <c r="G36" s="144"/>
      <c r="H36" s="144"/>
      <c r="I36" s="146"/>
      <c r="J36" s="133">
        <f>SUM(J37)</f>
        <v>0</v>
      </c>
      <c r="K36" s="133">
        <f>SUM(K37)</f>
        <v>0</v>
      </c>
      <c r="L36" s="400"/>
    </row>
    <row r="37" spans="1:12" s="70" customFormat="1" x14ac:dyDescent="0.15">
      <c r="A37" s="82"/>
      <c r="B37" s="83" t="s">
        <v>172</v>
      </c>
      <c r="C37" s="83"/>
      <c r="D37" s="66"/>
      <c r="E37" s="83"/>
      <c r="F37" s="83"/>
      <c r="G37" s="83"/>
      <c r="H37" s="83"/>
      <c r="I37" s="84" t="s">
        <v>173</v>
      </c>
      <c r="J37" s="86"/>
      <c r="K37" s="86">
        <f>J37</f>
        <v>0</v>
      </c>
      <c r="L37" s="400"/>
    </row>
    <row r="38" spans="1:12" s="70" customFormat="1" x14ac:dyDescent="0.15">
      <c r="A38" s="129" t="s">
        <v>139</v>
      </c>
      <c r="B38" s="130"/>
      <c r="C38" s="130"/>
      <c r="D38" s="131"/>
      <c r="E38" s="130"/>
      <c r="F38" s="130"/>
      <c r="G38" s="130"/>
      <c r="H38" s="130"/>
      <c r="I38" s="146"/>
      <c r="J38" s="133">
        <f>SUM(J39:J48)</f>
        <v>0</v>
      </c>
      <c r="K38" s="133">
        <f>SUM(K39:K48)</f>
        <v>0</v>
      </c>
      <c r="L38" s="400"/>
    </row>
    <row r="39" spans="1:12" s="70" customFormat="1" x14ac:dyDescent="0.15">
      <c r="A39" s="82" t="s">
        <v>341</v>
      </c>
      <c r="B39" s="83"/>
      <c r="C39" s="219" t="s">
        <v>150</v>
      </c>
      <c r="D39" s="220"/>
      <c r="E39" s="219" t="s">
        <v>48</v>
      </c>
      <c r="F39" s="219" t="s">
        <v>151</v>
      </c>
      <c r="G39" s="219"/>
      <c r="H39" s="219" t="s">
        <v>174</v>
      </c>
      <c r="I39" s="221" t="s">
        <v>153</v>
      </c>
      <c r="J39" s="223">
        <f>D39*G39</f>
        <v>0</v>
      </c>
      <c r="K39" s="85">
        <f>J39</f>
        <v>0</v>
      </c>
      <c r="L39" s="400"/>
    </row>
    <row r="40" spans="1:12" s="70" customFormat="1" x14ac:dyDescent="0.15">
      <c r="A40" s="82" t="s">
        <v>342</v>
      </c>
      <c r="B40" s="83"/>
      <c r="C40" s="83"/>
      <c r="D40" s="66"/>
      <c r="E40" s="83"/>
      <c r="F40" s="83"/>
      <c r="G40" s="83"/>
      <c r="H40" s="83"/>
      <c r="I40" s="84" t="s">
        <v>153</v>
      </c>
      <c r="J40" s="86"/>
      <c r="K40" s="86">
        <f t="shared" ref="K40" si="5">J40</f>
        <v>0</v>
      </c>
      <c r="L40" s="400"/>
    </row>
    <row r="41" spans="1:12" s="70" customFormat="1" x14ac:dyDescent="0.15">
      <c r="A41" s="82" t="s">
        <v>343</v>
      </c>
      <c r="B41" s="83"/>
      <c r="C41" s="83"/>
      <c r="D41" s="66"/>
      <c r="E41" s="83"/>
      <c r="F41" s="83"/>
      <c r="G41" s="83"/>
      <c r="H41" s="83"/>
      <c r="I41" s="344"/>
      <c r="J41" s="345"/>
      <c r="K41" s="85">
        <f>J41</f>
        <v>0</v>
      </c>
      <c r="L41" s="400"/>
    </row>
    <row r="42" spans="1:12" s="70" customFormat="1" x14ac:dyDescent="0.15">
      <c r="A42" s="82" t="s">
        <v>344</v>
      </c>
      <c r="B42" s="83"/>
      <c r="C42" s="83" t="s">
        <v>150</v>
      </c>
      <c r="D42" s="66"/>
      <c r="E42" s="83" t="s">
        <v>48</v>
      </c>
      <c r="F42" s="83" t="s">
        <v>151</v>
      </c>
      <c r="G42" s="83"/>
      <c r="H42" s="83" t="s">
        <v>174</v>
      </c>
      <c r="I42" s="84" t="s">
        <v>153</v>
      </c>
      <c r="J42" s="85">
        <f t="shared" ref="J42" si="6">D42*G42</f>
        <v>0</v>
      </c>
      <c r="K42" s="86">
        <f>J42</f>
        <v>0</v>
      </c>
      <c r="L42" s="400"/>
    </row>
    <row r="43" spans="1:12" s="70" customFormat="1" x14ac:dyDescent="0.15">
      <c r="A43" s="82" t="s">
        <v>345</v>
      </c>
      <c r="B43" s="83"/>
      <c r="C43" s="83"/>
      <c r="D43" s="66"/>
      <c r="E43" s="83"/>
      <c r="F43" s="83"/>
      <c r="G43" s="83"/>
      <c r="H43" s="83"/>
      <c r="I43" s="84"/>
      <c r="J43" s="85"/>
      <c r="K43" s="86">
        <f>J43</f>
        <v>0</v>
      </c>
      <c r="L43" s="400"/>
    </row>
    <row r="44" spans="1:12" s="70" customFormat="1" x14ac:dyDescent="0.15">
      <c r="A44" s="82" t="s">
        <v>346</v>
      </c>
      <c r="B44" s="83"/>
      <c r="C44" s="83"/>
      <c r="D44" s="66"/>
      <c r="E44" s="83"/>
      <c r="F44" s="83"/>
      <c r="G44" s="83"/>
      <c r="H44" s="83"/>
      <c r="I44" s="84"/>
      <c r="J44" s="85"/>
      <c r="K44" s="86">
        <f>J44</f>
        <v>0</v>
      </c>
      <c r="L44" s="400"/>
    </row>
    <row r="45" spans="1:12" s="70" customFormat="1" x14ac:dyDescent="0.15">
      <c r="A45" s="82" t="s">
        <v>347</v>
      </c>
      <c r="B45" s="83"/>
      <c r="C45" s="83"/>
      <c r="D45" s="66"/>
      <c r="E45" s="83"/>
      <c r="F45" s="83"/>
      <c r="G45" s="83"/>
      <c r="H45" s="83"/>
      <c r="I45" s="84"/>
      <c r="J45" s="85"/>
      <c r="K45" s="86">
        <f>J45</f>
        <v>0</v>
      </c>
      <c r="L45" s="400"/>
    </row>
    <row r="46" spans="1:12" s="70" customFormat="1" x14ac:dyDescent="0.15">
      <c r="A46" s="82" t="s">
        <v>348</v>
      </c>
      <c r="B46" s="83" t="s">
        <v>175</v>
      </c>
      <c r="C46" s="83"/>
      <c r="D46" s="66"/>
      <c r="E46" s="83"/>
      <c r="F46" s="83"/>
      <c r="G46" s="83"/>
      <c r="H46" s="83"/>
      <c r="I46" s="84" t="s">
        <v>173</v>
      </c>
      <c r="J46" s="86"/>
      <c r="K46" s="86">
        <f t="shared" ref="K46:K48" si="7">J46</f>
        <v>0</v>
      </c>
      <c r="L46" s="400"/>
    </row>
    <row r="47" spans="1:12" s="70" customFormat="1" x14ac:dyDescent="0.15">
      <c r="A47" s="82"/>
      <c r="B47" s="83" t="s">
        <v>176</v>
      </c>
      <c r="C47" s="83"/>
      <c r="D47" s="66"/>
      <c r="E47" s="83"/>
      <c r="F47" s="83"/>
      <c r="G47" s="83"/>
      <c r="H47" s="83"/>
      <c r="I47" s="84" t="s">
        <v>153</v>
      </c>
      <c r="J47" s="86"/>
      <c r="K47" s="86">
        <f>J47</f>
        <v>0</v>
      </c>
      <c r="L47" s="400"/>
    </row>
    <row r="48" spans="1:12" s="70" customFormat="1" x14ac:dyDescent="0.15">
      <c r="A48" s="82" t="s">
        <v>351</v>
      </c>
      <c r="B48" s="83"/>
      <c r="C48" s="83"/>
      <c r="D48" s="66"/>
      <c r="E48" s="83"/>
      <c r="F48" s="83"/>
      <c r="G48" s="83"/>
      <c r="H48" s="83"/>
      <c r="I48" s="84"/>
      <c r="J48" s="86"/>
      <c r="K48" s="86">
        <f t="shared" si="7"/>
        <v>0</v>
      </c>
      <c r="L48" s="400"/>
    </row>
    <row r="49" spans="1:13" s="93" customFormat="1" x14ac:dyDescent="0.15">
      <c r="A49" s="89" t="s">
        <v>177</v>
      </c>
      <c r="B49" s="90"/>
      <c r="C49" s="90"/>
      <c r="D49" s="91"/>
      <c r="E49" s="90"/>
      <c r="F49" s="90"/>
      <c r="G49" s="90"/>
      <c r="H49" s="90"/>
      <c r="I49" s="92"/>
      <c r="J49" s="346">
        <f>SUM(J50+J53)</f>
        <v>0</v>
      </c>
      <c r="K49" s="346">
        <f>SUM(K50+K53)</f>
        <v>0</v>
      </c>
      <c r="L49" s="400"/>
    </row>
    <row r="50" spans="1:13" s="93" customFormat="1" x14ac:dyDescent="0.15">
      <c r="A50" s="272" t="s">
        <v>141</v>
      </c>
      <c r="B50" s="273"/>
      <c r="C50" s="273"/>
      <c r="D50" s="274"/>
      <c r="E50" s="273"/>
      <c r="F50" s="273"/>
      <c r="G50" s="273"/>
      <c r="H50" s="273"/>
      <c r="I50" s="275"/>
      <c r="J50" s="276">
        <f>SUM(J51:J52)</f>
        <v>0</v>
      </c>
      <c r="K50" s="315">
        <f>SUM(K51:K52)</f>
        <v>0</v>
      </c>
      <c r="L50" s="400"/>
      <c r="M50" s="94"/>
    </row>
    <row r="51" spans="1:13" s="93" customFormat="1" x14ac:dyDescent="0.15">
      <c r="A51" s="86"/>
      <c r="B51" s="173" t="s">
        <v>269</v>
      </c>
      <c r="C51" s="172"/>
      <c r="D51" s="173"/>
      <c r="E51" s="172"/>
      <c r="F51" s="172"/>
      <c r="G51" s="172"/>
      <c r="H51" s="172"/>
      <c r="I51" s="84" t="s">
        <v>153</v>
      </c>
      <c r="J51" s="85">
        <f>'2021年度_項目別明細表_共同研究先（別紙２）'!J52</f>
        <v>0</v>
      </c>
      <c r="K51" s="175">
        <f>'2021年度_項目別明細表_共同研究先（別紙２）'!K52</f>
        <v>0</v>
      </c>
      <c r="L51" s="400"/>
      <c r="M51" s="94"/>
    </row>
    <row r="52" spans="1:13" s="93" customFormat="1" x14ac:dyDescent="0.15">
      <c r="A52" s="174"/>
      <c r="B52" s="173"/>
      <c r="C52" s="173"/>
      <c r="D52" s="173"/>
      <c r="E52" s="172"/>
      <c r="F52" s="172"/>
      <c r="G52" s="172"/>
      <c r="H52" s="172"/>
      <c r="I52" s="84" t="s">
        <v>153</v>
      </c>
      <c r="J52" s="85"/>
      <c r="K52" s="175"/>
      <c r="L52" s="400"/>
      <c r="M52" s="95"/>
    </row>
    <row r="53" spans="1:13" s="93" customFormat="1" x14ac:dyDescent="0.15">
      <c r="A53" s="281" t="s">
        <v>142</v>
      </c>
      <c r="B53" s="282"/>
      <c r="C53" s="282"/>
      <c r="D53" s="283"/>
      <c r="E53" s="282"/>
      <c r="F53" s="282"/>
      <c r="G53" s="282"/>
      <c r="H53" s="282"/>
      <c r="I53" s="284"/>
      <c r="J53" s="285">
        <f>SUM(J54:J55)</f>
        <v>0</v>
      </c>
      <c r="K53" s="286">
        <f>SUM(K54:K55)</f>
        <v>0</v>
      </c>
      <c r="L53" s="400"/>
    </row>
    <row r="54" spans="1:13" s="93" customFormat="1" x14ac:dyDescent="0.15">
      <c r="A54" s="287"/>
      <c r="B54" s="288"/>
      <c r="C54" s="283"/>
      <c r="D54" s="283"/>
      <c r="E54" s="282"/>
      <c r="F54" s="282"/>
      <c r="G54" s="282"/>
      <c r="H54" s="282"/>
      <c r="I54" s="289" t="s">
        <v>173</v>
      </c>
      <c r="J54" s="285"/>
      <c r="K54" s="286"/>
      <c r="L54" s="400"/>
      <c r="M54" s="95"/>
    </row>
    <row r="55" spans="1:13" s="93" customFormat="1" ht="14.25" thickBot="1" x14ac:dyDescent="0.2">
      <c r="A55" s="290"/>
      <c r="B55" s="291"/>
      <c r="C55" s="291"/>
      <c r="D55" s="292"/>
      <c r="E55" s="291"/>
      <c r="F55" s="291"/>
      <c r="G55" s="291"/>
      <c r="H55" s="291"/>
      <c r="I55" s="293"/>
      <c r="J55" s="294"/>
      <c r="K55" s="295"/>
      <c r="L55" s="401"/>
    </row>
    <row r="56" spans="1:13" s="93" customFormat="1" ht="14.25" thickBot="1" x14ac:dyDescent="0.2">
      <c r="A56" s="148" t="s">
        <v>178</v>
      </c>
      <c r="B56" s="149"/>
      <c r="C56" s="150"/>
      <c r="D56" s="150"/>
      <c r="E56" s="150"/>
      <c r="F56" s="150"/>
      <c r="G56" s="150"/>
      <c r="H56" s="150"/>
      <c r="I56" s="151"/>
      <c r="J56" s="152">
        <f>SUM(J6,J19,J28,J49)</f>
        <v>0</v>
      </c>
      <c r="K56" s="152">
        <f>SUM(K6,K19,K28,K49)</f>
        <v>0</v>
      </c>
      <c r="L56" s="153">
        <f>ROUNDDOWN(SUM(K6,K19,K28,K49)*A57,-3)</f>
        <v>0</v>
      </c>
    </row>
    <row r="57" spans="1:13" x14ac:dyDescent="0.15">
      <c r="A57" s="96">
        <v>0.66666666666666663</v>
      </c>
    </row>
    <row r="59" spans="1:13" x14ac:dyDescent="0.15">
      <c r="A59" s="97" t="s">
        <v>179</v>
      </c>
    </row>
    <row r="60" spans="1:13" ht="32.25" customHeight="1" x14ac:dyDescent="0.15">
      <c r="A60" s="390" t="s">
        <v>336</v>
      </c>
      <c r="B60" s="390"/>
      <c r="C60" s="390"/>
      <c r="D60" s="390"/>
      <c r="E60" s="390"/>
      <c r="F60" s="390"/>
      <c r="G60" s="390"/>
      <c r="H60" s="390"/>
      <c r="I60" s="390"/>
      <c r="J60" s="390"/>
      <c r="K60" s="390"/>
      <c r="L60" s="390"/>
    </row>
    <row r="61" spans="1:13" x14ac:dyDescent="0.15">
      <c r="A61" s="390"/>
      <c r="B61" s="390"/>
      <c r="C61" s="390"/>
      <c r="D61" s="390"/>
      <c r="E61" s="390"/>
      <c r="F61" s="390"/>
      <c r="G61" s="390"/>
      <c r="H61" s="390"/>
      <c r="I61" s="390"/>
      <c r="J61" s="390"/>
      <c r="K61" s="390"/>
      <c r="L61" s="390"/>
    </row>
    <row r="62" spans="1:13" x14ac:dyDescent="0.15">
      <c r="A62" s="390"/>
      <c r="B62" s="390"/>
      <c r="C62" s="390"/>
      <c r="D62" s="390"/>
      <c r="E62" s="390"/>
      <c r="F62" s="390"/>
      <c r="G62" s="390"/>
      <c r="H62" s="390"/>
      <c r="I62" s="390"/>
      <c r="J62" s="390"/>
      <c r="K62" s="390"/>
      <c r="L62" s="390"/>
    </row>
    <row r="63" spans="1:13" x14ac:dyDescent="0.15">
      <c r="A63" s="390"/>
      <c r="B63" s="390"/>
      <c r="C63" s="390"/>
      <c r="D63" s="390"/>
      <c r="E63" s="390"/>
      <c r="F63" s="390"/>
      <c r="G63" s="390"/>
      <c r="H63" s="390"/>
      <c r="I63" s="390"/>
      <c r="J63" s="390"/>
      <c r="K63" s="390"/>
      <c r="L63" s="390"/>
    </row>
    <row r="64" spans="1:13" x14ac:dyDescent="0.15">
      <c r="A64" s="390"/>
      <c r="B64" s="390"/>
      <c r="C64" s="390"/>
      <c r="D64" s="390"/>
      <c r="E64" s="390"/>
      <c r="F64" s="390"/>
      <c r="G64" s="390"/>
      <c r="H64" s="390"/>
      <c r="I64" s="390"/>
      <c r="J64" s="390"/>
      <c r="K64" s="390"/>
      <c r="L64" s="390"/>
    </row>
  </sheetData>
  <mergeCells count="8">
    <mergeCell ref="A60:L64"/>
    <mergeCell ref="A2:L2"/>
    <mergeCell ref="B3:H3"/>
    <mergeCell ref="I3:L3"/>
    <mergeCell ref="A5:I5"/>
    <mergeCell ref="L6:L55"/>
    <mergeCell ref="A10:B10"/>
    <mergeCell ref="A4:K4"/>
  </mergeCells>
  <phoneticPr fontId="4"/>
  <pageMargins left="0.7" right="0.7" top="0.75" bottom="0.75" header="0.3" footer="0.3"/>
  <pageSetup paperSize="9" scale="4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8130C-63AB-41CB-AC1C-BD1DA1897FAE}">
  <sheetPr>
    <tabColor theme="9" tint="0.79998168889431442"/>
  </sheetPr>
  <dimension ref="A1:M64"/>
  <sheetViews>
    <sheetView topLeftCell="A25" workbookViewId="0">
      <selection activeCell="K56" sqref="K56"/>
    </sheetView>
  </sheetViews>
  <sheetFormatPr defaultRowHeight="13.5" x14ac:dyDescent="0.15"/>
  <cols>
    <col min="1" max="1" width="25" style="68" customWidth="1"/>
    <col min="2" max="2" width="21.375" style="68" bestFit="1" customWidth="1"/>
    <col min="3" max="3" width="3.375" style="68" bestFit="1" customWidth="1"/>
    <col min="4" max="4" width="10.875" style="61" bestFit="1" customWidth="1"/>
    <col min="5" max="6" width="3.375" style="68" bestFit="1" customWidth="1"/>
    <col min="7" max="7" width="4.5" style="68" bestFit="1" customWidth="1"/>
    <col min="8" max="8" width="4.75" style="68" bestFit="1" customWidth="1"/>
    <col min="9" max="9" width="3.375" style="68" bestFit="1" customWidth="1"/>
    <col min="10" max="11" width="21.125" style="61" customWidth="1"/>
    <col min="12" max="12" width="21.125" style="68" customWidth="1"/>
    <col min="13" max="13" width="9.25" style="68" bestFit="1" customWidth="1"/>
    <col min="14" max="16384" width="9" style="68"/>
  </cols>
  <sheetData>
    <row r="1" spans="1:12" ht="18.75" x14ac:dyDescent="0.15">
      <c r="L1" s="322" t="s">
        <v>126</v>
      </c>
    </row>
    <row r="2" spans="1:12" ht="19.5" x14ac:dyDescent="0.15">
      <c r="A2" s="393" t="s">
        <v>145</v>
      </c>
      <c r="B2" s="393"/>
      <c r="C2" s="393"/>
      <c r="D2" s="393"/>
      <c r="E2" s="393"/>
      <c r="F2" s="393"/>
      <c r="G2" s="393"/>
      <c r="H2" s="393"/>
      <c r="I2" s="393"/>
      <c r="J2" s="393"/>
      <c r="K2" s="393"/>
      <c r="L2" s="393"/>
    </row>
    <row r="3" spans="1:12" ht="18.75" x14ac:dyDescent="0.15">
      <c r="B3" s="394"/>
      <c r="C3" s="394"/>
      <c r="D3" s="394"/>
      <c r="E3" s="394"/>
      <c r="F3" s="394"/>
      <c r="G3" s="394"/>
      <c r="H3" s="394"/>
      <c r="I3" s="395"/>
      <c r="J3" s="395"/>
      <c r="K3" s="395"/>
      <c r="L3" s="395"/>
    </row>
    <row r="4" spans="1:12" s="70" customFormat="1" ht="14.25" thickBot="1" x14ac:dyDescent="0.2">
      <c r="A4" s="404" t="str">
        <f>情報項目シート!C5&amp;"　　　項目別明細表(2022年度）"</f>
        <v>　　　項目別明細表(2022年度）</v>
      </c>
      <c r="B4" s="404"/>
      <c r="C4" s="405"/>
      <c r="D4" s="405"/>
      <c r="E4" s="405"/>
      <c r="F4" s="405"/>
      <c r="G4" s="405"/>
      <c r="H4" s="405"/>
      <c r="I4" s="405"/>
      <c r="J4" s="405"/>
      <c r="K4" s="405"/>
    </row>
    <row r="5" spans="1:12" s="70" customFormat="1" x14ac:dyDescent="0.15">
      <c r="A5" s="396" t="s">
        <v>146</v>
      </c>
      <c r="B5" s="397"/>
      <c r="C5" s="397"/>
      <c r="D5" s="397"/>
      <c r="E5" s="397"/>
      <c r="F5" s="397"/>
      <c r="G5" s="397"/>
      <c r="H5" s="397"/>
      <c r="I5" s="398"/>
      <c r="J5" s="79" t="s">
        <v>147</v>
      </c>
      <c r="K5" s="80" t="s">
        <v>61</v>
      </c>
      <c r="L5" s="81" t="s">
        <v>148</v>
      </c>
    </row>
    <row r="6" spans="1:12" s="70" customFormat="1" x14ac:dyDescent="0.15">
      <c r="A6" s="134" t="s">
        <v>130</v>
      </c>
      <c r="B6" s="135"/>
      <c r="C6" s="135"/>
      <c r="D6" s="136"/>
      <c r="E6" s="135"/>
      <c r="F6" s="135"/>
      <c r="G6" s="135"/>
      <c r="H6" s="135"/>
      <c r="I6" s="137"/>
      <c r="J6" s="138">
        <f>SUM(J7,J10,J16)</f>
        <v>0</v>
      </c>
      <c r="K6" s="138">
        <f>SUM(K7,K10,K16)</f>
        <v>0</v>
      </c>
      <c r="L6" s="399"/>
    </row>
    <row r="7" spans="1:12" s="70" customFormat="1" x14ac:dyDescent="0.15">
      <c r="A7" s="129" t="s">
        <v>131</v>
      </c>
      <c r="B7" s="130"/>
      <c r="C7" s="130"/>
      <c r="D7" s="131"/>
      <c r="E7" s="130"/>
      <c r="F7" s="130"/>
      <c r="G7" s="130"/>
      <c r="H7" s="130"/>
      <c r="I7" s="132"/>
      <c r="J7" s="133">
        <f>SUM(J8:J9)</f>
        <v>0</v>
      </c>
      <c r="K7" s="133">
        <f>SUM(K8:K9)</f>
        <v>0</v>
      </c>
      <c r="L7" s="400"/>
    </row>
    <row r="8" spans="1:12" s="70" customFormat="1" x14ac:dyDescent="0.15">
      <c r="A8" s="82"/>
      <c r="B8" s="83" t="s">
        <v>149</v>
      </c>
      <c r="C8" s="83" t="s">
        <v>150</v>
      </c>
      <c r="D8" s="66"/>
      <c r="E8" s="83" t="s">
        <v>48</v>
      </c>
      <c r="F8" s="83" t="s">
        <v>151</v>
      </c>
      <c r="G8" s="83"/>
      <c r="H8" s="83" t="s">
        <v>152</v>
      </c>
      <c r="I8" s="84" t="s">
        <v>153</v>
      </c>
      <c r="J8" s="85">
        <f>D8*G8</f>
        <v>0</v>
      </c>
      <c r="K8" s="86">
        <f>J8</f>
        <v>0</v>
      </c>
      <c r="L8" s="400"/>
    </row>
    <row r="9" spans="1:12" s="70" customFormat="1" x14ac:dyDescent="0.15">
      <c r="A9" s="82"/>
      <c r="B9" s="83"/>
      <c r="C9" s="83"/>
      <c r="D9" s="66"/>
      <c r="E9" s="83"/>
      <c r="F9" s="83"/>
      <c r="G9" s="83"/>
      <c r="H9" s="83"/>
      <c r="I9" s="84"/>
      <c r="J9" s="85"/>
      <c r="K9" s="86"/>
      <c r="L9" s="400"/>
    </row>
    <row r="10" spans="1:12" s="70" customFormat="1" x14ac:dyDescent="0.15">
      <c r="A10" s="402" t="s">
        <v>132</v>
      </c>
      <c r="B10" s="403"/>
      <c r="C10" s="144"/>
      <c r="D10" s="145"/>
      <c r="E10" s="144"/>
      <c r="F10" s="144"/>
      <c r="G10" s="144"/>
      <c r="H10" s="144"/>
      <c r="I10" s="146"/>
      <c r="J10" s="133">
        <f>SUM(J11:J15)</f>
        <v>0</v>
      </c>
      <c r="K10" s="133">
        <f>SUM(K11:K15)</f>
        <v>0</v>
      </c>
      <c r="L10" s="400"/>
    </row>
    <row r="11" spans="1:12" s="70" customFormat="1" x14ac:dyDescent="0.15">
      <c r="A11" s="82"/>
      <c r="B11" s="83" t="s">
        <v>154</v>
      </c>
      <c r="C11" s="83" t="s">
        <v>150</v>
      </c>
      <c r="D11" s="66"/>
      <c r="E11" s="83" t="s">
        <v>48</v>
      </c>
      <c r="F11" s="83" t="s">
        <v>151</v>
      </c>
      <c r="G11" s="83"/>
      <c r="H11" s="83" t="s">
        <v>152</v>
      </c>
      <c r="I11" s="84" t="s">
        <v>153</v>
      </c>
      <c r="J11" s="85">
        <f t="shared" ref="J11:J12" si="0">D11*G11</f>
        <v>0</v>
      </c>
      <c r="K11" s="86">
        <f>J11</f>
        <v>0</v>
      </c>
      <c r="L11" s="400"/>
    </row>
    <row r="12" spans="1:12" s="70" customFormat="1" x14ac:dyDescent="0.15">
      <c r="A12" s="82"/>
      <c r="B12" s="83" t="s">
        <v>155</v>
      </c>
      <c r="C12" s="83" t="s">
        <v>150</v>
      </c>
      <c r="D12" s="66"/>
      <c r="E12" s="83" t="s">
        <v>48</v>
      </c>
      <c r="F12" s="83" t="s">
        <v>151</v>
      </c>
      <c r="G12" s="83"/>
      <c r="H12" s="83" t="s">
        <v>152</v>
      </c>
      <c r="I12" s="84" t="s">
        <v>153</v>
      </c>
      <c r="J12" s="85">
        <f t="shared" si="0"/>
        <v>0</v>
      </c>
      <c r="K12" s="86">
        <f>J12</f>
        <v>0</v>
      </c>
      <c r="L12" s="400"/>
    </row>
    <row r="13" spans="1:12" s="70" customFormat="1" x14ac:dyDescent="0.15">
      <c r="A13" s="82"/>
      <c r="B13" s="83" t="s">
        <v>157</v>
      </c>
      <c r="C13" s="83"/>
      <c r="D13" s="66"/>
      <c r="E13" s="83"/>
      <c r="F13" s="83"/>
      <c r="G13" s="83"/>
      <c r="H13" s="83"/>
      <c r="I13" s="84" t="s">
        <v>153</v>
      </c>
      <c r="J13" s="85"/>
      <c r="K13" s="86">
        <f>J13</f>
        <v>0</v>
      </c>
      <c r="L13" s="400"/>
    </row>
    <row r="14" spans="1:12" s="70" customFormat="1" x14ac:dyDescent="0.15">
      <c r="A14" s="82"/>
      <c r="B14" s="83" t="s">
        <v>158</v>
      </c>
      <c r="C14" s="83"/>
      <c r="D14" s="66"/>
      <c r="E14" s="83"/>
      <c r="F14" s="83"/>
      <c r="G14" s="83"/>
      <c r="H14" s="83"/>
      <c r="I14" s="84" t="s">
        <v>153</v>
      </c>
      <c r="J14" s="85"/>
      <c r="K14" s="86">
        <f>J14</f>
        <v>0</v>
      </c>
      <c r="L14" s="400"/>
    </row>
    <row r="15" spans="1:12" s="70" customFormat="1" x14ac:dyDescent="0.15">
      <c r="A15" s="82"/>
      <c r="B15" s="83" t="s">
        <v>159</v>
      </c>
      <c r="C15" s="83"/>
      <c r="D15" s="66"/>
      <c r="E15" s="83"/>
      <c r="F15" s="83"/>
      <c r="G15" s="83"/>
      <c r="H15" s="83"/>
      <c r="I15" s="84" t="s">
        <v>153</v>
      </c>
      <c r="J15" s="85"/>
      <c r="K15" s="86">
        <f>J15</f>
        <v>0</v>
      </c>
      <c r="L15" s="400"/>
    </row>
    <row r="16" spans="1:12" s="70" customFormat="1" x14ac:dyDescent="0.15">
      <c r="A16" s="129" t="s">
        <v>133</v>
      </c>
      <c r="B16" s="130"/>
      <c r="C16" s="130"/>
      <c r="D16" s="131"/>
      <c r="E16" s="130"/>
      <c r="F16" s="130"/>
      <c r="G16" s="130"/>
      <c r="H16" s="130"/>
      <c r="I16" s="132"/>
      <c r="J16" s="133">
        <f>SUM(J17:J18)</f>
        <v>0</v>
      </c>
      <c r="K16" s="133">
        <f>SUM(K17:K18)</f>
        <v>0</v>
      </c>
      <c r="L16" s="400"/>
    </row>
    <row r="17" spans="1:13" s="70" customFormat="1" x14ac:dyDescent="0.15">
      <c r="A17" s="82"/>
      <c r="B17" s="83" t="s">
        <v>161</v>
      </c>
      <c r="C17" s="83"/>
      <c r="D17" s="66"/>
      <c r="E17" s="83"/>
      <c r="F17" s="83"/>
      <c r="G17" s="83"/>
      <c r="H17" s="83"/>
      <c r="I17" s="84" t="s">
        <v>153</v>
      </c>
      <c r="J17" s="85"/>
      <c r="K17" s="86">
        <f>J17</f>
        <v>0</v>
      </c>
      <c r="L17" s="400"/>
    </row>
    <row r="18" spans="1:13" s="70" customFormat="1" x14ac:dyDescent="0.15">
      <c r="A18" s="82"/>
      <c r="B18" s="83" t="s">
        <v>162</v>
      </c>
      <c r="C18" s="83"/>
      <c r="D18" s="66"/>
      <c r="E18" s="83"/>
      <c r="F18" s="83"/>
      <c r="G18" s="83"/>
      <c r="H18" s="83"/>
      <c r="I18" s="84" t="s">
        <v>153</v>
      </c>
      <c r="J18" s="85"/>
      <c r="K18" s="86">
        <f>J18</f>
        <v>0</v>
      </c>
      <c r="L18" s="400"/>
    </row>
    <row r="19" spans="1:13" s="70" customFormat="1" x14ac:dyDescent="0.15">
      <c r="A19" s="139" t="s">
        <v>62</v>
      </c>
      <c r="B19" s="140"/>
      <c r="C19" s="140"/>
      <c r="D19" s="141"/>
      <c r="E19" s="140"/>
      <c r="F19" s="140"/>
      <c r="G19" s="140"/>
      <c r="H19" s="140"/>
      <c r="I19" s="142"/>
      <c r="J19" s="143">
        <f>SUM(J20,J26)</f>
        <v>0</v>
      </c>
      <c r="K19" s="143">
        <f>SUM(K20,K26)</f>
        <v>0</v>
      </c>
      <c r="L19" s="400"/>
    </row>
    <row r="20" spans="1:13" s="70" customFormat="1" x14ac:dyDescent="0.15">
      <c r="A20" s="129" t="s">
        <v>134</v>
      </c>
      <c r="B20" s="130"/>
      <c r="C20" s="144"/>
      <c r="D20" s="145"/>
      <c r="E20" s="144"/>
      <c r="F20" s="144"/>
      <c r="G20" s="144"/>
      <c r="H20" s="144"/>
      <c r="I20" s="146"/>
      <c r="J20" s="133">
        <f>SUM(J21:J25)</f>
        <v>0</v>
      </c>
      <c r="K20" s="133">
        <f>SUM(K21:K25)</f>
        <v>0</v>
      </c>
      <c r="L20" s="400"/>
    </row>
    <row r="21" spans="1:13" s="70" customFormat="1" x14ac:dyDescent="0.15">
      <c r="A21" s="82" t="s">
        <v>190</v>
      </c>
      <c r="B21" s="83"/>
      <c r="C21" s="83" t="s">
        <v>150</v>
      </c>
      <c r="D21" s="66"/>
      <c r="E21" s="83" t="s">
        <v>48</v>
      </c>
      <c r="F21" s="83" t="s">
        <v>151</v>
      </c>
      <c r="G21" s="83"/>
      <c r="H21" s="83" t="s">
        <v>152</v>
      </c>
      <c r="I21" s="84" t="s">
        <v>153</v>
      </c>
      <c r="J21" s="85">
        <f>D21*G21</f>
        <v>0</v>
      </c>
      <c r="K21" s="87">
        <f>J21</f>
        <v>0</v>
      </c>
      <c r="L21" s="400"/>
      <c r="M21" s="88"/>
    </row>
    <row r="22" spans="1:13" s="70" customFormat="1" x14ac:dyDescent="0.15">
      <c r="A22" s="82" t="s">
        <v>191</v>
      </c>
      <c r="B22" s="83"/>
      <c r="C22" s="83"/>
      <c r="D22" s="66"/>
      <c r="E22" s="83" t="s">
        <v>48</v>
      </c>
      <c r="F22" s="83" t="s">
        <v>151</v>
      </c>
      <c r="G22" s="83"/>
      <c r="H22" s="83" t="s">
        <v>152</v>
      </c>
      <c r="I22" s="84" t="s">
        <v>153</v>
      </c>
      <c r="J22" s="85">
        <f>D22*G22</f>
        <v>0</v>
      </c>
      <c r="K22" s="87">
        <f t="shared" ref="K22:K25" si="1">J22</f>
        <v>0</v>
      </c>
      <c r="L22" s="400"/>
      <c r="M22" s="88"/>
    </row>
    <row r="23" spans="1:13" s="70" customFormat="1" x14ac:dyDescent="0.15">
      <c r="A23" s="82"/>
      <c r="B23" s="83"/>
      <c r="C23" s="83"/>
      <c r="D23" s="66"/>
      <c r="E23" s="83" t="s">
        <v>48</v>
      </c>
      <c r="F23" s="83" t="s">
        <v>151</v>
      </c>
      <c r="G23" s="83"/>
      <c r="H23" s="83" t="s">
        <v>152</v>
      </c>
      <c r="I23" s="84" t="s">
        <v>153</v>
      </c>
      <c r="J23" s="85">
        <f t="shared" ref="J23:J25" si="2">D23*G23</f>
        <v>0</v>
      </c>
      <c r="K23" s="87">
        <f t="shared" si="1"/>
        <v>0</v>
      </c>
      <c r="L23" s="400"/>
      <c r="M23" s="88"/>
    </row>
    <row r="24" spans="1:13" s="70" customFormat="1" x14ac:dyDescent="0.15">
      <c r="A24" s="82"/>
      <c r="B24" s="83"/>
      <c r="C24" s="83"/>
      <c r="D24" s="66"/>
      <c r="E24" s="83" t="s">
        <v>48</v>
      </c>
      <c r="F24" s="83" t="s">
        <v>151</v>
      </c>
      <c r="G24" s="83"/>
      <c r="H24" s="83" t="s">
        <v>152</v>
      </c>
      <c r="I24" s="84" t="s">
        <v>153</v>
      </c>
      <c r="J24" s="85">
        <f t="shared" si="2"/>
        <v>0</v>
      </c>
      <c r="K24" s="87">
        <f t="shared" si="1"/>
        <v>0</v>
      </c>
      <c r="L24" s="400"/>
      <c r="M24" s="88"/>
    </row>
    <row r="25" spans="1:13" s="70" customFormat="1" x14ac:dyDescent="0.15">
      <c r="A25" s="82"/>
      <c r="B25" s="83"/>
      <c r="C25" s="83" t="s">
        <v>150</v>
      </c>
      <c r="D25" s="66"/>
      <c r="E25" s="83" t="s">
        <v>48</v>
      </c>
      <c r="F25" s="83" t="s">
        <v>151</v>
      </c>
      <c r="G25" s="83"/>
      <c r="H25" s="83" t="s">
        <v>152</v>
      </c>
      <c r="I25" s="84" t="s">
        <v>153</v>
      </c>
      <c r="J25" s="85">
        <f t="shared" si="2"/>
        <v>0</v>
      </c>
      <c r="K25" s="87">
        <f t="shared" si="1"/>
        <v>0</v>
      </c>
      <c r="L25" s="400"/>
    </row>
    <row r="26" spans="1:13" s="70" customFormat="1" x14ac:dyDescent="0.15">
      <c r="A26" s="129" t="s">
        <v>135</v>
      </c>
      <c r="B26" s="130"/>
      <c r="C26" s="144"/>
      <c r="D26" s="145"/>
      <c r="E26" s="144"/>
      <c r="F26" s="144"/>
      <c r="G26" s="144"/>
      <c r="H26" s="144"/>
      <c r="I26" s="146"/>
      <c r="J26" s="133">
        <f>SUM(J27)</f>
        <v>0</v>
      </c>
      <c r="K26" s="133">
        <f>SUM(K27)</f>
        <v>0</v>
      </c>
      <c r="L26" s="400"/>
    </row>
    <row r="27" spans="1:13" s="70" customFormat="1" x14ac:dyDescent="0.15">
      <c r="A27" s="82"/>
      <c r="B27" s="83"/>
      <c r="C27" s="83" t="s">
        <v>150</v>
      </c>
      <c r="D27" s="66"/>
      <c r="E27" s="83" t="s">
        <v>48</v>
      </c>
      <c r="F27" s="83" t="s">
        <v>151</v>
      </c>
      <c r="G27" s="83"/>
      <c r="H27" s="83" t="s">
        <v>164</v>
      </c>
      <c r="I27" s="84" t="s">
        <v>153</v>
      </c>
      <c r="J27" s="85">
        <f t="shared" ref="J27" si="3">D27*G27</f>
        <v>0</v>
      </c>
      <c r="K27" s="87">
        <f>J27</f>
        <v>0</v>
      </c>
      <c r="L27" s="400"/>
    </row>
    <row r="28" spans="1:13" s="70" customFormat="1" x14ac:dyDescent="0.15">
      <c r="A28" s="139" t="s">
        <v>63</v>
      </c>
      <c r="B28" s="140"/>
      <c r="C28" s="140"/>
      <c r="D28" s="141"/>
      <c r="E28" s="140"/>
      <c r="F28" s="140"/>
      <c r="G28" s="140"/>
      <c r="H28" s="140"/>
      <c r="I28" s="142"/>
      <c r="J28" s="143">
        <f>SUM(J29,J32,J36,J38)</f>
        <v>0</v>
      </c>
      <c r="K28" s="147">
        <f>SUM(K29,K32,K36,K38)</f>
        <v>0</v>
      </c>
      <c r="L28" s="400"/>
    </row>
    <row r="29" spans="1:13" s="70" customFormat="1" x14ac:dyDescent="0.15">
      <c r="A29" s="129" t="s">
        <v>136</v>
      </c>
      <c r="B29" s="144"/>
      <c r="C29" s="144"/>
      <c r="D29" s="145"/>
      <c r="E29" s="144"/>
      <c r="F29" s="144"/>
      <c r="G29" s="144"/>
      <c r="H29" s="144"/>
      <c r="I29" s="146"/>
      <c r="J29" s="133">
        <f>SUM(J30:J31)</f>
        <v>0</v>
      </c>
      <c r="K29" s="133">
        <f>SUM(K30:K31)</f>
        <v>0</v>
      </c>
      <c r="L29" s="400"/>
    </row>
    <row r="30" spans="1:13" s="70" customFormat="1" x14ac:dyDescent="0.15">
      <c r="A30" s="82"/>
      <c r="B30" s="83" t="s">
        <v>166</v>
      </c>
      <c r="C30" s="83"/>
      <c r="D30" s="66"/>
      <c r="E30" s="83"/>
      <c r="F30" s="83"/>
      <c r="G30" s="83"/>
      <c r="H30" s="83"/>
      <c r="I30" s="84" t="s">
        <v>153</v>
      </c>
      <c r="J30" s="86"/>
      <c r="K30" s="86">
        <f>J30</f>
        <v>0</v>
      </c>
      <c r="L30" s="400"/>
    </row>
    <row r="31" spans="1:13" s="70" customFormat="1" x14ac:dyDescent="0.15">
      <c r="A31" s="82"/>
      <c r="B31" s="83" t="s">
        <v>167</v>
      </c>
      <c r="C31" s="83"/>
      <c r="D31" s="66"/>
      <c r="E31" s="83"/>
      <c r="F31" s="83"/>
      <c r="G31" s="83"/>
      <c r="H31" s="83"/>
      <c r="I31" s="84" t="s">
        <v>153</v>
      </c>
      <c r="J31" s="86"/>
      <c r="K31" s="86">
        <f>J31</f>
        <v>0</v>
      </c>
      <c r="L31" s="400"/>
    </row>
    <row r="32" spans="1:13" s="70" customFormat="1" x14ac:dyDescent="0.15">
      <c r="A32" s="129" t="s">
        <v>137</v>
      </c>
      <c r="B32" s="130"/>
      <c r="C32" s="130"/>
      <c r="D32" s="131"/>
      <c r="E32" s="130"/>
      <c r="F32" s="130"/>
      <c r="G32" s="130"/>
      <c r="H32" s="130"/>
      <c r="I32" s="146"/>
      <c r="J32" s="133">
        <f>SUM(J33:J35)</f>
        <v>0</v>
      </c>
      <c r="K32" s="133">
        <f>SUM(K33:K35)</f>
        <v>0</v>
      </c>
      <c r="L32" s="400"/>
    </row>
    <row r="33" spans="1:12" s="70" customFormat="1" x14ac:dyDescent="0.15">
      <c r="A33" s="82" t="s">
        <v>168</v>
      </c>
      <c r="B33" s="83" t="s">
        <v>169</v>
      </c>
      <c r="C33" s="83"/>
      <c r="D33" s="66"/>
      <c r="E33" s="83"/>
      <c r="F33" s="83"/>
      <c r="G33" s="83"/>
      <c r="H33" s="83"/>
      <c r="I33" s="84" t="s">
        <v>153</v>
      </c>
      <c r="J33" s="86"/>
      <c r="K33" s="86">
        <f>J33</f>
        <v>0</v>
      </c>
      <c r="L33" s="400"/>
    </row>
    <row r="34" spans="1:12" s="70" customFormat="1" x14ac:dyDescent="0.15">
      <c r="A34" s="82"/>
      <c r="B34" s="83" t="s">
        <v>170</v>
      </c>
      <c r="C34" s="83"/>
      <c r="D34" s="66"/>
      <c r="E34" s="83"/>
      <c r="F34" s="83"/>
      <c r="G34" s="83"/>
      <c r="H34" s="83"/>
      <c r="I34" s="84" t="s">
        <v>153</v>
      </c>
      <c r="J34" s="86"/>
      <c r="K34" s="86">
        <f t="shared" ref="K34:K35" si="4">J34</f>
        <v>0</v>
      </c>
      <c r="L34" s="400"/>
    </row>
    <row r="35" spans="1:12" s="70" customFormat="1" x14ac:dyDescent="0.15">
      <c r="A35" s="82" t="s">
        <v>171</v>
      </c>
      <c r="B35" s="83" t="s">
        <v>170</v>
      </c>
      <c r="C35" s="83"/>
      <c r="D35" s="66"/>
      <c r="E35" s="83"/>
      <c r="F35" s="83"/>
      <c r="G35" s="83"/>
      <c r="H35" s="83"/>
      <c r="I35" s="84" t="s">
        <v>153</v>
      </c>
      <c r="J35" s="86"/>
      <c r="K35" s="86">
        <f t="shared" si="4"/>
        <v>0</v>
      </c>
      <c r="L35" s="400"/>
    </row>
    <row r="36" spans="1:12" s="70" customFormat="1" x14ac:dyDescent="0.15">
      <c r="A36" s="129" t="s">
        <v>138</v>
      </c>
      <c r="B36" s="144"/>
      <c r="C36" s="144"/>
      <c r="D36" s="145"/>
      <c r="E36" s="144"/>
      <c r="F36" s="144"/>
      <c r="G36" s="144"/>
      <c r="H36" s="144"/>
      <c r="I36" s="146"/>
      <c r="J36" s="133">
        <f>SUM(J37)</f>
        <v>0</v>
      </c>
      <c r="K36" s="133">
        <f>SUM(K37)</f>
        <v>0</v>
      </c>
      <c r="L36" s="400"/>
    </row>
    <row r="37" spans="1:12" s="70" customFormat="1" x14ac:dyDescent="0.15">
      <c r="A37" s="82"/>
      <c r="B37" s="83" t="s">
        <v>172</v>
      </c>
      <c r="C37" s="83"/>
      <c r="D37" s="66"/>
      <c r="E37" s="83"/>
      <c r="F37" s="83"/>
      <c r="G37" s="83"/>
      <c r="H37" s="83"/>
      <c r="I37" s="84" t="s">
        <v>153</v>
      </c>
      <c r="J37" s="86"/>
      <c r="K37" s="86">
        <f>J37</f>
        <v>0</v>
      </c>
      <c r="L37" s="400"/>
    </row>
    <row r="38" spans="1:12" s="70" customFormat="1" x14ac:dyDescent="0.15">
      <c r="A38" s="129" t="s">
        <v>139</v>
      </c>
      <c r="B38" s="130"/>
      <c r="C38" s="130"/>
      <c r="D38" s="131"/>
      <c r="E38" s="130"/>
      <c r="F38" s="130"/>
      <c r="G38" s="130"/>
      <c r="H38" s="130"/>
      <c r="I38" s="146"/>
      <c r="J38" s="133">
        <f>SUM(J39:J48)</f>
        <v>0</v>
      </c>
      <c r="K38" s="133">
        <f>SUM(K39:K48)</f>
        <v>0</v>
      </c>
      <c r="L38" s="400"/>
    </row>
    <row r="39" spans="1:12" s="70" customFormat="1" x14ac:dyDescent="0.15">
      <c r="A39" s="82" t="s">
        <v>341</v>
      </c>
      <c r="B39" s="83"/>
      <c r="C39" s="219" t="s">
        <v>150</v>
      </c>
      <c r="D39" s="220"/>
      <c r="E39" s="219" t="s">
        <v>48</v>
      </c>
      <c r="F39" s="219" t="s">
        <v>151</v>
      </c>
      <c r="G39" s="219"/>
      <c r="H39" s="219" t="s">
        <v>174</v>
      </c>
      <c r="I39" s="221" t="s">
        <v>153</v>
      </c>
      <c r="J39" s="223">
        <f>D39*G39</f>
        <v>0</v>
      </c>
      <c r="K39" s="86">
        <f t="shared" ref="K39:K45" si="5">J39</f>
        <v>0</v>
      </c>
      <c r="L39" s="400"/>
    </row>
    <row r="40" spans="1:12" s="70" customFormat="1" x14ac:dyDescent="0.15">
      <c r="A40" s="82" t="s">
        <v>342</v>
      </c>
      <c r="B40" s="83"/>
      <c r="C40" s="83"/>
      <c r="D40" s="66"/>
      <c r="E40" s="83"/>
      <c r="F40" s="83"/>
      <c r="G40" s="83"/>
      <c r="H40" s="83"/>
      <c r="I40" s="84"/>
      <c r="J40" s="85"/>
      <c r="K40" s="86">
        <f t="shared" si="5"/>
        <v>0</v>
      </c>
      <c r="L40" s="400"/>
    </row>
    <row r="41" spans="1:12" s="70" customFormat="1" x14ac:dyDescent="0.15">
      <c r="A41" s="82" t="s">
        <v>343</v>
      </c>
      <c r="B41" s="83"/>
      <c r="C41" s="83"/>
      <c r="D41" s="66"/>
      <c r="E41" s="83"/>
      <c r="F41" s="83"/>
      <c r="G41" s="83"/>
      <c r="H41" s="83"/>
      <c r="I41" s="84"/>
      <c r="J41" s="85"/>
      <c r="K41" s="86">
        <f t="shared" si="5"/>
        <v>0</v>
      </c>
      <c r="L41" s="400"/>
    </row>
    <row r="42" spans="1:12" s="70" customFormat="1" x14ac:dyDescent="0.15">
      <c r="A42" s="82" t="s">
        <v>344</v>
      </c>
      <c r="B42" s="83"/>
      <c r="C42" s="83" t="s">
        <v>150</v>
      </c>
      <c r="D42" s="66"/>
      <c r="E42" s="83" t="s">
        <v>48</v>
      </c>
      <c r="F42" s="83" t="s">
        <v>151</v>
      </c>
      <c r="G42" s="83"/>
      <c r="H42" s="83" t="s">
        <v>174</v>
      </c>
      <c r="I42" s="84" t="s">
        <v>153</v>
      </c>
      <c r="J42" s="85">
        <f t="shared" ref="J42" si="6">D42*G42</f>
        <v>0</v>
      </c>
      <c r="K42" s="86">
        <f t="shared" si="5"/>
        <v>0</v>
      </c>
      <c r="L42" s="400"/>
    </row>
    <row r="43" spans="1:12" s="70" customFormat="1" x14ac:dyDescent="0.15">
      <c r="A43" s="82" t="s">
        <v>345</v>
      </c>
      <c r="B43" s="83"/>
      <c r="C43" s="83"/>
      <c r="D43" s="66"/>
      <c r="E43" s="83"/>
      <c r="F43" s="83"/>
      <c r="G43" s="83"/>
      <c r="H43" s="83"/>
      <c r="I43" s="84"/>
      <c r="J43" s="85"/>
      <c r="K43" s="86">
        <f t="shared" si="5"/>
        <v>0</v>
      </c>
      <c r="L43" s="400"/>
    </row>
    <row r="44" spans="1:12" s="70" customFormat="1" x14ac:dyDescent="0.15">
      <c r="A44" s="82" t="s">
        <v>346</v>
      </c>
      <c r="B44" s="83"/>
      <c r="C44" s="83"/>
      <c r="D44" s="66"/>
      <c r="E44" s="83"/>
      <c r="F44" s="83"/>
      <c r="G44" s="83"/>
      <c r="H44" s="83"/>
      <c r="I44" s="84"/>
      <c r="J44" s="85"/>
      <c r="K44" s="86">
        <f t="shared" si="5"/>
        <v>0</v>
      </c>
      <c r="L44" s="400"/>
    </row>
    <row r="45" spans="1:12" s="70" customFormat="1" x14ac:dyDescent="0.15">
      <c r="A45" s="82" t="s">
        <v>347</v>
      </c>
      <c r="B45" s="83"/>
      <c r="C45" s="83"/>
      <c r="D45" s="66"/>
      <c r="E45" s="83"/>
      <c r="F45" s="83"/>
      <c r="G45" s="83"/>
      <c r="H45" s="83"/>
      <c r="I45" s="84"/>
      <c r="J45" s="85"/>
      <c r="K45" s="86">
        <f t="shared" si="5"/>
        <v>0</v>
      </c>
      <c r="L45" s="400"/>
    </row>
    <row r="46" spans="1:12" s="70" customFormat="1" x14ac:dyDescent="0.15">
      <c r="A46" s="82" t="s">
        <v>349</v>
      </c>
      <c r="B46" s="83" t="s">
        <v>175</v>
      </c>
      <c r="C46" s="83"/>
      <c r="D46" s="66"/>
      <c r="E46" s="83"/>
      <c r="F46" s="83"/>
      <c r="G46" s="83"/>
      <c r="H46" s="83"/>
      <c r="I46" s="84" t="s">
        <v>153</v>
      </c>
      <c r="J46" s="86"/>
      <c r="K46" s="86">
        <f t="shared" ref="K46:K48" si="7">J46</f>
        <v>0</v>
      </c>
      <c r="L46" s="400"/>
    </row>
    <row r="47" spans="1:12" s="70" customFormat="1" x14ac:dyDescent="0.15">
      <c r="A47" s="82"/>
      <c r="B47" s="83" t="s">
        <v>176</v>
      </c>
      <c r="C47" s="83"/>
      <c r="D47" s="66"/>
      <c r="E47" s="83"/>
      <c r="F47" s="83"/>
      <c r="G47" s="83"/>
      <c r="H47" s="83"/>
      <c r="I47" s="84" t="s">
        <v>153</v>
      </c>
      <c r="J47" s="86"/>
      <c r="K47" s="86">
        <f>J47</f>
        <v>0</v>
      </c>
      <c r="L47" s="400"/>
    </row>
    <row r="48" spans="1:12" s="70" customFormat="1" x14ac:dyDescent="0.15">
      <c r="A48" s="82" t="s">
        <v>351</v>
      </c>
      <c r="B48" s="83"/>
      <c r="C48" s="83"/>
      <c r="D48" s="66"/>
      <c r="E48" s="83"/>
      <c r="F48" s="83"/>
      <c r="G48" s="83"/>
      <c r="H48" s="83"/>
      <c r="I48" s="84"/>
      <c r="J48" s="86"/>
      <c r="K48" s="86">
        <f t="shared" si="7"/>
        <v>0</v>
      </c>
      <c r="L48" s="400"/>
    </row>
    <row r="49" spans="1:13" s="93" customFormat="1" x14ac:dyDescent="0.15">
      <c r="A49" s="89" t="s">
        <v>177</v>
      </c>
      <c r="B49" s="90"/>
      <c r="C49" s="90"/>
      <c r="D49" s="91"/>
      <c r="E49" s="90"/>
      <c r="F49" s="90"/>
      <c r="G49" s="90"/>
      <c r="H49" s="90"/>
      <c r="I49" s="92"/>
      <c r="J49" s="346">
        <f>SUM(J50+J53)</f>
        <v>0</v>
      </c>
      <c r="K49" s="346">
        <f>SUM(K50+K53)</f>
        <v>0</v>
      </c>
      <c r="L49" s="400"/>
    </row>
    <row r="50" spans="1:13" s="93" customFormat="1" x14ac:dyDescent="0.15">
      <c r="A50" s="272" t="s">
        <v>141</v>
      </c>
      <c r="B50" s="273"/>
      <c r="C50" s="273"/>
      <c r="D50" s="274"/>
      <c r="E50" s="273"/>
      <c r="F50" s="273"/>
      <c r="G50" s="273"/>
      <c r="H50" s="273"/>
      <c r="I50" s="275"/>
      <c r="J50" s="276">
        <f>SUM(J51:J52)</f>
        <v>0</v>
      </c>
      <c r="K50" s="315">
        <f>SUM(K51:K52)</f>
        <v>0</v>
      </c>
      <c r="L50" s="400"/>
      <c r="M50" s="94"/>
    </row>
    <row r="51" spans="1:13" s="93" customFormat="1" x14ac:dyDescent="0.15">
      <c r="A51" s="86"/>
      <c r="B51" s="173" t="s">
        <v>269</v>
      </c>
      <c r="C51" s="172"/>
      <c r="D51" s="173"/>
      <c r="E51" s="172"/>
      <c r="F51" s="172"/>
      <c r="G51" s="172"/>
      <c r="H51" s="172"/>
      <c r="I51" s="84" t="s">
        <v>153</v>
      </c>
      <c r="J51" s="85">
        <f>'2022年度_項目別明細表_共同研究先（別紙２）'!J52</f>
        <v>0</v>
      </c>
      <c r="K51" s="175">
        <f>'2022年度_項目別明細表_共同研究先（別紙２）'!K52</f>
        <v>0</v>
      </c>
      <c r="L51" s="400"/>
      <c r="M51" s="94"/>
    </row>
    <row r="52" spans="1:13" s="93" customFormat="1" x14ac:dyDescent="0.15">
      <c r="A52" s="174"/>
      <c r="B52" s="173"/>
      <c r="C52" s="173"/>
      <c r="D52" s="173"/>
      <c r="E52" s="172"/>
      <c r="F52" s="172"/>
      <c r="G52" s="172"/>
      <c r="H52" s="172"/>
      <c r="I52" s="84" t="s">
        <v>153</v>
      </c>
      <c r="J52" s="85"/>
      <c r="K52" s="175"/>
      <c r="L52" s="400"/>
      <c r="M52" s="95"/>
    </row>
    <row r="53" spans="1:13" s="93" customFormat="1" x14ac:dyDescent="0.15">
      <c r="A53" s="281" t="s">
        <v>142</v>
      </c>
      <c r="B53" s="282"/>
      <c r="C53" s="282"/>
      <c r="D53" s="283"/>
      <c r="E53" s="282"/>
      <c r="F53" s="282"/>
      <c r="G53" s="282"/>
      <c r="H53" s="282"/>
      <c r="I53" s="284"/>
      <c r="J53" s="285">
        <f>SUM(J54:J55)</f>
        <v>0</v>
      </c>
      <c r="K53" s="286">
        <f>SUM(K54:K55)</f>
        <v>0</v>
      </c>
      <c r="L53" s="400"/>
    </row>
    <row r="54" spans="1:13" s="93" customFormat="1" x14ac:dyDescent="0.15">
      <c r="A54" s="287"/>
      <c r="B54" s="288"/>
      <c r="C54" s="283"/>
      <c r="D54" s="283"/>
      <c r="E54" s="282"/>
      <c r="F54" s="282"/>
      <c r="G54" s="282"/>
      <c r="H54" s="282"/>
      <c r="I54" s="289" t="s">
        <v>153</v>
      </c>
      <c r="J54" s="285"/>
      <c r="K54" s="286"/>
      <c r="L54" s="400"/>
      <c r="M54" s="95"/>
    </row>
    <row r="55" spans="1:13" s="93" customFormat="1" ht="14.25" thickBot="1" x14ac:dyDescent="0.2">
      <c r="A55" s="290"/>
      <c r="B55" s="291"/>
      <c r="C55" s="291"/>
      <c r="D55" s="292"/>
      <c r="E55" s="291"/>
      <c r="F55" s="291"/>
      <c r="G55" s="291"/>
      <c r="H55" s="291"/>
      <c r="I55" s="293"/>
      <c r="J55" s="294"/>
      <c r="K55" s="295"/>
      <c r="L55" s="401"/>
    </row>
    <row r="56" spans="1:13" s="93" customFormat="1" ht="14.25" thickBot="1" x14ac:dyDescent="0.2">
      <c r="A56" s="148" t="s">
        <v>178</v>
      </c>
      <c r="B56" s="149"/>
      <c r="C56" s="150"/>
      <c r="D56" s="150"/>
      <c r="E56" s="150"/>
      <c r="F56" s="150"/>
      <c r="G56" s="150"/>
      <c r="H56" s="150"/>
      <c r="I56" s="151"/>
      <c r="J56" s="152">
        <f>SUM(J6,J19,J28,J49)</f>
        <v>0</v>
      </c>
      <c r="K56" s="152">
        <f>SUM(K6,K19,K28,K49)</f>
        <v>0</v>
      </c>
      <c r="L56" s="153">
        <f>ROUNDDOWN(SUM(K6,K19,K28,K49)*A57,-3)</f>
        <v>0</v>
      </c>
    </row>
    <row r="57" spans="1:13" x14ac:dyDescent="0.15">
      <c r="A57" s="96">
        <v>0.66666666666666663</v>
      </c>
    </row>
    <row r="59" spans="1:13" x14ac:dyDescent="0.15">
      <c r="A59" s="97" t="s">
        <v>179</v>
      </c>
    </row>
    <row r="60" spans="1:13" ht="32.25" customHeight="1" x14ac:dyDescent="0.15">
      <c r="A60" s="390" t="s">
        <v>336</v>
      </c>
      <c r="B60" s="390"/>
      <c r="C60" s="390"/>
      <c r="D60" s="390"/>
      <c r="E60" s="390"/>
      <c r="F60" s="390"/>
      <c r="G60" s="390"/>
      <c r="H60" s="390"/>
      <c r="I60" s="390"/>
      <c r="J60" s="390"/>
      <c r="K60" s="390"/>
      <c r="L60" s="390"/>
    </row>
    <row r="61" spans="1:13" x14ac:dyDescent="0.15">
      <c r="A61" s="390"/>
      <c r="B61" s="390"/>
      <c r="C61" s="390"/>
      <c r="D61" s="390"/>
      <c r="E61" s="390"/>
      <c r="F61" s="390"/>
      <c r="G61" s="390"/>
      <c r="H61" s="390"/>
      <c r="I61" s="390"/>
      <c r="J61" s="390"/>
      <c r="K61" s="390"/>
      <c r="L61" s="390"/>
    </row>
    <row r="62" spans="1:13" x14ac:dyDescent="0.15">
      <c r="A62" s="390"/>
      <c r="B62" s="390"/>
      <c r="C62" s="390"/>
      <c r="D62" s="390"/>
      <c r="E62" s="390"/>
      <c r="F62" s="390"/>
      <c r="G62" s="390"/>
      <c r="H62" s="390"/>
      <c r="I62" s="390"/>
      <c r="J62" s="390"/>
      <c r="K62" s="390"/>
      <c r="L62" s="390"/>
    </row>
    <row r="63" spans="1:13" x14ac:dyDescent="0.15">
      <c r="A63" s="390"/>
      <c r="B63" s="390"/>
      <c r="C63" s="390"/>
      <c r="D63" s="390"/>
      <c r="E63" s="390"/>
      <c r="F63" s="390"/>
      <c r="G63" s="390"/>
      <c r="H63" s="390"/>
      <c r="I63" s="390"/>
      <c r="J63" s="390"/>
      <c r="K63" s="390"/>
      <c r="L63" s="390"/>
    </row>
    <row r="64" spans="1:13" x14ac:dyDescent="0.15">
      <c r="A64" s="390"/>
      <c r="B64" s="390"/>
      <c r="C64" s="390"/>
      <c r="D64" s="390"/>
      <c r="E64" s="390"/>
      <c r="F64" s="390"/>
      <c r="G64" s="390"/>
      <c r="H64" s="390"/>
      <c r="I64" s="390"/>
      <c r="J64" s="390"/>
      <c r="K64" s="390"/>
      <c r="L64" s="390"/>
    </row>
  </sheetData>
  <mergeCells count="8">
    <mergeCell ref="A60:L64"/>
    <mergeCell ref="A2:L2"/>
    <mergeCell ref="B3:H3"/>
    <mergeCell ref="I3:L3"/>
    <mergeCell ref="A5:I5"/>
    <mergeCell ref="L6:L55"/>
    <mergeCell ref="A10:B10"/>
    <mergeCell ref="A4:K4"/>
  </mergeCells>
  <phoneticPr fontId="4"/>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79998168889431442"/>
    <pageSetUpPr fitToPage="1"/>
  </sheetPr>
  <dimension ref="A1:M60"/>
  <sheetViews>
    <sheetView topLeftCell="A22" workbookViewId="0">
      <selection activeCell="J49" sqref="J49"/>
    </sheetView>
  </sheetViews>
  <sheetFormatPr defaultRowHeight="19.5" customHeight="1" x14ac:dyDescent="0.15"/>
  <cols>
    <col min="1" max="1" width="25.125" style="212" customWidth="1"/>
    <col min="2" max="2" width="21.375" style="212" bestFit="1" customWidth="1"/>
    <col min="3" max="3" width="3.375" style="212" bestFit="1" customWidth="1"/>
    <col min="4" max="4" width="11.875" style="213" bestFit="1" customWidth="1"/>
    <col min="5" max="6" width="3.375" style="212" bestFit="1" customWidth="1"/>
    <col min="7" max="7" width="4.5" style="212" bestFit="1" customWidth="1"/>
    <col min="8" max="8" width="4.75" style="212" bestFit="1" customWidth="1"/>
    <col min="9" max="9" width="3.375" style="212" bestFit="1" customWidth="1"/>
    <col min="10" max="11" width="21.125" style="213" customWidth="1"/>
    <col min="12" max="12" width="21.125" style="212" customWidth="1"/>
    <col min="13" max="13" width="9.25" style="212" bestFit="1" customWidth="1"/>
    <col min="14" max="16384" width="9" style="212"/>
  </cols>
  <sheetData>
    <row r="1" spans="1:12" ht="19.5" customHeight="1" x14ac:dyDescent="0.15">
      <c r="L1" s="214" t="s">
        <v>126</v>
      </c>
    </row>
    <row r="2" spans="1:12" ht="19.5" customHeight="1" x14ac:dyDescent="0.15">
      <c r="A2" s="417" t="s">
        <v>222</v>
      </c>
      <c r="B2" s="417"/>
      <c r="C2" s="417"/>
      <c r="D2" s="417"/>
      <c r="E2" s="417"/>
      <c r="F2" s="417"/>
      <c r="G2" s="417"/>
      <c r="H2" s="417"/>
      <c r="I2" s="417"/>
      <c r="J2" s="417"/>
      <c r="K2" s="417"/>
      <c r="L2" s="417"/>
    </row>
    <row r="3" spans="1:12" ht="19.5" customHeight="1" x14ac:dyDescent="0.15">
      <c r="B3" s="418"/>
      <c r="C3" s="418"/>
      <c r="D3" s="418"/>
      <c r="E3" s="418"/>
      <c r="F3" s="418"/>
      <c r="G3" s="418"/>
      <c r="H3" s="418"/>
      <c r="I3" s="419"/>
      <c r="J3" s="419"/>
      <c r="K3" s="419"/>
      <c r="L3" s="419"/>
    </row>
    <row r="4" spans="1:12" s="215" customFormat="1" ht="19.5" customHeight="1" thickBot="1" x14ac:dyDescent="0.2">
      <c r="A4" s="420" t="str">
        <f>情報項目シート!C48&amp;"　　項目別明細表(2021年度）"</f>
        <v>　　項目別明細表(2021年度）</v>
      </c>
      <c r="B4" s="420"/>
      <c r="C4" s="420"/>
      <c r="D4" s="420"/>
      <c r="E4" s="420"/>
      <c r="F4" s="420"/>
      <c r="G4" s="420"/>
      <c r="H4" s="420"/>
      <c r="I4" s="420"/>
      <c r="J4" s="420"/>
      <c r="K4" s="420"/>
    </row>
    <row r="5" spans="1:12" s="215" customFormat="1" ht="13.5" x14ac:dyDescent="0.15">
      <c r="A5" s="421" t="s">
        <v>146</v>
      </c>
      <c r="B5" s="422"/>
      <c r="C5" s="422"/>
      <c r="D5" s="422"/>
      <c r="E5" s="422"/>
      <c r="F5" s="422"/>
      <c r="G5" s="422"/>
      <c r="H5" s="422"/>
      <c r="I5" s="423"/>
      <c r="J5" s="216" t="s">
        <v>104</v>
      </c>
      <c r="K5" s="217" t="s">
        <v>61</v>
      </c>
      <c r="L5" s="218" t="s">
        <v>148</v>
      </c>
    </row>
    <row r="6" spans="1:12" s="215" customFormat="1" ht="13.5" x14ac:dyDescent="0.15">
      <c r="A6" s="246" t="s">
        <v>130</v>
      </c>
      <c r="B6" s="247"/>
      <c r="C6" s="247"/>
      <c r="D6" s="248"/>
      <c r="E6" s="247"/>
      <c r="F6" s="247"/>
      <c r="G6" s="247"/>
      <c r="H6" s="247"/>
      <c r="I6" s="247"/>
      <c r="J6" s="249">
        <f>SUM(J7,J10,J17)</f>
        <v>0</v>
      </c>
      <c r="K6" s="249">
        <f>SUM(K7,K10,K17)</f>
        <v>0</v>
      </c>
      <c r="L6" s="413"/>
    </row>
    <row r="7" spans="1:12" s="215" customFormat="1" ht="13.5" x14ac:dyDescent="0.15">
      <c r="A7" s="250" t="s">
        <v>131</v>
      </c>
      <c r="B7" s="251"/>
      <c r="C7" s="251"/>
      <c r="D7" s="252"/>
      <c r="E7" s="251"/>
      <c r="F7" s="251"/>
      <c r="G7" s="251"/>
      <c r="H7" s="251"/>
      <c r="I7" s="253"/>
      <c r="J7" s="254">
        <f>SUM(J8:J9)</f>
        <v>0</v>
      </c>
      <c r="K7" s="254">
        <f>SUM(K8:K9)</f>
        <v>0</v>
      </c>
      <c r="L7" s="414"/>
    </row>
    <row r="8" spans="1:12" s="215" customFormat="1" ht="13.5" x14ac:dyDescent="0.15">
      <c r="A8" s="222"/>
      <c r="B8" s="219" t="s">
        <v>149</v>
      </c>
      <c r="C8" s="219" t="s">
        <v>235</v>
      </c>
      <c r="D8" s="220"/>
      <c r="E8" s="219" t="s">
        <v>48</v>
      </c>
      <c r="F8" s="219" t="s">
        <v>223</v>
      </c>
      <c r="G8" s="219">
        <v>1</v>
      </c>
      <c r="H8" s="219" t="s">
        <v>224</v>
      </c>
      <c r="I8" s="221" t="s">
        <v>225</v>
      </c>
      <c r="J8" s="223"/>
      <c r="K8" s="224">
        <f>J8</f>
        <v>0</v>
      </c>
      <c r="L8" s="414"/>
    </row>
    <row r="9" spans="1:12" s="215" customFormat="1" ht="13.5" x14ac:dyDescent="0.15">
      <c r="A9" s="222"/>
      <c r="B9" s="219"/>
      <c r="C9" s="219"/>
      <c r="D9" s="220"/>
      <c r="E9" s="219"/>
      <c r="F9" s="219"/>
      <c r="G9" s="219"/>
      <c r="H9" s="219"/>
      <c r="I9" s="221"/>
      <c r="J9" s="223"/>
      <c r="K9" s="224"/>
      <c r="L9" s="414"/>
    </row>
    <row r="10" spans="1:12" s="215" customFormat="1" ht="13.5" x14ac:dyDescent="0.15">
      <c r="A10" s="415" t="s">
        <v>132</v>
      </c>
      <c r="B10" s="416"/>
      <c r="C10" s="255"/>
      <c r="D10" s="256"/>
      <c r="E10" s="255"/>
      <c r="F10" s="255"/>
      <c r="G10" s="255"/>
      <c r="H10" s="255"/>
      <c r="I10" s="255"/>
      <c r="J10" s="254">
        <f>SUM(J11:J16)</f>
        <v>0</v>
      </c>
      <c r="K10" s="254">
        <f>SUM(K11:K16)</f>
        <v>0</v>
      </c>
      <c r="L10" s="414"/>
    </row>
    <row r="11" spans="1:12" s="215" customFormat="1" ht="13.5" x14ac:dyDescent="0.15">
      <c r="A11" s="222"/>
      <c r="B11" s="219" t="s">
        <v>154</v>
      </c>
      <c r="C11" s="219" t="s">
        <v>235</v>
      </c>
      <c r="D11" s="220"/>
      <c r="E11" s="219" t="s">
        <v>48</v>
      </c>
      <c r="F11" s="219" t="s">
        <v>223</v>
      </c>
      <c r="G11" s="219"/>
      <c r="H11" s="219" t="s">
        <v>224</v>
      </c>
      <c r="I11" s="221" t="s">
        <v>225</v>
      </c>
      <c r="J11" s="223">
        <f>D11*G11</f>
        <v>0</v>
      </c>
      <c r="K11" s="224">
        <f t="shared" ref="K11:K18" si="0">J11</f>
        <v>0</v>
      </c>
      <c r="L11" s="414"/>
    </row>
    <row r="12" spans="1:12" s="215" customFormat="1" ht="13.5" x14ac:dyDescent="0.15">
      <c r="A12" s="222"/>
      <c r="B12" s="219" t="s">
        <v>155</v>
      </c>
      <c r="C12" s="219" t="s">
        <v>236</v>
      </c>
      <c r="D12" s="220"/>
      <c r="E12" s="219" t="s">
        <v>48</v>
      </c>
      <c r="F12" s="219" t="s">
        <v>223</v>
      </c>
      <c r="G12" s="219"/>
      <c r="H12" s="219" t="s">
        <v>224</v>
      </c>
      <c r="I12" s="221" t="s">
        <v>225</v>
      </c>
      <c r="J12" s="223">
        <f>D12*G12</f>
        <v>0</v>
      </c>
      <c r="K12" s="224">
        <f t="shared" si="0"/>
        <v>0</v>
      </c>
      <c r="L12" s="414"/>
    </row>
    <row r="13" spans="1:12" s="215" customFormat="1" ht="13.5" x14ac:dyDescent="0.15">
      <c r="A13" s="222"/>
      <c r="B13" s="219" t="s">
        <v>157</v>
      </c>
      <c r="C13" s="219"/>
      <c r="D13" s="220"/>
      <c r="E13" s="219" t="s">
        <v>48</v>
      </c>
      <c r="F13" s="219"/>
      <c r="G13" s="219"/>
      <c r="H13" s="219"/>
      <c r="I13" s="221" t="s">
        <v>225</v>
      </c>
      <c r="J13" s="223"/>
      <c r="K13" s="224">
        <f t="shared" si="0"/>
        <v>0</v>
      </c>
      <c r="L13" s="414"/>
    </row>
    <row r="14" spans="1:12" s="215" customFormat="1" ht="13.5" x14ac:dyDescent="0.15">
      <c r="A14" s="222"/>
      <c r="B14" s="219" t="s">
        <v>158</v>
      </c>
      <c r="C14" s="219"/>
      <c r="D14" s="220"/>
      <c r="E14" s="219" t="s">
        <v>48</v>
      </c>
      <c r="F14" s="219"/>
      <c r="G14" s="219"/>
      <c r="H14" s="219"/>
      <c r="I14" s="221" t="s">
        <v>225</v>
      </c>
      <c r="J14" s="223"/>
      <c r="K14" s="224">
        <f t="shared" si="0"/>
        <v>0</v>
      </c>
      <c r="L14" s="414"/>
    </row>
    <row r="15" spans="1:12" s="215" customFormat="1" ht="13.5" x14ac:dyDescent="0.15">
      <c r="A15" s="222"/>
      <c r="B15" s="219" t="s">
        <v>159</v>
      </c>
      <c r="C15" s="219"/>
      <c r="D15" s="220"/>
      <c r="E15" s="219" t="s">
        <v>48</v>
      </c>
      <c r="F15" s="219"/>
      <c r="G15" s="219"/>
      <c r="H15" s="219"/>
      <c r="I15" s="221" t="s">
        <v>225</v>
      </c>
      <c r="J15" s="223"/>
      <c r="K15" s="224">
        <f t="shared" si="0"/>
        <v>0</v>
      </c>
      <c r="L15" s="414"/>
    </row>
    <row r="16" spans="1:12" s="215" customFormat="1" ht="13.5" x14ac:dyDescent="0.15">
      <c r="A16" s="222"/>
      <c r="B16" s="219"/>
      <c r="C16" s="219"/>
      <c r="D16" s="220"/>
      <c r="E16" s="219"/>
      <c r="F16" s="219"/>
      <c r="G16" s="219"/>
      <c r="H16" s="219"/>
      <c r="I16" s="221"/>
      <c r="J16" s="223"/>
      <c r="K16" s="224"/>
      <c r="L16" s="414"/>
    </row>
    <row r="17" spans="1:13" s="215" customFormat="1" ht="13.5" x14ac:dyDescent="0.15">
      <c r="A17" s="250" t="s">
        <v>133</v>
      </c>
      <c r="B17" s="251"/>
      <c r="C17" s="251"/>
      <c r="D17" s="252"/>
      <c r="E17" s="251"/>
      <c r="F17" s="251"/>
      <c r="G17" s="251"/>
      <c r="H17" s="251"/>
      <c r="I17" s="253"/>
      <c r="J17" s="254">
        <f>SUM(J18:J19)</f>
        <v>0</v>
      </c>
      <c r="K17" s="254">
        <f>SUM(K18:K19)</f>
        <v>0</v>
      </c>
      <c r="L17" s="414"/>
    </row>
    <row r="18" spans="1:13" s="215" customFormat="1" ht="13.5" x14ac:dyDescent="0.15">
      <c r="A18" s="222"/>
      <c r="B18" s="219" t="s">
        <v>161</v>
      </c>
      <c r="C18" s="219"/>
      <c r="D18" s="220"/>
      <c r="E18" s="219" t="s">
        <v>48</v>
      </c>
      <c r="F18" s="219"/>
      <c r="G18" s="219"/>
      <c r="H18" s="219"/>
      <c r="I18" s="221" t="s">
        <v>225</v>
      </c>
      <c r="J18" s="223"/>
      <c r="K18" s="224">
        <f t="shared" si="0"/>
        <v>0</v>
      </c>
      <c r="L18" s="414"/>
    </row>
    <row r="19" spans="1:13" s="215" customFormat="1" ht="13.5" x14ac:dyDescent="0.15">
      <c r="A19" s="222"/>
      <c r="B19" s="219" t="s">
        <v>162</v>
      </c>
      <c r="C19" s="219"/>
      <c r="D19" s="220"/>
      <c r="E19" s="219" t="s">
        <v>48</v>
      </c>
      <c r="F19" s="219"/>
      <c r="G19" s="219"/>
      <c r="H19" s="219"/>
      <c r="I19" s="221" t="s">
        <v>225</v>
      </c>
      <c r="J19" s="223"/>
      <c r="K19" s="224">
        <f>J19</f>
        <v>0</v>
      </c>
      <c r="L19" s="414"/>
    </row>
    <row r="20" spans="1:13" s="215" customFormat="1" ht="13.5" x14ac:dyDescent="0.15">
      <c r="A20" s="257" t="s">
        <v>62</v>
      </c>
      <c r="B20" s="258"/>
      <c r="C20" s="258"/>
      <c r="D20" s="259"/>
      <c r="E20" s="258"/>
      <c r="F20" s="258"/>
      <c r="G20" s="258"/>
      <c r="H20" s="258"/>
      <c r="I20" s="258"/>
      <c r="J20" s="260">
        <f>SUM(J21,J25)</f>
        <v>0</v>
      </c>
      <c r="K20" s="260">
        <f>SUM(K21,K25)</f>
        <v>0</v>
      </c>
      <c r="L20" s="414"/>
    </row>
    <row r="21" spans="1:13" s="215" customFormat="1" ht="13.5" x14ac:dyDescent="0.15">
      <c r="A21" s="250" t="s">
        <v>134</v>
      </c>
      <c r="B21" s="251"/>
      <c r="C21" s="255"/>
      <c r="D21" s="256"/>
      <c r="E21" s="255"/>
      <c r="F21" s="255"/>
      <c r="G21" s="255"/>
      <c r="H21" s="255"/>
      <c r="I21" s="255"/>
      <c r="J21" s="254">
        <f>SUM(J22:J24)</f>
        <v>0</v>
      </c>
      <c r="K21" s="254">
        <f>SUM(K22:K24)</f>
        <v>0</v>
      </c>
      <c r="L21" s="414"/>
    </row>
    <row r="22" spans="1:13" s="215" customFormat="1" ht="13.5" x14ac:dyDescent="0.15">
      <c r="A22" s="222"/>
      <c r="B22" s="219" t="s">
        <v>226</v>
      </c>
      <c r="C22" s="219" t="s">
        <v>236</v>
      </c>
      <c r="D22" s="220">
        <v>1830</v>
      </c>
      <c r="E22" s="219" t="s">
        <v>48</v>
      </c>
      <c r="F22" s="219" t="s">
        <v>223</v>
      </c>
      <c r="G22" s="219">
        <v>0</v>
      </c>
      <c r="H22" s="219" t="s">
        <v>224</v>
      </c>
      <c r="I22" s="221" t="s">
        <v>225</v>
      </c>
      <c r="J22" s="223">
        <f>D22*G22</f>
        <v>0</v>
      </c>
      <c r="K22" s="225">
        <f>J22</f>
        <v>0</v>
      </c>
      <c r="L22" s="414"/>
      <c r="M22" s="226"/>
    </row>
    <row r="23" spans="1:13" s="215" customFormat="1" ht="13.5" x14ac:dyDescent="0.15">
      <c r="A23" s="222"/>
      <c r="B23" s="219" t="s">
        <v>227</v>
      </c>
      <c r="C23" s="219" t="s">
        <v>235</v>
      </c>
      <c r="D23" s="220">
        <v>3530</v>
      </c>
      <c r="E23" s="219" t="s">
        <v>48</v>
      </c>
      <c r="F23" s="219" t="s">
        <v>223</v>
      </c>
      <c r="G23" s="219">
        <v>0</v>
      </c>
      <c r="H23" s="219" t="s">
        <v>224</v>
      </c>
      <c r="I23" s="221" t="s">
        <v>225</v>
      </c>
      <c r="J23" s="223">
        <f>D23*G23</f>
        <v>0</v>
      </c>
      <c r="K23" s="225">
        <f>J23</f>
        <v>0</v>
      </c>
      <c r="L23" s="414"/>
    </row>
    <row r="24" spans="1:13" s="215" customFormat="1" ht="13.5" x14ac:dyDescent="0.15">
      <c r="A24" s="222"/>
      <c r="B24" s="219"/>
      <c r="C24" s="219"/>
      <c r="D24" s="220"/>
      <c r="E24" s="219"/>
      <c r="F24" s="219"/>
      <c r="G24" s="219"/>
      <c r="H24" s="219"/>
      <c r="I24" s="221"/>
      <c r="J24" s="223"/>
      <c r="K24" s="224"/>
      <c r="L24" s="414"/>
    </row>
    <row r="25" spans="1:13" s="215" customFormat="1" ht="13.5" x14ac:dyDescent="0.15">
      <c r="A25" s="250" t="s">
        <v>135</v>
      </c>
      <c r="B25" s="251"/>
      <c r="C25" s="255"/>
      <c r="D25" s="256"/>
      <c r="E25" s="255"/>
      <c r="F25" s="255"/>
      <c r="G25" s="255"/>
      <c r="H25" s="255"/>
      <c r="I25" s="255"/>
      <c r="J25" s="254">
        <f>SUM(J26)</f>
        <v>0</v>
      </c>
      <c r="K25" s="254">
        <f>SUM(K26)</f>
        <v>0</v>
      </c>
      <c r="L25" s="414"/>
    </row>
    <row r="26" spans="1:13" s="215" customFormat="1" ht="13.5" x14ac:dyDescent="0.15">
      <c r="A26" s="222"/>
      <c r="B26" s="219" t="s">
        <v>228</v>
      </c>
      <c r="C26" s="219" t="s">
        <v>235</v>
      </c>
      <c r="D26" s="220">
        <v>8000</v>
      </c>
      <c r="E26" s="219" t="s">
        <v>48</v>
      </c>
      <c r="F26" s="219" t="s">
        <v>223</v>
      </c>
      <c r="G26" s="219">
        <v>0</v>
      </c>
      <c r="H26" s="219" t="s">
        <v>164</v>
      </c>
      <c r="I26" s="221" t="s">
        <v>229</v>
      </c>
      <c r="J26" s="223">
        <f t="shared" ref="J26" si="1">D26*G26</f>
        <v>0</v>
      </c>
      <c r="K26" s="225">
        <f>J26</f>
        <v>0</v>
      </c>
      <c r="L26" s="414"/>
    </row>
    <row r="27" spans="1:13" s="215" customFormat="1" ht="13.5" x14ac:dyDescent="0.15">
      <c r="A27" s="257" t="s">
        <v>63</v>
      </c>
      <c r="B27" s="258"/>
      <c r="C27" s="258"/>
      <c r="D27" s="259"/>
      <c r="E27" s="258"/>
      <c r="F27" s="258"/>
      <c r="G27" s="258"/>
      <c r="H27" s="258"/>
      <c r="I27" s="258"/>
      <c r="J27" s="260">
        <f>SUM(J28,J32,J37,J40)</f>
        <v>0</v>
      </c>
      <c r="K27" s="268">
        <f>SUM(K28,K32,K37,K40)</f>
        <v>0</v>
      </c>
      <c r="L27" s="414"/>
    </row>
    <row r="28" spans="1:13" s="215" customFormat="1" ht="13.5" x14ac:dyDescent="0.15">
      <c r="A28" s="250" t="s">
        <v>136</v>
      </c>
      <c r="B28" s="255"/>
      <c r="C28" s="255"/>
      <c r="D28" s="256"/>
      <c r="E28" s="255"/>
      <c r="F28" s="255"/>
      <c r="G28" s="255"/>
      <c r="H28" s="255"/>
      <c r="I28" s="255"/>
      <c r="J28" s="254">
        <f>SUM(J29:J31)</f>
        <v>0</v>
      </c>
      <c r="K28" s="254">
        <f>SUM(K29:K31)</f>
        <v>0</v>
      </c>
      <c r="L28" s="414"/>
    </row>
    <row r="29" spans="1:13" s="215" customFormat="1" ht="13.5" x14ac:dyDescent="0.15">
      <c r="A29" s="222"/>
      <c r="B29" s="219" t="s">
        <v>166</v>
      </c>
      <c r="C29" s="219"/>
      <c r="D29" s="220"/>
      <c r="E29" s="219" t="s">
        <v>48</v>
      </c>
      <c r="F29" s="219"/>
      <c r="G29" s="219"/>
      <c r="H29" s="219"/>
      <c r="I29" s="221" t="s">
        <v>225</v>
      </c>
      <c r="J29" s="223"/>
      <c r="K29" s="224">
        <f>J29</f>
        <v>0</v>
      </c>
      <c r="L29" s="414"/>
    </row>
    <row r="30" spans="1:13" s="215" customFormat="1" ht="13.5" x14ac:dyDescent="0.15">
      <c r="A30" s="222"/>
      <c r="B30" s="219" t="s">
        <v>167</v>
      </c>
      <c r="C30" s="219"/>
      <c r="D30" s="220"/>
      <c r="E30" s="219" t="s">
        <v>48</v>
      </c>
      <c r="F30" s="219"/>
      <c r="G30" s="219"/>
      <c r="H30" s="219"/>
      <c r="I30" s="221" t="s">
        <v>225</v>
      </c>
      <c r="J30" s="223"/>
      <c r="K30" s="224">
        <f>J30</f>
        <v>0</v>
      </c>
      <c r="L30" s="414"/>
    </row>
    <row r="31" spans="1:13" s="215" customFormat="1" ht="13.5" x14ac:dyDescent="0.15">
      <c r="A31" s="222"/>
      <c r="B31" s="219"/>
      <c r="C31" s="219"/>
      <c r="D31" s="220"/>
      <c r="E31" s="219"/>
      <c r="F31" s="219"/>
      <c r="G31" s="219"/>
      <c r="H31" s="219"/>
      <c r="I31" s="221"/>
      <c r="J31" s="223"/>
      <c r="K31" s="224"/>
      <c r="L31" s="414"/>
    </row>
    <row r="32" spans="1:13" s="215" customFormat="1" ht="13.5" x14ac:dyDescent="0.15">
      <c r="A32" s="250" t="s">
        <v>137</v>
      </c>
      <c r="B32" s="251"/>
      <c r="C32" s="251"/>
      <c r="D32" s="252"/>
      <c r="E32" s="251"/>
      <c r="F32" s="251"/>
      <c r="G32" s="251"/>
      <c r="H32" s="251"/>
      <c r="I32" s="251"/>
      <c r="J32" s="254">
        <f>SUM(J33:J36)</f>
        <v>0</v>
      </c>
      <c r="K32" s="254">
        <f>SUM(K33:K36)</f>
        <v>0</v>
      </c>
      <c r="L32" s="414"/>
    </row>
    <row r="33" spans="1:12" s="215" customFormat="1" ht="13.5" x14ac:dyDescent="0.15">
      <c r="A33" s="222" t="s">
        <v>168</v>
      </c>
      <c r="B33" s="219" t="s">
        <v>169</v>
      </c>
      <c r="C33" s="219"/>
      <c r="D33" s="220"/>
      <c r="E33" s="219" t="s">
        <v>48</v>
      </c>
      <c r="F33" s="219"/>
      <c r="G33" s="219"/>
      <c r="H33" s="219"/>
      <c r="I33" s="221" t="s">
        <v>225</v>
      </c>
      <c r="J33" s="223"/>
      <c r="K33" s="224">
        <f>J33</f>
        <v>0</v>
      </c>
      <c r="L33" s="414"/>
    </row>
    <row r="34" spans="1:12" s="215" customFormat="1" ht="13.5" x14ac:dyDescent="0.15">
      <c r="A34" s="222"/>
      <c r="B34" s="219" t="s">
        <v>170</v>
      </c>
      <c r="C34" s="219"/>
      <c r="D34" s="220"/>
      <c r="E34" s="219" t="s">
        <v>48</v>
      </c>
      <c r="F34" s="219"/>
      <c r="G34" s="219"/>
      <c r="H34" s="219"/>
      <c r="I34" s="221" t="s">
        <v>225</v>
      </c>
      <c r="J34" s="223"/>
      <c r="K34" s="224">
        <f t="shared" ref="K34:K35" si="2">J34</f>
        <v>0</v>
      </c>
      <c r="L34" s="414"/>
    </row>
    <row r="35" spans="1:12" s="215" customFormat="1" ht="13.5" x14ac:dyDescent="0.15">
      <c r="A35" s="222" t="s">
        <v>171</v>
      </c>
      <c r="B35" s="219" t="s">
        <v>170</v>
      </c>
      <c r="C35" s="219"/>
      <c r="D35" s="220"/>
      <c r="E35" s="219" t="s">
        <v>48</v>
      </c>
      <c r="F35" s="219"/>
      <c r="G35" s="219"/>
      <c r="H35" s="219"/>
      <c r="I35" s="221" t="s">
        <v>225</v>
      </c>
      <c r="J35" s="223"/>
      <c r="K35" s="224">
        <f t="shared" si="2"/>
        <v>0</v>
      </c>
      <c r="L35" s="414"/>
    </row>
    <row r="36" spans="1:12" s="215" customFormat="1" ht="13.5" x14ac:dyDescent="0.15">
      <c r="A36" s="222"/>
      <c r="B36" s="219"/>
      <c r="C36" s="219"/>
      <c r="D36" s="220"/>
      <c r="E36" s="219"/>
      <c r="F36" s="219"/>
      <c r="G36" s="219"/>
      <c r="H36" s="219"/>
      <c r="I36" s="221"/>
      <c r="J36" s="223"/>
      <c r="K36" s="224"/>
      <c r="L36" s="414"/>
    </row>
    <row r="37" spans="1:12" s="215" customFormat="1" ht="13.5" x14ac:dyDescent="0.15">
      <c r="A37" s="250" t="s">
        <v>138</v>
      </c>
      <c r="B37" s="255"/>
      <c r="C37" s="255"/>
      <c r="D37" s="256"/>
      <c r="E37" s="255"/>
      <c r="F37" s="255"/>
      <c r="G37" s="255"/>
      <c r="H37" s="255"/>
      <c r="I37" s="255"/>
      <c r="J37" s="254">
        <f>SUM(J38:J39)</f>
        <v>0</v>
      </c>
      <c r="K37" s="254">
        <f>SUM(K38:K39)</f>
        <v>0</v>
      </c>
      <c r="L37" s="414"/>
    </row>
    <row r="38" spans="1:12" s="215" customFormat="1" ht="13.5" x14ac:dyDescent="0.15">
      <c r="A38" s="222"/>
      <c r="B38" s="219" t="s">
        <v>172</v>
      </c>
      <c r="C38" s="219"/>
      <c r="D38" s="220"/>
      <c r="E38" s="219" t="s">
        <v>48</v>
      </c>
      <c r="F38" s="219"/>
      <c r="G38" s="219"/>
      <c r="H38" s="219"/>
      <c r="I38" s="221" t="s">
        <v>225</v>
      </c>
      <c r="J38" s="223"/>
      <c r="K38" s="224">
        <f>J38</f>
        <v>0</v>
      </c>
      <c r="L38" s="414"/>
    </row>
    <row r="39" spans="1:12" s="215" customFormat="1" ht="13.5" x14ac:dyDescent="0.15">
      <c r="A39" s="222"/>
      <c r="B39" s="219"/>
      <c r="C39" s="219"/>
      <c r="D39" s="220"/>
      <c r="E39" s="219"/>
      <c r="F39" s="219"/>
      <c r="G39" s="219"/>
      <c r="H39" s="219"/>
      <c r="I39" s="221"/>
      <c r="J39" s="223"/>
      <c r="K39" s="224"/>
      <c r="L39" s="414"/>
    </row>
    <row r="40" spans="1:12" s="215" customFormat="1" ht="13.5" x14ac:dyDescent="0.15">
      <c r="A40" s="250" t="s">
        <v>139</v>
      </c>
      <c r="B40" s="251"/>
      <c r="C40" s="251"/>
      <c r="D40" s="252"/>
      <c r="E40" s="251"/>
      <c r="F40" s="251"/>
      <c r="G40" s="251"/>
      <c r="H40" s="251"/>
      <c r="I40" s="251"/>
      <c r="J40" s="254">
        <f>SUM(J41:J50)</f>
        <v>0</v>
      </c>
      <c r="K40" s="254">
        <f>SUM(K41:K50)</f>
        <v>0</v>
      </c>
      <c r="L40" s="414"/>
    </row>
    <row r="41" spans="1:12" s="215" customFormat="1" ht="13.5" x14ac:dyDescent="0.15">
      <c r="A41" s="82" t="s">
        <v>341</v>
      </c>
      <c r="B41" s="219"/>
      <c r="C41" s="219" t="s">
        <v>150</v>
      </c>
      <c r="D41" s="220"/>
      <c r="E41" s="219" t="s">
        <v>48</v>
      </c>
      <c r="F41" s="219" t="s">
        <v>151</v>
      </c>
      <c r="G41" s="219"/>
      <c r="H41" s="219" t="s">
        <v>174</v>
      </c>
      <c r="I41" s="221" t="s">
        <v>153</v>
      </c>
      <c r="J41" s="223">
        <f>D41*G41</f>
        <v>0</v>
      </c>
      <c r="K41" s="224">
        <f t="shared" ref="K41:K50" si="3">J41</f>
        <v>0</v>
      </c>
      <c r="L41" s="414"/>
    </row>
    <row r="42" spans="1:12" s="215" customFormat="1" ht="13.5" x14ac:dyDescent="0.15">
      <c r="A42" s="82" t="s">
        <v>342</v>
      </c>
      <c r="B42" s="219"/>
      <c r="C42" s="219"/>
      <c r="D42" s="220"/>
      <c r="E42" s="219"/>
      <c r="F42" s="219"/>
      <c r="G42" s="219"/>
      <c r="H42" s="219"/>
      <c r="I42" s="221"/>
      <c r="J42" s="223"/>
      <c r="K42" s="224">
        <f t="shared" si="3"/>
        <v>0</v>
      </c>
      <c r="L42" s="414"/>
    </row>
    <row r="43" spans="1:12" s="215" customFormat="1" ht="13.5" x14ac:dyDescent="0.15">
      <c r="A43" s="82" t="s">
        <v>343</v>
      </c>
      <c r="B43" s="219"/>
      <c r="C43" s="219"/>
      <c r="D43" s="220"/>
      <c r="E43" s="219"/>
      <c r="F43" s="219"/>
      <c r="G43" s="219"/>
      <c r="H43" s="219"/>
      <c r="I43" s="221"/>
      <c r="J43" s="223"/>
      <c r="K43" s="224">
        <f t="shared" si="3"/>
        <v>0</v>
      </c>
      <c r="L43" s="414"/>
    </row>
    <row r="44" spans="1:12" s="215" customFormat="1" ht="13.5" x14ac:dyDescent="0.15">
      <c r="A44" s="82" t="s">
        <v>344</v>
      </c>
      <c r="B44" s="219"/>
      <c r="C44" s="219" t="s">
        <v>150</v>
      </c>
      <c r="D44" s="220"/>
      <c r="E44" s="219" t="s">
        <v>48</v>
      </c>
      <c r="F44" s="219" t="s">
        <v>151</v>
      </c>
      <c r="G44" s="219"/>
      <c r="H44" s="219" t="s">
        <v>174</v>
      </c>
      <c r="I44" s="221" t="s">
        <v>153</v>
      </c>
      <c r="J44" s="223">
        <f>D44*G44</f>
        <v>0</v>
      </c>
      <c r="K44" s="224">
        <f t="shared" si="3"/>
        <v>0</v>
      </c>
      <c r="L44" s="414"/>
    </row>
    <row r="45" spans="1:12" s="215" customFormat="1" ht="13.5" x14ac:dyDescent="0.15">
      <c r="A45" s="82" t="s">
        <v>345</v>
      </c>
      <c r="B45" s="219"/>
      <c r="C45" s="219"/>
      <c r="D45" s="220"/>
      <c r="E45" s="219"/>
      <c r="F45" s="219"/>
      <c r="G45" s="219"/>
      <c r="H45" s="219"/>
      <c r="I45" s="221"/>
      <c r="J45" s="223"/>
      <c r="K45" s="224">
        <f t="shared" si="3"/>
        <v>0</v>
      </c>
      <c r="L45" s="414"/>
    </row>
    <row r="46" spans="1:12" s="215" customFormat="1" ht="13.5" x14ac:dyDescent="0.15">
      <c r="A46" s="82" t="s">
        <v>346</v>
      </c>
      <c r="B46" s="219"/>
      <c r="C46" s="219"/>
      <c r="D46" s="220"/>
      <c r="E46" s="219"/>
      <c r="F46" s="219"/>
      <c r="G46" s="219"/>
      <c r="H46" s="219"/>
      <c r="I46" s="221"/>
      <c r="J46" s="223"/>
      <c r="K46" s="224">
        <f t="shared" si="3"/>
        <v>0</v>
      </c>
      <c r="L46" s="414"/>
    </row>
    <row r="47" spans="1:12" s="215" customFormat="1" ht="13.5" x14ac:dyDescent="0.15">
      <c r="A47" s="82" t="s">
        <v>347</v>
      </c>
      <c r="B47" s="219"/>
      <c r="C47" s="219"/>
      <c r="D47" s="220"/>
      <c r="E47" s="219"/>
      <c r="F47" s="219"/>
      <c r="G47" s="219"/>
      <c r="H47" s="219"/>
      <c r="I47" s="221"/>
      <c r="J47" s="223"/>
      <c r="K47" s="224">
        <f t="shared" si="3"/>
        <v>0</v>
      </c>
      <c r="L47" s="414"/>
    </row>
    <row r="48" spans="1:12" s="215" customFormat="1" ht="13.5" x14ac:dyDescent="0.15">
      <c r="A48" s="82" t="s">
        <v>349</v>
      </c>
      <c r="B48" s="219" t="s">
        <v>175</v>
      </c>
      <c r="C48" s="219"/>
      <c r="D48" s="220"/>
      <c r="E48" s="219" t="s">
        <v>48</v>
      </c>
      <c r="F48" s="219"/>
      <c r="G48" s="219"/>
      <c r="H48" s="219"/>
      <c r="I48" s="221" t="s">
        <v>225</v>
      </c>
      <c r="J48" s="223"/>
      <c r="K48" s="224">
        <f t="shared" si="3"/>
        <v>0</v>
      </c>
      <c r="L48" s="414"/>
    </row>
    <row r="49" spans="1:12" s="215" customFormat="1" ht="13.5" x14ac:dyDescent="0.15">
      <c r="A49" s="82"/>
      <c r="B49" s="219" t="s">
        <v>176</v>
      </c>
      <c r="C49" s="219"/>
      <c r="D49" s="220"/>
      <c r="E49" s="219" t="s">
        <v>48</v>
      </c>
      <c r="F49" s="219"/>
      <c r="G49" s="219"/>
      <c r="H49" s="219"/>
      <c r="I49" s="221" t="s">
        <v>153</v>
      </c>
      <c r="J49" s="223"/>
      <c r="K49" s="224">
        <f>J49</f>
        <v>0</v>
      </c>
      <c r="L49" s="414"/>
    </row>
    <row r="50" spans="1:12" s="215" customFormat="1" ht="13.5" x14ac:dyDescent="0.15">
      <c r="A50" s="82" t="s">
        <v>350</v>
      </c>
      <c r="B50" s="219"/>
      <c r="C50" s="219"/>
      <c r="D50" s="220"/>
      <c r="E50" s="219"/>
      <c r="F50" s="219"/>
      <c r="G50" s="219"/>
      <c r="H50" s="219"/>
      <c r="I50" s="221"/>
      <c r="J50" s="223"/>
      <c r="K50" s="224">
        <f t="shared" si="3"/>
        <v>0</v>
      </c>
      <c r="L50" s="414"/>
    </row>
    <row r="51" spans="1:12" s="232" customFormat="1" ht="14.25" thickBot="1" x14ac:dyDescent="0.2">
      <c r="A51" s="261" t="s">
        <v>230</v>
      </c>
      <c r="B51" s="262">
        <v>10</v>
      </c>
      <c r="C51" s="263"/>
      <c r="D51" s="264"/>
      <c r="E51" s="263"/>
      <c r="F51" s="263"/>
      <c r="G51" s="263"/>
      <c r="H51" s="263"/>
      <c r="I51" s="265"/>
      <c r="J51" s="266">
        <f>ROUNDDOWN((J6+J20+J27)*B51%,0)</f>
        <v>0</v>
      </c>
      <c r="K51" s="267">
        <f>ROUNDDOWN((K6+K20+K27)*B51%,0)</f>
        <v>0</v>
      </c>
      <c r="L51" s="409"/>
    </row>
    <row r="52" spans="1:12" s="232" customFormat="1" ht="14.25" thickBot="1" x14ac:dyDescent="0.2">
      <c r="A52" s="227" t="s">
        <v>231</v>
      </c>
      <c r="B52" s="233"/>
      <c r="C52" s="228"/>
      <c r="D52" s="229"/>
      <c r="E52" s="228"/>
      <c r="F52" s="228"/>
      <c r="G52" s="228"/>
      <c r="H52" s="228"/>
      <c r="I52" s="230"/>
      <c r="J52" s="231">
        <f>SUM(J6,J20,J27,J51)</f>
        <v>0</v>
      </c>
      <c r="K52" s="231">
        <f>SUM(K6,K20,K27,K51)</f>
        <v>0</v>
      </c>
      <c r="L52" s="234">
        <f>ROUNDDOWN((K52)*A55,-3)</f>
        <v>0</v>
      </c>
    </row>
    <row r="53" spans="1:12" s="232" customFormat="1" ht="13.5" x14ac:dyDescent="0.15">
      <c r="A53" s="227" t="s">
        <v>232</v>
      </c>
      <c r="B53" s="235">
        <v>10</v>
      </c>
      <c r="C53" s="228"/>
      <c r="D53" s="229"/>
      <c r="E53" s="228"/>
      <c r="F53" s="228"/>
      <c r="G53" s="228"/>
      <c r="H53" s="228"/>
      <c r="I53" s="230"/>
      <c r="J53" s="231">
        <f>ROUNDDOWN(J52*B53%,0)</f>
        <v>0</v>
      </c>
      <c r="K53" s="406"/>
      <c r="L53" s="408"/>
    </row>
    <row r="54" spans="1:12" s="232" customFormat="1" ht="14.25" thickBot="1" x14ac:dyDescent="0.2">
      <c r="A54" s="236" t="s">
        <v>233</v>
      </c>
      <c r="B54" s="237"/>
      <c r="C54" s="238"/>
      <c r="D54" s="238"/>
      <c r="E54" s="238"/>
      <c r="F54" s="238"/>
      <c r="G54" s="238"/>
      <c r="H54" s="238"/>
      <c r="I54" s="238"/>
      <c r="J54" s="239">
        <f>SUM(J52:J53)</f>
        <v>0</v>
      </c>
      <c r="K54" s="407"/>
      <c r="L54" s="409"/>
    </row>
    <row r="55" spans="1:12" s="232" customFormat="1" ht="13.5" x14ac:dyDescent="0.15">
      <c r="A55" s="211">
        <v>0.66666666666666663</v>
      </c>
      <c r="B55" s="240"/>
      <c r="C55" s="241"/>
      <c r="D55" s="241"/>
      <c r="E55" s="241"/>
      <c r="F55" s="241"/>
      <c r="G55" s="241"/>
      <c r="H55" s="241"/>
      <c r="I55" s="241"/>
      <c r="J55" s="242"/>
      <c r="K55" s="243"/>
      <c r="L55" s="244"/>
    </row>
    <row r="56" spans="1:12" ht="20.100000000000001" customHeight="1" x14ac:dyDescent="0.15">
      <c r="A56" s="410" t="s">
        <v>219</v>
      </c>
      <c r="B56" s="410"/>
      <c r="C56" s="410"/>
      <c r="D56" s="410"/>
      <c r="E56" s="410"/>
      <c r="F56" s="410"/>
      <c r="G56" s="410"/>
      <c r="H56" s="410"/>
      <c r="I56" s="410"/>
      <c r="J56" s="410"/>
      <c r="K56" s="410"/>
      <c r="L56" s="410"/>
    </row>
    <row r="57" spans="1:12" ht="30" customHeight="1" x14ac:dyDescent="0.15">
      <c r="A57" s="411" t="s">
        <v>234</v>
      </c>
      <c r="B57" s="411"/>
      <c r="C57" s="411"/>
      <c r="D57" s="411"/>
      <c r="E57" s="411"/>
      <c r="F57" s="411"/>
      <c r="G57" s="411"/>
      <c r="H57" s="411"/>
      <c r="I57" s="411"/>
      <c r="J57" s="411"/>
      <c r="K57" s="411"/>
      <c r="L57" s="411"/>
    </row>
    <row r="58" spans="1:12" ht="19.5" customHeight="1" x14ac:dyDescent="0.15">
      <c r="A58" s="412" t="s">
        <v>337</v>
      </c>
      <c r="B58" s="412"/>
      <c r="C58" s="412"/>
      <c r="D58" s="412"/>
      <c r="E58" s="412"/>
      <c r="F58" s="412"/>
      <c r="G58" s="412"/>
      <c r="H58" s="412"/>
      <c r="I58" s="412"/>
      <c r="J58" s="412"/>
      <c r="K58" s="412"/>
      <c r="L58" s="412"/>
    </row>
    <row r="59" spans="1:12" ht="19.5" customHeight="1" x14ac:dyDescent="0.15">
      <c r="A59" s="241"/>
    </row>
    <row r="60" spans="1:12" ht="19.5" customHeight="1" x14ac:dyDescent="0.15">
      <c r="A60" s="245"/>
    </row>
  </sheetData>
  <mergeCells count="12">
    <mergeCell ref="L6:L51"/>
    <mergeCell ref="A10:B10"/>
    <mergeCell ref="A2:L2"/>
    <mergeCell ref="B3:H3"/>
    <mergeCell ref="I3:L3"/>
    <mergeCell ref="A4:K4"/>
    <mergeCell ref="A5:I5"/>
    <mergeCell ref="K53:K54"/>
    <mergeCell ref="L53:L54"/>
    <mergeCell ref="A56:L56"/>
    <mergeCell ref="A57:L57"/>
    <mergeCell ref="A58:L58"/>
  </mergeCells>
  <phoneticPr fontId="4"/>
  <dataValidations count="1">
    <dataValidation type="list" allowBlank="1" showInputMessage="1" showErrorMessage="1" sqref="B51" xr:uid="{00000000-0002-0000-0700-000000000000}">
      <formula1>"1,2,3,4,5,6,7,8,9,10,11,12,13,14,15"</formula1>
    </dataValidation>
  </dataValidations>
  <pageMargins left="0.7" right="0.7" top="0.75" bottom="0.75" header="0.3" footer="0.3"/>
  <pageSetup paperSize="9" scale="3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【説明】こちらを先にお読みください</vt:lpstr>
      <vt:lpstr>情報項目シート</vt:lpstr>
      <vt:lpstr>提案書様式第１</vt:lpstr>
      <vt:lpstr>提案書様式_全期間総括表（別紙２(１)）</vt:lpstr>
      <vt:lpstr>助成先総括表（別紙２）</vt:lpstr>
      <vt:lpstr>共同研究先総括表（別紙２）</vt:lpstr>
      <vt:lpstr>2021年度_項目別明細表_助成先（別紙２）</vt:lpstr>
      <vt:lpstr>2022年度_項目別明細表_助成先（別紙２）</vt:lpstr>
      <vt:lpstr>2021年度_項目別明細表_共同研究先（別紙２）</vt:lpstr>
      <vt:lpstr>2022年度_項目別明細表_共同研究先（別紙２）</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2020-03-17T06:55:24Z</dcterms:created>
  <dcterms:modified xsi:type="dcterms:W3CDTF">2021-07-28T00:13:47Z</dcterms:modified>
</cp:coreProperties>
</file>