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defaultThemeVersion="124226"/>
  <xr:revisionPtr revIDLastSave="0" documentId="13_ncr:1_{59CE3A17-C709-4AA2-BBC2-AF3C84F206E6}" xr6:coauthVersionLast="47" xr6:coauthVersionMax="47" xr10:uidLastSave="{00000000-0000-0000-0000-000000000000}"/>
  <bookViews>
    <workbookView xWindow="-120" yWindow="-16320" windowWidth="29040" windowHeight="15840" tabRatio="813" firstSheet="4" activeTab="4" xr2:uid="{00000000-000D-0000-FFFF-FFFF00000000}"/>
  </bookViews>
  <sheets>
    <sheet name="【説明】こちらを先にお読みください" sheetId="22" r:id="rId1"/>
    <sheet name="情報項目シート" sheetId="17" r:id="rId2"/>
    <sheet name="提案書様式(STS)" sheetId="24" r:id="rId3"/>
    <sheet name="別紙2(1)全期間総括表" sheetId="31" r:id="rId4"/>
    <sheet name="(2)助成先総括表" sheetId="32" r:id="rId5"/>
    <sheet name="(3)委託・共同研究総括表" sheetId="33" r:id="rId6"/>
    <sheet name="(4)項目別明細表(2022年助成先用)" sheetId="34" r:id="rId7"/>
    <sheet name="(4)項目別明細表(2023年助成先用)(参考)" sheetId="45" r:id="rId8"/>
    <sheet name="(4)項目別明細表(2022年委託・共同研究先用)" sheetId="38" r:id="rId9"/>
    <sheet name="(4)項目別明細表(2023年委託・共同研究先用)(参考)" sheetId="44" r:id="rId10"/>
  </sheets>
  <definedNames>
    <definedName name="_xlnm.Print_Area" localSheetId="4">'(2)助成先総括表'!$A$1:$D$30</definedName>
    <definedName name="_xlnm.Print_Area" localSheetId="5">'(3)委託・共同研究総括表'!$A$1:$D$30</definedName>
    <definedName name="_xlnm.Print_Area" localSheetId="8">'(4)項目別明細表(2022年委託・共同研究先用)'!$A$1:$L$51</definedName>
    <definedName name="_xlnm.Print_Area" localSheetId="6">'(4)項目別明細表(2022年助成先用)'!$A$1:$L$85</definedName>
    <definedName name="_xlnm.Print_Area" localSheetId="9">'(4)項目別明細表(2023年委託・共同研究先用)(参考)'!$A$1:$L$51</definedName>
    <definedName name="_xlnm.Print_Area" localSheetId="7">'(4)項目別明細表(2023年助成先用)(参考)'!$A$1:$L$85</definedName>
    <definedName name="_xlnm.Print_Area" localSheetId="1">情報項目シート!$B$1:$F$62</definedName>
    <definedName name="_xlnm.Print_Area" localSheetId="2">'提案書様式(STS)'!$A$1:$X$92</definedName>
    <definedName name="_xlnm.Print_Area" localSheetId="3">'別紙2(1)全期間総括表'!$A$1:$E$29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4" l="1"/>
  <c r="A4" i="38"/>
  <c r="J29" i="38" l="1"/>
  <c r="K11" i="45"/>
  <c r="B23" i="32"/>
  <c r="J12" i="34"/>
  <c r="C46" i="24"/>
  <c r="L46" i="24"/>
  <c r="A4" i="44" l="1"/>
  <c r="A4" i="45"/>
  <c r="J8" i="44" l="1"/>
  <c r="K8" i="44" s="1"/>
  <c r="G25" i="17"/>
  <c r="D10" i="17" l="1"/>
  <c r="C9" i="31"/>
  <c r="L55" i="24"/>
  <c r="L54" i="24"/>
  <c r="L53" i="24"/>
  <c r="L56" i="24" l="1"/>
  <c r="J75" i="45"/>
  <c r="K75" i="45" s="1"/>
  <c r="J74" i="45"/>
  <c r="K74" i="45" s="1"/>
  <c r="J73" i="45"/>
  <c r="K73" i="45" s="1"/>
  <c r="J72" i="45"/>
  <c r="K72" i="45" s="1"/>
  <c r="K71" i="45" s="1"/>
  <c r="D20" i="32" s="1"/>
  <c r="J71" i="45"/>
  <c r="J69" i="45"/>
  <c r="K69" i="45" s="1"/>
  <c r="J68" i="45"/>
  <c r="K68" i="45" s="1"/>
  <c r="J65" i="45"/>
  <c r="K65" i="45" s="1"/>
  <c r="J64" i="45"/>
  <c r="K64" i="45" s="1"/>
  <c r="J63" i="45"/>
  <c r="K63" i="45" s="1"/>
  <c r="K62" i="45" s="1"/>
  <c r="D18" i="32" s="1"/>
  <c r="J62" i="45"/>
  <c r="J60" i="45"/>
  <c r="K60" i="45" s="1"/>
  <c r="J59" i="45"/>
  <c r="K59" i="45" s="1"/>
  <c r="J58" i="45"/>
  <c r="K58" i="45" s="1"/>
  <c r="J57" i="45"/>
  <c r="K57" i="45" s="1"/>
  <c r="J56" i="45"/>
  <c r="K56" i="45" s="1"/>
  <c r="J55" i="45"/>
  <c r="K55" i="45" s="1"/>
  <c r="J54" i="45"/>
  <c r="K54" i="45" s="1"/>
  <c r="J53" i="45"/>
  <c r="K53" i="45" s="1"/>
  <c r="J52" i="45"/>
  <c r="K52" i="45" s="1"/>
  <c r="K51" i="45" s="1"/>
  <c r="J51" i="45"/>
  <c r="J49" i="45"/>
  <c r="K49" i="45" s="1"/>
  <c r="J48" i="45"/>
  <c r="K48" i="45" s="1"/>
  <c r="J47" i="45"/>
  <c r="K47" i="45" s="1"/>
  <c r="K46" i="45" s="1"/>
  <c r="D15" i="32" s="1"/>
  <c r="J46" i="45"/>
  <c r="J44" i="45"/>
  <c r="K44" i="45" s="1"/>
  <c r="J43" i="45"/>
  <c r="K43" i="45" s="1"/>
  <c r="J42" i="45"/>
  <c r="K42" i="45" s="1"/>
  <c r="J41" i="45"/>
  <c r="K41" i="45" s="1"/>
  <c r="J40" i="45"/>
  <c r="K40" i="45" s="1"/>
  <c r="J39" i="45"/>
  <c r="K39" i="45" s="1"/>
  <c r="J38" i="45"/>
  <c r="K38" i="45" s="1"/>
  <c r="J37" i="45"/>
  <c r="K37" i="45" s="1"/>
  <c r="J36" i="45"/>
  <c r="K36" i="45" s="1"/>
  <c r="J35" i="45"/>
  <c r="K35" i="45" s="1"/>
  <c r="J34" i="45"/>
  <c r="K34" i="45" s="1"/>
  <c r="J33" i="45"/>
  <c r="K33" i="45" s="1"/>
  <c r="J30" i="45"/>
  <c r="K30" i="45" s="1"/>
  <c r="J29" i="45"/>
  <c r="K29" i="45" s="1"/>
  <c r="J28" i="45"/>
  <c r="K28" i="45" s="1"/>
  <c r="J27" i="45"/>
  <c r="K27" i="45" s="1"/>
  <c r="J26" i="45"/>
  <c r="K26" i="45" s="1"/>
  <c r="J25" i="45"/>
  <c r="K25" i="45" s="1"/>
  <c r="J24" i="45"/>
  <c r="K24" i="45" s="1"/>
  <c r="K23" i="45" s="1"/>
  <c r="D12" i="32" s="1"/>
  <c r="K21" i="45"/>
  <c r="J21" i="45"/>
  <c r="K20" i="45"/>
  <c r="J20" i="45"/>
  <c r="K19" i="45"/>
  <c r="J19" i="45"/>
  <c r="K18" i="45"/>
  <c r="J18" i="45"/>
  <c r="K17" i="45"/>
  <c r="J17" i="45"/>
  <c r="K16" i="45"/>
  <c r="J16" i="45"/>
  <c r="K15" i="45"/>
  <c r="J15" i="45"/>
  <c r="K14" i="45"/>
  <c r="J14" i="45"/>
  <c r="K13" i="45"/>
  <c r="J13" i="45"/>
  <c r="K12" i="45"/>
  <c r="D11" i="32" s="1"/>
  <c r="J12" i="45"/>
  <c r="J11" i="45"/>
  <c r="K9" i="45"/>
  <c r="J9" i="45"/>
  <c r="K8" i="45"/>
  <c r="J8" i="45"/>
  <c r="K7" i="45"/>
  <c r="J7" i="45"/>
  <c r="J44" i="44"/>
  <c r="K44" i="44" s="1"/>
  <c r="J43" i="44"/>
  <c r="K43" i="44" s="1"/>
  <c r="J42" i="44"/>
  <c r="K42" i="44" s="1"/>
  <c r="J41" i="44"/>
  <c r="K41" i="44" s="1"/>
  <c r="K40" i="44" s="1"/>
  <c r="D20" i="33" s="1"/>
  <c r="J38" i="44"/>
  <c r="K38" i="44" s="1"/>
  <c r="K37" i="44" s="1"/>
  <c r="D19" i="33" s="1"/>
  <c r="J35" i="44"/>
  <c r="K35" i="44" s="1"/>
  <c r="J34" i="44"/>
  <c r="K34" i="44" s="1"/>
  <c r="J33" i="44"/>
  <c r="K33" i="44" s="1"/>
  <c r="K32" i="44" s="1"/>
  <c r="D18" i="33" s="1"/>
  <c r="J30" i="44"/>
  <c r="K30" i="44" s="1"/>
  <c r="J29" i="44"/>
  <c r="K29" i="44" s="1"/>
  <c r="J28" i="44"/>
  <c r="J26" i="44"/>
  <c r="K26" i="44" s="1"/>
  <c r="K25" i="44" s="1"/>
  <c r="D15" i="33" s="1"/>
  <c r="J23" i="44"/>
  <c r="K23" i="44" s="1"/>
  <c r="J22" i="44"/>
  <c r="K22" i="44" s="1"/>
  <c r="J21" i="44"/>
  <c r="J19" i="44"/>
  <c r="K19" i="44" s="1"/>
  <c r="J18" i="44"/>
  <c r="K18" i="44" s="1"/>
  <c r="J17" i="44"/>
  <c r="J15" i="44"/>
  <c r="K15" i="44" s="1"/>
  <c r="J14" i="44"/>
  <c r="K14" i="44" s="1"/>
  <c r="J13" i="44"/>
  <c r="K13" i="44" s="1"/>
  <c r="J12" i="44"/>
  <c r="K12" i="44" s="1"/>
  <c r="J11" i="44"/>
  <c r="K11" i="44" s="1"/>
  <c r="J10" i="44"/>
  <c r="K7" i="44"/>
  <c r="D10" i="33" s="1"/>
  <c r="J7" i="44"/>
  <c r="J6" i="44" s="1"/>
  <c r="D17" i="32" l="1"/>
  <c r="K32" i="45"/>
  <c r="K67" i="45"/>
  <c r="D19" i="32" s="1"/>
  <c r="K6" i="45"/>
  <c r="D10" i="32"/>
  <c r="D9" i="32" s="1"/>
  <c r="J32" i="45"/>
  <c r="J31" i="45" s="1"/>
  <c r="J67" i="45"/>
  <c r="J50" i="45" s="1"/>
  <c r="J25" i="44"/>
  <c r="J20" i="44" s="1"/>
  <c r="J32" i="44"/>
  <c r="J27" i="44" s="1"/>
  <c r="J37" i="44"/>
  <c r="J40" i="44"/>
  <c r="J23" i="45"/>
  <c r="J6" i="45" s="1"/>
  <c r="K10" i="44"/>
  <c r="D11" i="33" s="1"/>
  <c r="K17" i="44"/>
  <c r="K21" i="44"/>
  <c r="K28" i="44"/>
  <c r="J45" i="44" l="1"/>
  <c r="J46" i="44" s="1"/>
  <c r="K6" i="44"/>
  <c r="D12" i="33"/>
  <c r="D9" i="33" s="1"/>
  <c r="D16" i="32"/>
  <c r="K27" i="44"/>
  <c r="D17" i="33"/>
  <c r="D16" i="33" s="1"/>
  <c r="K20" i="44"/>
  <c r="D14" i="33"/>
  <c r="D13" i="33" s="1"/>
  <c r="D14" i="32"/>
  <c r="D13" i="32" s="1"/>
  <c r="K31" i="45"/>
  <c r="K50" i="45"/>
  <c r="D16" i="17"/>
  <c r="D13" i="17"/>
  <c r="K45" i="44" l="1"/>
  <c r="K46" i="44" s="1"/>
  <c r="K78" i="45" s="1"/>
  <c r="D21" i="33"/>
  <c r="J78" i="45"/>
  <c r="J76" i="45" s="1"/>
  <c r="J82" i="45" s="1"/>
  <c r="C12" i="17" s="1"/>
  <c r="L52" i="24" s="1"/>
  <c r="J47" i="44"/>
  <c r="J48" i="44" s="1"/>
  <c r="D22" i="33"/>
  <c r="J35" i="34"/>
  <c r="J36" i="34"/>
  <c r="J37" i="34"/>
  <c r="J38" i="34"/>
  <c r="J39" i="34"/>
  <c r="J40" i="34"/>
  <c r="J41" i="34"/>
  <c r="J42" i="34"/>
  <c r="J43" i="34"/>
  <c r="J44" i="34"/>
  <c r="D22" i="32" l="1"/>
  <c r="D21" i="32"/>
  <c r="E10" i="31"/>
  <c r="K76" i="45"/>
  <c r="K82" i="45" s="1"/>
  <c r="E8" i="31" s="1"/>
  <c r="L46" i="44"/>
  <c r="A19" i="24"/>
  <c r="A6" i="33"/>
  <c r="B10" i="31"/>
  <c r="M8" i="24"/>
  <c r="A8" i="31"/>
  <c r="A6" i="31"/>
  <c r="L82" i="45" l="1"/>
  <c r="C18" i="17" s="1"/>
  <c r="C15" i="17"/>
  <c r="D25" i="32"/>
  <c r="Q72" i="24"/>
  <c r="N68" i="24"/>
  <c r="M10" i="24"/>
  <c r="E16" i="31" l="1"/>
  <c r="E17" i="31"/>
  <c r="L57" i="24"/>
  <c r="J34" i="34"/>
  <c r="L58" i="24" l="1"/>
  <c r="S15" i="24"/>
  <c r="A6" i="32" l="1"/>
  <c r="A5" i="31"/>
  <c r="A5" i="33"/>
  <c r="A5" i="32"/>
  <c r="C15" i="31" l="1"/>
  <c r="C14" i="31"/>
  <c r="C13" i="31"/>
  <c r="C12" i="31"/>
  <c r="C11" i="31"/>
  <c r="J48" i="34" l="1"/>
  <c r="J49" i="34"/>
  <c r="J33" i="34"/>
  <c r="J32" i="34" s="1"/>
  <c r="J30" i="34"/>
  <c r="J29" i="34"/>
  <c r="J28" i="34"/>
  <c r="J27" i="34"/>
  <c r="J26" i="34"/>
  <c r="J25" i="34"/>
  <c r="J24" i="34"/>
  <c r="J16" i="34"/>
  <c r="J17" i="34"/>
  <c r="J18" i="34"/>
  <c r="J19" i="34"/>
  <c r="J20" i="34"/>
  <c r="J21" i="34"/>
  <c r="A2" i="24" l="1"/>
  <c r="J44" i="38" l="1"/>
  <c r="K44" i="38" s="1"/>
  <c r="J43" i="38"/>
  <c r="K43" i="38" s="1"/>
  <c r="J42" i="38"/>
  <c r="K42" i="38" s="1"/>
  <c r="J41" i="38"/>
  <c r="K41" i="38" s="1"/>
  <c r="J38" i="38"/>
  <c r="K38" i="38" s="1"/>
  <c r="K37" i="38" s="1"/>
  <c r="C19" i="33" s="1"/>
  <c r="B19" i="33" s="1"/>
  <c r="J35" i="38"/>
  <c r="K35" i="38" s="1"/>
  <c r="J34" i="38"/>
  <c r="K34" i="38" s="1"/>
  <c r="J33" i="38"/>
  <c r="K33" i="38" s="1"/>
  <c r="K32" i="38" s="1"/>
  <c r="C18" i="33" s="1"/>
  <c r="B18" i="33" s="1"/>
  <c r="J30" i="38"/>
  <c r="K30" i="38" s="1"/>
  <c r="K29" i="38"/>
  <c r="J26" i="38"/>
  <c r="K26" i="38" s="1"/>
  <c r="K25" i="38" s="1"/>
  <c r="C15" i="33" s="1"/>
  <c r="B15" i="33" s="1"/>
  <c r="J23" i="38"/>
  <c r="K23" i="38" s="1"/>
  <c r="J22" i="38"/>
  <c r="K22" i="38" s="1"/>
  <c r="J19" i="38"/>
  <c r="K19" i="38" s="1"/>
  <c r="J18" i="38"/>
  <c r="K18" i="38" s="1"/>
  <c r="K17" i="38" s="1"/>
  <c r="C12" i="33" s="1"/>
  <c r="B12" i="33" s="1"/>
  <c r="J15" i="38"/>
  <c r="K15" i="38" s="1"/>
  <c r="J14" i="38"/>
  <c r="K14" i="38" s="1"/>
  <c r="J13" i="38"/>
  <c r="K13" i="38" s="1"/>
  <c r="J12" i="38"/>
  <c r="K12" i="38" s="1"/>
  <c r="J11" i="38"/>
  <c r="K11" i="38" s="1"/>
  <c r="J10" i="38"/>
  <c r="J8" i="38"/>
  <c r="K8" i="38" s="1"/>
  <c r="K7" i="38" s="1"/>
  <c r="J28" i="38" l="1"/>
  <c r="J32" i="38"/>
  <c r="J37" i="38"/>
  <c r="J40" i="38"/>
  <c r="K40" i="38"/>
  <c r="C20" i="33" s="1"/>
  <c r="B20" i="33" s="1"/>
  <c r="K10" i="38"/>
  <c r="C11" i="33" s="1"/>
  <c r="B11" i="33" s="1"/>
  <c r="K28" i="38"/>
  <c r="J17" i="38"/>
  <c r="K6" i="38"/>
  <c r="C10" i="33"/>
  <c r="J25" i="38"/>
  <c r="J21" i="38"/>
  <c r="K21" i="38"/>
  <c r="J7" i="38"/>
  <c r="J6" i="38" s="1"/>
  <c r="J27" i="38" l="1"/>
  <c r="J20" i="38"/>
  <c r="C9" i="33"/>
  <c r="B9" i="33" s="1"/>
  <c r="B10" i="33"/>
  <c r="J33" i="24"/>
  <c r="C17" i="33"/>
  <c r="K27" i="38"/>
  <c r="K20" i="38"/>
  <c r="C14" i="33"/>
  <c r="J45" i="38" l="1"/>
  <c r="J46" i="38" s="1"/>
  <c r="J78" i="34"/>
  <c r="J76" i="34" s="1"/>
  <c r="K45" i="38"/>
  <c r="K46" i="38" s="1"/>
  <c r="C16" i="33"/>
  <c r="B16" i="33" s="1"/>
  <c r="B17" i="33"/>
  <c r="C13" i="33"/>
  <c r="B14" i="33"/>
  <c r="J38" i="24"/>
  <c r="J47" i="38"/>
  <c r="J48" i="38" s="1"/>
  <c r="J75" i="34"/>
  <c r="K75" i="34" s="1"/>
  <c r="J74" i="34"/>
  <c r="K74" i="34" s="1"/>
  <c r="J73" i="34"/>
  <c r="K73" i="34" s="1"/>
  <c r="J72" i="34"/>
  <c r="K72" i="34" s="1"/>
  <c r="J71" i="34"/>
  <c r="J69" i="34"/>
  <c r="K69" i="34" s="1"/>
  <c r="J68" i="34"/>
  <c r="K68" i="34" s="1"/>
  <c r="J65" i="34"/>
  <c r="K65" i="34" s="1"/>
  <c r="J64" i="34"/>
  <c r="K64" i="34" s="1"/>
  <c r="J63" i="34"/>
  <c r="J60" i="34"/>
  <c r="K60" i="34" s="1"/>
  <c r="J59" i="34"/>
  <c r="K59" i="34" s="1"/>
  <c r="J58" i="34"/>
  <c r="K58" i="34" s="1"/>
  <c r="J57" i="34"/>
  <c r="K57" i="34" s="1"/>
  <c r="J56" i="34"/>
  <c r="K56" i="34" s="1"/>
  <c r="J55" i="34"/>
  <c r="K55" i="34" s="1"/>
  <c r="J54" i="34"/>
  <c r="K54" i="34" s="1"/>
  <c r="J53" i="34"/>
  <c r="K53" i="34" s="1"/>
  <c r="J52" i="34"/>
  <c r="K52" i="34" s="1"/>
  <c r="K49" i="34"/>
  <c r="K48" i="34"/>
  <c r="J47" i="34"/>
  <c r="K47" i="34" s="1"/>
  <c r="K44" i="34"/>
  <c r="K43" i="34"/>
  <c r="K42" i="34"/>
  <c r="K41" i="34"/>
  <c r="K40" i="34"/>
  <c r="K39" i="34"/>
  <c r="K38" i="34"/>
  <c r="K37" i="34"/>
  <c r="K36" i="34"/>
  <c r="K35" i="34"/>
  <c r="K34" i="34"/>
  <c r="K33" i="34"/>
  <c r="K30" i="34"/>
  <c r="K29" i="34"/>
  <c r="K28" i="34"/>
  <c r="K27" i="34"/>
  <c r="K26" i="34"/>
  <c r="K25" i="34"/>
  <c r="K24" i="34"/>
  <c r="K21" i="34"/>
  <c r="K20" i="34"/>
  <c r="K19" i="34"/>
  <c r="K18" i="34"/>
  <c r="K17" i="34"/>
  <c r="K16" i="34"/>
  <c r="J15" i="34"/>
  <c r="K15" i="34" s="1"/>
  <c r="J14" i="34"/>
  <c r="K14" i="34" s="1"/>
  <c r="J13" i="34"/>
  <c r="K13" i="34" s="1"/>
  <c r="K12" i="34"/>
  <c r="J9" i="34"/>
  <c r="K9" i="34" s="1"/>
  <c r="J8" i="34"/>
  <c r="K8" i="34" s="1"/>
  <c r="D23" i="33"/>
  <c r="C27" i="31"/>
  <c r="C26" i="31"/>
  <c r="E25" i="31"/>
  <c r="D25" i="31"/>
  <c r="C23" i="31"/>
  <c r="C22" i="31"/>
  <c r="E21" i="31"/>
  <c r="D21" i="31"/>
  <c r="C22" i="33" l="1"/>
  <c r="C23" i="33" s="1"/>
  <c r="C21" i="31"/>
  <c r="C25" i="31"/>
  <c r="K32" i="34"/>
  <c r="C14" i="32" s="1"/>
  <c r="B14" i="32" s="1"/>
  <c r="K7" i="34"/>
  <c r="C10" i="32" s="1"/>
  <c r="B10" i="32" s="1"/>
  <c r="C21" i="33"/>
  <c r="B21" i="33" s="1"/>
  <c r="B13" i="33"/>
  <c r="B22" i="33"/>
  <c r="J7" i="34"/>
  <c r="J51" i="34"/>
  <c r="J67" i="34"/>
  <c r="K71" i="34"/>
  <c r="C20" i="32" s="1"/>
  <c r="B20" i="32" s="1"/>
  <c r="K63" i="34"/>
  <c r="J62" i="34"/>
  <c r="L46" i="38"/>
  <c r="K78" i="34"/>
  <c r="D24" i="33"/>
  <c r="D25" i="33" s="1"/>
  <c r="D24" i="32"/>
  <c r="K46" i="34"/>
  <c r="C15" i="32" s="1"/>
  <c r="B15" i="32" s="1"/>
  <c r="J46" i="34"/>
  <c r="J31" i="34" s="1"/>
  <c r="J11" i="34"/>
  <c r="K11" i="34"/>
  <c r="C11" i="32" s="1"/>
  <c r="B11" i="32" s="1"/>
  <c r="K23" i="34"/>
  <c r="K31" i="34"/>
  <c r="K51" i="34"/>
  <c r="C17" i="32" s="1"/>
  <c r="K62" i="34"/>
  <c r="C18" i="32" s="1"/>
  <c r="B18" i="32" s="1"/>
  <c r="K67" i="34"/>
  <c r="C19" i="32" s="1"/>
  <c r="B19" i="32" s="1"/>
  <c r="J23" i="34"/>
  <c r="D10" i="31" l="1"/>
  <c r="C10" i="31" s="1"/>
  <c r="K76" i="34"/>
  <c r="C13" i="32"/>
  <c r="B13" i="32" s="1"/>
  <c r="C24" i="33"/>
  <c r="C25" i="33" s="1"/>
  <c r="J6" i="34"/>
  <c r="C16" i="32"/>
  <c r="B16" i="32" s="1"/>
  <c r="B17" i="32"/>
  <c r="B23" i="33"/>
  <c r="K6" i="34"/>
  <c r="C12" i="32"/>
  <c r="B12" i="32" s="1"/>
  <c r="J50" i="34"/>
  <c r="C21" i="32"/>
  <c r="B21" i="32" s="1"/>
  <c r="C22" i="32"/>
  <c r="B22" i="32" s="1"/>
  <c r="K50" i="34"/>
  <c r="K82" i="34" l="1"/>
  <c r="L82" i="34" s="1"/>
  <c r="J82" i="34"/>
  <c r="C11" i="17" s="1"/>
  <c r="C10" i="17" s="1"/>
  <c r="C9" i="32"/>
  <c r="B24" i="33"/>
  <c r="C25" i="32"/>
  <c r="B25" i="32" s="1"/>
  <c r="B25" i="33"/>
  <c r="D8" i="31" l="1"/>
  <c r="D17" i="31" s="1"/>
  <c r="C17" i="31" s="1"/>
  <c r="H52" i="24"/>
  <c r="P52" i="24" s="1"/>
  <c r="B9" i="32"/>
  <c r="C24" i="32"/>
  <c r="C17" i="17"/>
  <c r="C16" i="17" s="1"/>
  <c r="C14" i="17"/>
  <c r="C13" i="17" s="1"/>
  <c r="N72" i="24"/>
  <c r="N70" i="24"/>
  <c r="N67" i="24"/>
  <c r="G62" i="17"/>
  <c r="I87" i="24"/>
  <c r="M7" i="24"/>
  <c r="N74" i="24"/>
  <c r="I92" i="24"/>
  <c r="I91" i="24"/>
  <c r="I90" i="24"/>
  <c r="I88" i="24"/>
  <c r="I86" i="24"/>
  <c r="I85" i="24"/>
  <c r="I84" i="24"/>
  <c r="M12" i="24"/>
  <c r="H55" i="24"/>
  <c r="P55" i="24" s="1"/>
  <c r="H54" i="24"/>
  <c r="P54" i="24" s="1"/>
  <c r="H53" i="24"/>
  <c r="B26" i="24"/>
  <c r="B23" i="24"/>
  <c r="G7" i="17"/>
  <c r="G6" i="17"/>
  <c r="D16" i="31" l="1"/>
  <c r="C8" i="31"/>
  <c r="C16" i="31" s="1"/>
  <c r="H56" i="24"/>
  <c r="P56" i="24" s="1"/>
  <c r="P53" i="24"/>
  <c r="J31" i="24"/>
  <c r="J32" i="24" l="1"/>
  <c r="J37" i="24"/>
  <c r="H57" i="24"/>
  <c r="H58" i="24" l="1"/>
  <c r="P57" i="24"/>
  <c r="P58" i="24" s="1"/>
  <c r="J36" i="24"/>
  <c r="B24" i="32"/>
</calcChain>
</file>

<file path=xl/sharedStrings.xml><?xml version="1.0" encoding="utf-8"?>
<sst xmlns="http://schemas.openxmlformats.org/spreadsheetml/2006/main" count="1015" uniqueCount="330">
  <si>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</si>
  <si>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</si>
  <si>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</si>
  <si>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</si>
  <si>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</si>
  <si>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申請日</t>
    <rPh sb="0" eb="2">
      <t>シンセイ</t>
    </rPh>
    <rPh sb="2" eb="3">
      <t>ビ</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</si>
  <si>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</si>
  <si>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</si>
  <si>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</si>
  <si>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</si>
  <si>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</si>
  <si>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代表者氏名</t>
  </si>
  <si>
    <t>◇◇研究所■■■■開発室</t>
    <rPh sb="2" eb="5">
      <t>ケンキュウショ</t>
    </rPh>
    <rPh sb="9" eb="12">
      <t>カイハツシツ</t>
    </rPh>
    <phoneticPr fontId="4"/>
  </si>
  <si>
    <t>連絡先担当者役職</t>
  </si>
  <si>
    <t>連絡先担当者氏名</t>
  </si>
  <si>
    <t>技開花子</t>
    <rPh sb="0" eb="1">
      <t>ワザ</t>
    </rPh>
    <rPh sb="1" eb="2">
      <t>ヒラ</t>
    </rPh>
    <rPh sb="2" eb="4">
      <t>ハナコ</t>
    </rPh>
    <phoneticPr fontId="4"/>
  </si>
  <si>
    <t>連絡先郵便番号</t>
  </si>
  <si>
    <t>連絡先電話番号</t>
  </si>
  <si>
    <t>「-」を含め、半角で記入</t>
    <rPh sb="4" eb="5">
      <t>フク</t>
    </rPh>
    <rPh sb="7" eb="9">
      <t>ハンカク</t>
    </rPh>
    <rPh sb="10" eb="12">
      <t>キニュウ</t>
    </rPh>
    <phoneticPr fontId="4"/>
  </si>
  <si>
    <t>連絡先ＦＡＸ番号</t>
  </si>
  <si>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</si>
  <si>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</si>
  <si>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</si>
  <si>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</si>
  <si>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件数のみを半角数字で記入</t>
    <rPh sb="0" eb="2">
      <t>ケンスウ</t>
    </rPh>
    <rPh sb="5" eb="7">
      <t>ハンカク</t>
    </rPh>
    <rPh sb="7" eb="9">
      <t>スウジ</t>
    </rPh>
    <rPh sb="10" eb="12">
      <t>キニュウ</t>
    </rPh>
    <phoneticPr fontId="4"/>
  </si>
  <si>
    <t>事業化キーワード</t>
  </si>
  <si>
    <t>低炭素化社会、省スペース、軽量化</t>
    <rPh sb="0" eb="3">
      <t>テイタンソ</t>
    </rPh>
    <rPh sb="3" eb="4">
      <t>カ</t>
    </rPh>
    <rPh sb="4" eb="6">
      <t>シャカイ</t>
    </rPh>
    <rPh sb="7" eb="8">
      <t>ショウ</t>
    </rPh>
    <rPh sb="13" eb="16">
      <t>ケイリョウカ</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</si>
  <si>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</si>
  <si>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</si>
  <si>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◎◎大学／▼▼教授、□□大学／●●教授、××研究所／△△△△、社団法人▽▽▽研究所／○○○</t>
    <rPh sb="22" eb="25">
      <t>ケンキュウショ</t>
    </rPh>
    <rPh sb="31" eb="33">
      <t>シャダン</t>
    </rPh>
    <rPh sb="33" eb="35">
      <t>ホウジン</t>
    </rPh>
    <phoneticPr fontId="4"/>
  </si>
  <si>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4"/>
  </si>
  <si>
    <t>所属機関の所属研究機関コード（e-Rad）</t>
  </si>
  <si>
    <t>半角数字で記入（10桁）</t>
    <rPh sb="0" eb="2">
      <t>ハンカク</t>
    </rPh>
    <rPh sb="2" eb="4">
      <t>スウジ</t>
    </rPh>
    <rPh sb="5" eb="7">
      <t>キニュウ</t>
    </rPh>
    <rPh sb="10" eb="11">
      <t>ケタ</t>
    </rPh>
    <phoneticPr fontId="4"/>
  </si>
  <si>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</si>
  <si>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</si>
  <si>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</si>
  <si>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</si>
  <si>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</si>
  <si>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</si>
  <si>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098-765-4321</t>
    <phoneticPr fontId="4"/>
  </si>
  <si>
    <t>abc.def_ghi@nedo.go.jp</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</si>
  <si>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</si>
  <si>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</si>
  <si>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</si>
  <si>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</si>
  <si>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合計</t>
    <rPh sb="0" eb="2">
      <t>ゴウケイ</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</si>
  <si>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</si>
  <si>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</si>
  <si>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↓↓記入箇所↓↓</t>
    <rPh sb="2" eb="4">
      <t>キニュウ</t>
    </rPh>
    <rPh sb="4" eb="6">
      <t>カショ</t>
    </rPh>
    <phoneticPr fontId="4"/>
  </si>
  <si>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4"/>
  </si>
  <si>
    <t>月日を記入</t>
    <rPh sb="0" eb="1">
      <t>ツキ</t>
    </rPh>
    <rPh sb="1" eb="2">
      <t>ヒ</t>
    </rPh>
    <rPh sb="3" eb="5">
      <t>キニュウ</t>
    </rPh>
    <phoneticPr fontId="4"/>
  </si>
  <si>
    <t>【重要】
技術キーワードコード（１）</t>
    <rPh sb="1" eb="3">
      <t>ジュウヨウ</t>
    </rPh>
    <phoneticPr fontId="4"/>
  </si>
  <si>
    <t>自動計算</t>
    <rPh sb="0" eb="2">
      <t>ジドウ</t>
    </rPh>
    <rPh sb="2" eb="4">
      <t>ケイサン</t>
    </rPh>
    <phoneticPr fontId="4"/>
  </si>
  <si>
    <r>
      <t xml:space="preserve">※内容が全てセルに全て表示されていなくても結構です。行を追加したり、削除したりしないでください。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4" eb="5">
      <t>スベ</t>
    </rPh>
    <rPh sb="9" eb="10">
      <t>スベ</t>
    </rPh>
    <rPh sb="11" eb="13">
      <t>ヒョウジ</t>
    </rPh>
    <rPh sb="21" eb="23">
      <t>ケッコウ</t>
    </rPh>
    <phoneticPr fontId="4"/>
  </si>
  <si>
    <t>登記上の法人名を記入</t>
    <rPh sb="0" eb="3">
      <t>トウキジョウ</t>
    </rPh>
    <rPh sb="4" eb="6">
      <t>ホウジン</t>
    </rPh>
    <rPh sb="6" eb="7">
      <t>メイ</t>
    </rPh>
    <rPh sb="8" eb="10">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</si>
  <si>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</si>
  <si>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</si>
  <si>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シートの保護について</t>
    <rPh sb="4" eb="6">
      <t>ホゴ</t>
    </rPh>
    <phoneticPr fontId="4"/>
  </si>
  <si>
    <t>提案書様式、情報項目シートの一部には保護がかかっておりますが、必要に応じて校閲タブよりシートの保護を解除してください。</t>
    <rPh sb="0" eb="3">
      <t>テイアンショ</t>
    </rPh>
    <rPh sb="3" eb="5">
      <t>ヨウシキ</t>
    </rPh>
    <rPh sb="6" eb="8">
      <t>ジョウホウ</t>
    </rPh>
    <rPh sb="8" eb="10">
      <t>コウモク</t>
    </rPh>
    <rPh sb="14" eb="16">
      <t>イチブ</t>
    </rPh>
    <rPh sb="18" eb="20">
      <t>ホゴ</t>
    </rPh>
    <rPh sb="31" eb="33">
      <t>ヒツヨウ</t>
    </rPh>
    <rPh sb="34" eb="35">
      <t>オウ</t>
    </rPh>
    <rPh sb="37" eb="39">
      <t>コウエツ</t>
    </rPh>
    <rPh sb="47" eb="49">
      <t>ホゴ</t>
    </rPh>
    <rPh sb="50" eb="52">
      <t>カイジョ</t>
    </rPh>
    <phoneticPr fontId="4"/>
  </si>
  <si>
    <t>国立研究開発法人新エネルギー・産業技術総合開発機構</t>
    <phoneticPr fontId="4"/>
  </si>
  <si>
    <t>申請者</t>
    <rPh sb="0" eb="2">
      <t>シンセイ</t>
    </rPh>
    <rPh sb="2" eb="3">
      <t>シャ</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</si>
  <si>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</si>
  <si>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</si>
  <si>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</si>
  <si>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</si>
  <si>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</si>
  <si>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</si>
  <si>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助成金交付申請額</t>
    <rPh sb="0" eb="2">
      <t>ジョセイ</t>
    </rPh>
    <rPh sb="2" eb="3">
      <t>キン</t>
    </rPh>
    <rPh sb="3" eb="5">
      <t>コウフ</t>
    </rPh>
    <rPh sb="5" eb="8">
      <t>シンセイガク</t>
    </rPh>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</si>
  <si>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</si>
  <si>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</si>
  <si>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</si>
  <si>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</si>
  <si>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</si>
  <si>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</si>
  <si>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</si>
  <si>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支出</t>
    <rPh sb="0" eb="2">
      <t>シシュツ</t>
    </rPh>
    <phoneticPr fontId="4"/>
  </si>
  <si>
    <t>区分</t>
    <rPh sb="0" eb="2">
      <t>クブン</t>
    </rPh>
    <phoneticPr fontId="4"/>
  </si>
  <si>
    <t>助成事業に要する経費</t>
    <rPh sb="0" eb="2">
      <t>ジョセイ</t>
    </rPh>
    <rPh sb="2" eb="4">
      <t>ジギョウ</t>
    </rPh>
    <rPh sb="5" eb="6">
      <t>ヨウ</t>
    </rPh>
    <rPh sb="8" eb="10">
      <t>ケイヒ</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</si>
  <si>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</si>
  <si>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</si>
  <si>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</si>
  <si>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</si>
  <si>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</si>
  <si>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Ⅳ．助成金交付申請額</t>
    <rPh sb="2" eb="4">
      <t>ジョセイ</t>
    </rPh>
    <rPh sb="4" eb="5">
      <t>キン</t>
    </rPh>
    <rPh sb="5" eb="7">
      <t>コウフ</t>
    </rPh>
    <rPh sb="7" eb="10">
      <t>シンセイガク</t>
    </rPh>
    <phoneticPr fontId="4"/>
  </si>
  <si>
    <t>（単位：円）</t>
    <rPh sb="1" eb="3">
      <t>タンイ</t>
    </rPh>
    <rPh sb="4" eb="5">
      <t>エン</t>
    </rPh>
    <phoneticPr fontId="4"/>
  </si>
  <si>
    <t>計</t>
    <rPh sb="0" eb="1">
      <t>ケイ</t>
    </rPh>
    <phoneticPr fontId="4"/>
  </si>
  <si>
    <t>８．</t>
    <phoneticPr fontId="4"/>
  </si>
  <si>
    <t>申請者の概要</t>
    <rPh sb="0" eb="3">
      <t>シンセイシャ</t>
    </rPh>
    <rPh sb="4" eb="6">
      <t>ガイヨウ</t>
    </rPh>
    <phoneticPr fontId="4"/>
  </si>
  <si>
    <t>（１）申請者名（法人番号）</t>
    <rPh sb="3" eb="6">
      <t>シンセイシャ</t>
    </rPh>
    <rPh sb="6" eb="7">
      <t>メイ</t>
    </rPh>
    <rPh sb="8" eb="10">
      <t>ホウジン</t>
    </rPh>
    <rPh sb="10" eb="12">
      <t>バンゴウ</t>
    </rPh>
    <phoneticPr fontId="4"/>
  </si>
  <si>
    <t>（２）資本金</t>
    <rPh sb="3" eb="6">
      <t>シホンキン</t>
    </rPh>
    <phoneticPr fontId="4"/>
  </si>
  <si>
    <t>（３）従業員数（うち研究開発部門従事者数）</t>
    <rPh sb="3" eb="6">
      <t>ジュウギョウイン</t>
    </rPh>
    <rPh sb="6" eb="7">
      <t>スウ</t>
    </rPh>
    <rPh sb="10" eb="12">
      <t>ケンキュウ</t>
    </rPh>
    <rPh sb="12" eb="14">
      <t>カイハツ</t>
    </rPh>
    <rPh sb="14" eb="16">
      <t>ブモン</t>
    </rPh>
    <rPh sb="16" eb="19">
      <t>ジュウジシャ</t>
    </rPh>
    <rPh sb="19" eb="20">
      <t>スウ</t>
    </rPh>
    <phoneticPr fontId="4"/>
  </si>
  <si>
    <t>９．</t>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</si>
  <si>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</si>
  <si>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</si>
  <si>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</si>
  <si>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</si>
  <si>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</si>
  <si>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Ｅメールアドレス</t>
    <phoneticPr fontId="4"/>
  </si>
  <si>
    <t>FAX番号</t>
    <rPh sb="3" eb="5">
      <t>バンゴウ</t>
    </rPh>
    <phoneticPr fontId="4"/>
  </si>
  <si>
    <t>役職</t>
    <rPh sb="0" eb="2">
      <t>ヤクショク</t>
    </rPh>
    <phoneticPr fontId="4"/>
  </si>
  <si>
    <t>氏名</t>
    <rPh sb="0" eb="2">
      <t>シメイ</t>
    </rPh>
    <phoneticPr fontId="4"/>
  </si>
  <si>
    <t>従業員数</t>
    <rPh sb="0" eb="3">
      <t>ジュウギョウイン</t>
    </rPh>
    <rPh sb="3" eb="4">
      <t>スウ</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</si>
  <si>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</si>
  <si>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</si>
  <si>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</si>
  <si>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（追加資料１）の1（１）</t>
    <rPh sb="1" eb="3">
      <t>ツイカ</t>
    </rPh>
    <rPh sb="3" eb="5">
      <t>シリョウ</t>
    </rPh>
    <phoneticPr fontId="4"/>
  </si>
  <si>
    <t>（追加資料１）の1（２）</t>
    <rPh sb="1" eb="3">
      <t>ツイカ</t>
    </rPh>
    <rPh sb="3" eb="5">
      <t>シリョウ</t>
    </rPh>
    <phoneticPr fontId="4"/>
  </si>
  <si>
    <t>（追加資料１）の1（３）</t>
    <rPh sb="1" eb="3">
      <t>ツイカ</t>
    </rPh>
    <rPh sb="3" eb="5">
      <t>シリョウ</t>
    </rPh>
    <phoneticPr fontId="4"/>
  </si>
  <si>
    <t>（追加資料2）の１(1)</t>
    <rPh sb="1" eb="3">
      <t>ツイカ</t>
    </rPh>
    <rPh sb="3" eb="5">
      <t>シリョウ</t>
    </rPh>
    <phoneticPr fontId="4"/>
  </si>
  <si>
    <t>（追加資料2）の１(2)</t>
    <rPh sb="1" eb="3">
      <t>ツイカ</t>
    </rPh>
    <rPh sb="3" eb="5">
      <t>シリョウ</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</si>
  <si>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</si>
  <si>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</si>
  <si>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</si>
  <si>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　助成先総括表</t>
    <rPh sb="1" eb="3">
      <t>ジョセイ</t>
    </rPh>
    <rPh sb="3" eb="4">
      <t>サキ</t>
    </rPh>
    <rPh sb="4" eb="6">
      <t>ソウカツ</t>
    </rPh>
    <rPh sb="6" eb="7">
      <t>ヒョウ</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</si>
  <si>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</si>
  <si>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</si>
  <si>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</si>
  <si>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</si>
  <si>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</si>
  <si>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</si>
  <si>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</si>
  <si>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</si>
  <si>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</si>
  <si>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</si>
  <si>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</si>
  <si>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</si>
  <si>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</si>
  <si>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</si>
  <si>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項目別明細表（助成先用）</t>
    <rPh sb="0" eb="2">
      <t>コウモク</t>
    </rPh>
    <rPh sb="2" eb="3">
      <t>ベツ</t>
    </rPh>
    <rPh sb="3" eb="6">
      <t>メイサイヒョウ</t>
    </rPh>
    <rPh sb="7" eb="9">
      <t>ジョセイ</t>
    </rPh>
    <rPh sb="9" eb="10">
      <t>サキ</t>
    </rPh>
    <rPh sb="10" eb="11">
      <t>ヨウ</t>
    </rPh>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</si>
  <si>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</si>
  <si>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</si>
  <si>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</si>
  <si>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</si>
  <si>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</si>
  <si>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</si>
  <si>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</si>
  <si>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</si>
  <si>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</si>
  <si>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</si>
  <si>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</si>
  <si>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</si>
  <si>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</si>
  <si>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</si>
  <si>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</si>
  <si>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</si>
  <si>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日</t>
    <rPh sb="0" eb="1">
      <t>ニチ</t>
    </rPh>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</si>
  <si>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</si>
  <si>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</si>
  <si>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</si>
  <si>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</si>
  <si>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</si>
  <si>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</si>
  <si>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　　(1)機械リース料</t>
    <rPh sb="5" eb="7">
      <t>キカイ</t>
    </rPh>
    <rPh sb="10" eb="11">
      <t>リョウ</t>
    </rPh>
    <phoneticPr fontId="4"/>
  </si>
  <si>
    <t>ヶ月</t>
    <rPh sb="1" eb="2">
      <t>ゲツ</t>
    </rPh>
    <phoneticPr fontId="4"/>
  </si>
  <si>
    <t>　　(2)委員会費</t>
    <rPh sb="5" eb="7">
      <t>イイン</t>
    </rPh>
    <rPh sb="7" eb="9">
      <t>カイヒ</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</si>
  <si>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</si>
  <si>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</si>
  <si>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</si>
  <si>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「-」を含め、半角で記入
FAXがない場合は　なし　と記入</t>
    <rPh sb="4" eb="5">
      <t>フク</t>
    </rPh>
    <rPh sb="7" eb="9">
      <t>ハンカク</t>
    </rPh>
    <rPh sb="10" eb="12">
      <t>キニュウ</t>
    </rPh>
    <rPh sb="19" eb="21">
      <t>バアイ</t>
    </rPh>
    <rPh sb="27" eb="29">
      <t>キニュウ</t>
    </rPh>
    <phoneticPr fontId="4"/>
  </si>
  <si>
    <t>補助率　2/3以内</t>
    <rPh sb="0" eb="3">
      <t>ホジョリツ</t>
    </rPh>
    <rPh sb="7" eb="9">
      <t>イナイ</t>
    </rPh>
    <phoneticPr fontId="4"/>
  </si>
  <si>
    <t>代表者は会社の代表権のある方とします。</t>
    <phoneticPr fontId="4"/>
  </si>
  <si>
    <t xml:space="preserve">  理事長　殿</t>
    <phoneticPr fontId="4"/>
  </si>
  <si>
    <t>根戸　一郎</t>
    <rPh sb="0" eb="1">
      <t>ネ</t>
    </rPh>
    <rPh sb="1" eb="2">
      <t>ト</t>
    </rPh>
    <rPh sb="3" eb="5">
      <t>イチロウ</t>
    </rPh>
    <phoneticPr fontId="4"/>
  </si>
  <si>
    <t>098-765-1234　または　なし</t>
    <phoneticPr fontId="4"/>
  </si>
  <si>
    <t>提案書
参照箇所</t>
    <rPh sb="0" eb="3">
      <t>テイアンショ</t>
    </rPh>
    <rPh sb="4" eb="6">
      <t>サンショウ</t>
    </rPh>
    <rPh sb="6" eb="8">
      <t>カショ</t>
    </rPh>
    <phoneticPr fontId="4"/>
  </si>
  <si>
    <t>（追加資料2）の２</t>
    <rPh sb="1" eb="3">
      <t>ツイカ</t>
    </rPh>
    <rPh sb="3" eb="5">
      <t>シリョウ</t>
    </rPh>
    <phoneticPr fontId="4"/>
  </si>
  <si>
    <r>
      <t>助成事業に要する経費</t>
    </r>
    <r>
      <rPr>
        <b/>
        <sz val="11"/>
        <color rgb="FFFF0000"/>
        <rFont val="ＭＳ Ｐ明朝"/>
        <family val="1"/>
        <charset val="128"/>
      </rPr>
      <t>（全期間）</t>
    </r>
    <rPh sb="5" eb="6">
      <t>ヨウ</t>
    </rPh>
    <rPh sb="8" eb="10">
      <t>ケイヒ</t>
    </rPh>
    <rPh sb="11" eb="14">
      <t>ゼンキカン</t>
    </rPh>
    <phoneticPr fontId="4"/>
  </si>
  <si>
    <t>全期間総括表</t>
    <rPh sb="0" eb="3">
      <t>ゼンキカン</t>
    </rPh>
    <rPh sb="3" eb="5">
      <t>ソウカツ</t>
    </rPh>
    <rPh sb="5" eb="6">
      <t>ヒョウ</t>
    </rPh>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</si>
  <si>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</si>
  <si>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</si>
  <si>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</si>
  <si>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</si>
  <si>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</si>
  <si>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※機関、年度毎に「助成対象費用」を記入してください。</t>
    <rPh sb="1" eb="3">
      <t>キカン</t>
    </rPh>
    <rPh sb="4" eb="6">
      <t>ネンド</t>
    </rPh>
    <phoneticPr fontId="4"/>
  </si>
  <si>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4"/>
  </si>
  <si>
    <t>※項目毎に「助成対象費用」を記入してください。</t>
    <phoneticPr fontId="4"/>
  </si>
  <si>
    <t>委託先／共同研究先総括表</t>
    <rPh sb="0" eb="3">
      <t>イタクサキ</t>
    </rPh>
    <rPh sb="4" eb="6">
      <t>キョウドウ</t>
    </rPh>
    <rPh sb="6" eb="8">
      <t>ケンキュウ</t>
    </rPh>
    <rPh sb="8" eb="9">
      <t>サキ</t>
    </rPh>
    <rPh sb="9" eb="12">
      <t>ソウカツヒョウ</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</si>
  <si>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</si>
  <si>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</si>
  <si>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</si>
  <si>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</si>
  <si>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</si>
  <si>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</si>
  <si>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</si>
  <si>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t>
    <phoneticPr fontId="4"/>
  </si>
  <si>
    <t>H</t>
    <phoneticPr fontId="4"/>
  </si>
  <si>
    <t>＝</t>
    <phoneticPr fontId="4"/>
  </si>
  <si>
    <t>＠</t>
    <phoneticPr fontId="4"/>
  </si>
  <si>
    <t>○○○○○○　一式</t>
    <rPh sb="7" eb="9">
      <t>イッシキ</t>
    </rPh>
    <phoneticPr fontId="4"/>
  </si>
  <si>
    <t>＝</t>
    <phoneticPr fontId="4"/>
  </si>
  <si>
    <t>＠</t>
    <phoneticPr fontId="4"/>
  </si>
  <si>
    <t>＝</t>
    <phoneticPr fontId="4"/>
  </si>
  <si>
    <t>-</t>
    <phoneticPr fontId="4"/>
  </si>
  <si>
    <t>※助成金の額は、Ⅰ～Ⅳ１．委託費・共同研究費の合計に補助率を乗じ、千円未満を切捨てた金額に、Ⅳ２．学術機関等に対する共同研究費を加算した額を記載してください。</t>
    <rPh sb="1" eb="3">
      <t>ジョセイ</t>
    </rPh>
    <rPh sb="3" eb="4">
      <t>キン</t>
    </rPh>
    <rPh sb="5" eb="6">
      <t>ガク</t>
    </rPh>
    <rPh sb="23" eb="25">
      <t>ゴウケイ</t>
    </rPh>
    <rPh sb="26" eb="29">
      <t>ホジョリツ</t>
    </rPh>
    <rPh sb="30" eb="31">
      <t>ジョウ</t>
    </rPh>
    <rPh sb="33" eb="35">
      <t>センエン</t>
    </rPh>
    <rPh sb="35" eb="37">
      <t>ミマン</t>
    </rPh>
    <rPh sb="38" eb="40">
      <t>キリス</t>
    </rPh>
    <rPh sb="42" eb="44">
      <t>キンガク</t>
    </rPh>
    <rPh sb="70" eb="72">
      <t>キサイ</t>
    </rPh>
    <phoneticPr fontId="19"/>
  </si>
  <si>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</si>
  <si>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</si>
  <si>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</si>
  <si>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</si>
  <si>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</si>
  <si>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（４）会計監査人名</t>
    <rPh sb="3" eb="5">
      <t>カイケイ</t>
    </rPh>
    <rPh sb="5" eb="7">
      <t>カンサ</t>
    </rPh>
    <rPh sb="7" eb="8">
      <t>ジン</t>
    </rPh>
    <rPh sb="8" eb="9">
      <t>メイ</t>
    </rPh>
    <phoneticPr fontId="4"/>
  </si>
  <si>
    <t>（５）現在の主要事業内容（主な製品等）</t>
    <rPh sb="3" eb="5">
      <t>ゲンザイ</t>
    </rPh>
    <rPh sb="6" eb="8">
      <t>シュヨウ</t>
    </rPh>
    <rPh sb="8" eb="10">
      <t>ジギョウ</t>
    </rPh>
    <rPh sb="10" eb="12">
      <t>ナイヨウ</t>
    </rPh>
    <rPh sb="13" eb="14">
      <t>オモ</t>
    </rPh>
    <rPh sb="15" eb="17">
      <t>セイヒン</t>
    </rPh>
    <rPh sb="17" eb="18">
      <t>トウ</t>
    </rPh>
    <phoneticPr fontId="4"/>
  </si>
  <si>
    <t>うち委託　</t>
    <rPh sb="2" eb="4">
      <t>イタク</t>
    </rPh>
    <phoneticPr fontId="4"/>
  </si>
  <si>
    <t>うち共同研究　</t>
    <rPh sb="2" eb="4">
      <t>キョウドウ</t>
    </rPh>
    <rPh sb="4" eb="6">
      <t>ケンキュウ</t>
    </rPh>
    <phoneticPr fontId="4"/>
  </si>
  <si>
    <t>30字以内</t>
    <phoneticPr fontId="4"/>
  </si>
  <si>
    <t>150字以内
Web公開する可能性がありますので、対外的に公表して問題ない内容としてください。</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</si>
  <si>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</si>
  <si>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</si>
  <si>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</si>
  <si>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e-Rad の研究機関コード（10桁）</t>
    <rPh sb="7" eb="9">
      <t>ケンキュウ</t>
    </rPh>
    <rPh sb="9" eb="11">
      <t>キカン</t>
    </rPh>
    <rPh sb="17" eb="18">
      <t>ケタ</t>
    </rPh>
    <phoneticPr fontId="4"/>
  </si>
  <si>
    <r>
      <t>VCからの</t>
    </r>
    <r>
      <rPr>
        <b/>
        <sz val="11"/>
        <color rgb="FFFF0000"/>
        <rFont val="ＭＳ Ｐ明朝"/>
        <family val="1"/>
        <charset val="128"/>
      </rPr>
      <t>既に出資済</t>
    </r>
    <r>
      <rPr>
        <sz val="11"/>
        <rFont val="ＭＳ Ｐ明朝"/>
        <family val="1"/>
        <charset val="128"/>
      </rPr>
      <t>のもの等はここに記載。</t>
    </r>
    <rPh sb="5" eb="6">
      <t>スデ</t>
    </rPh>
    <rPh sb="7" eb="9">
      <t>シュッシ</t>
    </rPh>
    <rPh sb="9" eb="10">
      <t>スミ</t>
    </rPh>
    <rPh sb="13" eb="14">
      <t>トウ</t>
    </rPh>
    <rPh sb="18" eb="20">
      <t>キサイ</t>
    </rPh>
    <phoneticPr fontId="4"/>
  </si>
  <si>
    <r>
      <t>VCからの</t>
    </r>
    <r>
      <rPr>
        <b/>
        <sz val="11"/>
        <color rgb="FFFF0000"/>
        <rFont val="ＭＳ Ｐ明朝"/>
        <family val="1"/>
        <charset val="128"/>
      </rPr>
      <t>新たな出資</t>
    </r>
    <r>
      <rPr>
        <sz val="11"/>
        <rFont val="ＭＳ Ｐ明朝"/>
        <family val="1"/>
        <charset val="128"/>
      </rPr>
      <t>を本事業に組み込む場合はここに記載</t>
    </r>
    <rPh sb="5" eb="6">
      <t>アラ</t>
    </rPh>
    <rPh sb="8" eb="10">
      <t>シュッシ</t>
    </rPh>
    <rPh sb="11" eb="12">
      <t>ホン</t>
    </rPh>
    <rPh sb="12" eb="14">
      <t>ジギョウ</t>
    </rPh>
    <rPh sb="15" eb="16">
      <t>ク</t>
    </rPh>
    <rPh sb="17" eb="18">
      <t>コ</t>
    </rPh>
    <rPh sb="19" eb="21">
      <t>バアイ</t>
    </rPh>
    <rPh sb="25" eb="27">
      <t>キサイ</t>
    </rPh>
    <phoneticPr fontId="4"/>
  </si>
  <si>
    <r>
      <t>助成対象費用</t>
    </r>
    <r>
      <rPr>
        <b/>
        <sz val="11"/>
        <color rgb="FFFF0000"/>
        <rFont val="ＭＳ Ｐ明朝"/>
        <family val="1"/>
        <charset val="128"/>
      </rPr>
      <t xml:space="preserve">（全期間）
</t>
    </r>
    <r>
      <rPr>
        <b/>
        <sz val="11"/>
        <rFont val="ＭＳ Ｐ明朝"/>
        <family val="1"/>
        <charset val="128"/>
      </rPr>
      <t>（助成事業の総費用）</t>
    </r>
    <rPh sb="13" eb="15">
      <t>ジョセイ</t>
    </rPh>
    <rPh sb="15" eb="17">
      <t>ジギョウ</t>
    </rPh>
    <rPh sb="18" eb="21">
      <t>ソウヒヨウ</t>
    </rPh>
    <phoneticPr fontId="4"/>
  </si>
  <si>
    <t>（２）借入金等の調達方法</t>
    <rPh sb="3" eb="5">
      <t>シャクニュウ</t>
    </rPh>
    <rPh sb="5" eb="6">
      <t>キン</t>
    </rPh>
    <rPh sb="6" eb="7">
      <t>トウ</t>
    </rPh>
    <rPh sb="8" eb="10">
      <t>チョウタツ</t>
    </rPh>
    <rPh sb="10" eb="12">
      <t>ホウホウ</t>
    </rPh>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</si>
  <si>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「7.(2)借入金の調達方法」「8.(5)現在の主要事業内容」については、提案書様式に直接記載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45" eb="47">
      <t>シャクニュウ</t>
    </rPh>
    <rPh sb="47" eb="48">
      <t>キン</t>
    </rPh>
    <rPh sb="49" eb="51">
      <t>チョウタツ</t>
    </rPh>
    <rPh sb="51" eb="53">
      <t>ホウホウ</t>
    </rPh>
    <rPh sb="60" eb="62">
      <t>ゲンザイ</t>
    </rPh>
    <rPh sb="63" eb="65">
      <t>シュヨウ</t>
    </rPh>
    <rPh sb="65" eb="67">
      <t>ジギョウ</t>
    </rPh>
    <rPh sb="67" eb="69">
      <t>ナイヨウ</t>
    </rPh>
    <rPh sb="76" eb="79">
      <t>テイアンショ</t>
    </rPh>
    <rPh sb="79" eb="81">
      <t>ヨウシキ</t>
    </rPh>
    <rPh sb="82" eb="84">
      <t>チョクセツ</t>
    </rPh>
    <rPh sb="84" eb="86">
      <t>キサイ</t>
    </rPh>
    <rPh sb="93" eb="95">
      <t>インサツ</t>
    </rPh>
    <rPh sb="95" eb="96">
      <t>ジ</t>
    </rPh>
    <rPh sb="97" eb="99">
      <t>インジ</t>
    </rPh>
    <rPh sb="103" eb="105">
      <t>モジ</t>
    </rPh>
    <rPh sb="108" eb="110">
      <t>バアイ</t>
    </rPh>
    <rPh sb="113" eb="114">
      <t>ギョウ</t>
    </rPh>
    <rPh sb="115" eb="116">
      <t>タカ</t>
    </rPh>
    <rPh sb="118" eb="120">
      <t>ヘンコウ</t>
    </rPh>
    <rPh sb="122" eb="123">
      <t>ナド</t>
    </rPh>
    <rPh sb="126" eb="128">
      <t>テキギ</t>
    </rPh>
    <rPh sb="134" eb="136">
      <t>ヘンコウ</t>
    </rPh>
    <rPh sb="146" eb="149">
      <t>テイアンショ</t>
    </rPh>
    <rPh sb="149" eb="151">
      <t>サクセイ</t>
    </rPh>
    <rPh sb="167" eb="170">
      <t>テイアンショ</t>
    </rPh>
    <rPh sb="170" eb="172">
      <t>ヨウシキ</t>
    </rPh>
    <rPh sb="177" eb="178">
      <t>バン</t>
    </rPh>
    <rPh sb="191" eb="193">
      <t>ヨウシキ</t>
    </rPh>
    <rPh sb="194" eb="196">
      <t>サクセイ</t>
    </rPh>
    <rPh sb="203" eb="205">
      <t>カノウ</t>
    </rPh>
    <rPh sb="210" eb="212">
      <t>バアイ</t>
    </rPh>
    <rPh sb="214" eb="215">
      <t>トク</t>
    </rPh>
    <rPh sb="217" eb="219">
      <t>スウチ</t>
    </rPh>
    <rPh sb="220" eb="222">
      <t>テンキ</t>
    </rPh>
    <rPh sb="226" eb="227">
      <t>キ</t>
    </rPh>
    <phoneticPr fontId="4"/>
  </si>
  <si>
    <r>
      <t>・薄オレンジのセルはすべて記載してください。該当しないものは、なし　と記載。
・「助成事業に要する費用、助成対象費用（助成費用の総費用）および助成金交付申請額」（白色セル）は、
　</t>
    </r>
    <r>
      <rPr>
        <sz val="11"/>
        <color rgb="FFFF0000"/>
        <rFont val="ＭＳ 明朝"/>
        <family val="1"/>
        <charset val="128"/>
      </rPr>
      <t>項目別明細表の値が反映</t>
    </r>
    <r>
      <rPr>
        <sz val="11"/>
        <color theme="1"/>
        <rFont val="ＭＳ 明朝"/>
        <family val="1"/>
        <charset val="128"/>
      </rPr>
      <t>されます。
・記載内容は提案書様式の「7.(2)借入金の調達方法」「8.(5)現在の主要事業内容」以外に反映されます。
・各年度の項目別明細表を作成後、情報項目シートの各年度の「助成事業に要する費用、助成対象費用（助成費用の総費用）
　および助成金交付申請額」が、項目別明細表の合計セルを参照しているか再度確認してください。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6" eb="47">
      <t>ヨウ</t>
    </rPh>
    <rPh sb="49" eb="51">
      <t>ヒヨウ</t>
    </rPh>
    <rPh sb="52" eb="54">
      <t>ジョセイ</t>
    </rPh>
    <rPh sb="54" eb="56">
      <t>タイショウ</t>
    </rPh>
    <rPh sb="56" eb="58">
      <t>ヒヨウ</t>
    </rPh>
    <rPh sb="59" eb="61">
      <t>ジョセイ</t>
    </rPh>
    <rPh sb="61" eb="63">
      <t>ヒヨウ</t>
    </rPh>
    <rPh sb="64" eb="67">
      <t>ソウヒヨウ</t>
    </rPh>
    <rPh sb="71" eb="74">
      <t>ジョセイキン</t>
    </rPh>
    <rPh sb="74" eb="76">
      <t>コウフ</t>
    </rPh>
    <rPh sb="76" eb="78">
      <t>シンセイ</t>
    </rPh>
    <rPh sb="78" eb="79">
      <t>ガク</t>
    </rPh>
    <rPh sb="81" eb="82">
      <t>シロ</t>
    </rPh>
    <rPh sb="82" eb="83">
      <t>イロ</t>
    </rPh>
    <rPh sb="90" eb="92">
      <t>コウモク</t>
    </rPh>
    <rPh sb="92" eb="93">
      <t>ベツ</t>
    </rPh>
    <rPh sb="93" eb="96">
      <t>メイサイヒョウ</t>
    </rPh>
    <rPh sb="97" eb="98">
      <t>アタイ</t>
    </rPh>
    <rPh sb="99" eb="101">
      <t>ハンエイ</t>
    </rPh>
    <rPh sb="108" eb="110">
      <t>キサイ</t>
    </rPh>
    <rPh sb="110" eb="112">
      <t>ナイヨウ</t>
    </rPh>
    <rPh sb="113" eb="116">
      <t>テイアンショ</t>
    </rPh>
    <rPh sb="116" eb="118">
      <t>ヨウシキ</t>
    </rPh>
    <rPh sb="150" eb="152">
      <t>イガイ</t>
    </rPh>
    <rPh sb="153" eb="155">
      <t>ハンエイ</t>
    </rPh>
    <rPh sb="162" eb="165">
      <t>カクネンド</t>
    </rPh>
    <rPh sb="173" eb="175">
      <t>サクセイ</t>
    </rPh>
    <rPh sb="175" eb="176">
      <t>ゴ</t>
    </rPh>
    <rPh sb="177" eb="179">
      <t>ジョウホウ</t>
    </rPh>
    <rPh sb="179" eb="181">
      <t>コウモク</t>
    </rPh>
    <rPh sb="185" eb="188">
      <t>カクネンド</t>
    </rPh>
    <rPh sb="240" eb="242">
      <t>ゴウケイ</t>
    </rPh>
    <rPh sb="245" eb="247">
      <t>サンショウ</t>
    </rPh>
    <rPh sb="252" eb="254">
      <t>サイド</t>
    </rPh>
    <rPh sb="254" eb="256">
      <t>カクニン</t>
    </rPh>
    <phoneticPr fontId="4"/>
  </si>
  <si>
    <t>全期間総括表
助成先総括表
委託･共同研究先総括表</t>
    <rPh sb="0" eb="3">
      <t>ゼンキカン</t>
    </rPh>
    <rPh sb="3" eb="6">
      <t>ソウカツヒョウ</t>
    </rPh>
    <rPh sb="7" eb="9">
      <t>ジョセイ</t>
    </rPh>
    <rPh sb="9" eb="10">
      <t>サキ</t>
    </rPh>
    <rPh sb="10" eb="12">
      <t>ソウカツ</t>
    </rPh>
    <rPh sb="12" eb="13">
      <t>ヒョウ</t>
    </rPh>
    <rPh sb="14" eb="16">
      <t>イタク</t>
    </rPh>
    <rPh sb="17" eb="19">
      <t>キョウドウ</t>
    </rPh>
    <rPh sb="19" eb="21">
      <t>ケンキュウ</t>
    </rPh>
    <rPh sb="21" eb="22">
      <t>サキ</t>
    </rPh>
    <rPh sb="22" eb="25">
      <t>ソウカツヒョウ</t>
    </rPh>
    <phoneticPr fontId="4"/>
  </si>
  <si>
    <r>
      <t>・</t>
    </r>
    <r>
      <rPr>
        <sz val="11"/>
        <color rgb="FFFF0000"/>
        <rFont val="ＭＳ 明朝"/>
        <family val="1"/>
        <charset val="128"/>
      </rPr>
      <t>各年度の項目別明細表を先に作成</t>
    </r>
    <r>
      <rPr>
        <sz val="11"/>
        <color theme="1"/>
        <rFont val="ＭＳ 明朝"/>
        <family val="1"/>
        <charset val="128"/>
      </rPr>
      <t>してください。
・項目別明細表が作成されれば、各総括表に数値が反映されるようにしてあります。
・項目別明細表の助成対象費用の各項目の合計セルを参照しているか確認してください。</t>
    </r>
    <rPh sb="1" eb="2">
      <t>カク</t>
    </rPh>
    <rPh sb="2" eb="4">
      <t>ネンド</t>
    </rPh>
    <rPh sb="5" eb="7">
      <t>コウモク</t>
    </rPh>
    <rPh sb="7" eb="8">
      <t>ベツ</t>
    </rPh>
    <rPh sb="8" eb="11">
      <t>メイサイヒョウ</t>
    </rPh>
    <rPh sb="12" eb="13">
      <t>サキ</t>
    </rPh>
    <rPh sb="14" eb="16">
      <t>サクセイ</t>
    </rPh>
    <rPh sb="25" eb="27">
      <t>コウモク</t>
    </rPh>
    <rPh sb="27" eb="28">
      <t>ベツ</t>
    </rPh>
    <rPh sb="28" eb="31">
      <t>メイサイヒョウ</t>
    </rPh>
    <rPh sb="32" eb="34">
      <t>サクセイ</t>
    </rPh>
    <rPh sb="39" eb="40">
      <t>カク</t>
    </rPh>
    <rPh sb="40" eb="43">
      <t>ソウカツヒョウ</t>
    </rPh>
    <rPh sb="44" eb="46">
      <t>スウチ</t>
    </rPh>
    <rPh sb="47" eb="49">
      <t>ハンエイ</t>
    </rPh>
    <rPh sb="64" eb="66">
      <t>コウモク</t>
    </rPh>
    <rPh sb="66" eb="67">
      <t>ベツ</t>
    </rPh>
    <rPh sb="67" eb="70">
      <t>メイサイヒョウ</t>
    </rPh>
    <rPh sb="71" eb="73">
      <t>ジョセイ</t>
    </rPh>
    <rPh sb="73" eb="75">
      <t>タイショウ</t>
    </rPh>
    <rPh sb="75" eb="77">
      <t>ヒヨウ</t>
    </rPh>
    <rPh sb="78" eb="79">
      <t>カク</t>
    </rPh>
    <rPh sb="79" eb="81">
      <t>コウモク</t>
    </rPh>
    <rPh sb="82" eb="84">
      <t>ゴウケイ</t>
    </rPh>
    <rPh sb="87" eb="89">
      <t>サンショウ</t>
    </rPh>
    <rPh sb="94" eb="96">
      <t>カクニン</t>
    </rPh>
    <phoneticPr fontId="4"/>
  </si>
  <si>
    <t>（提案書様式)の8.</t>
    <phoneticPr fontId="4"/>
  </si>
  <si>
    <t>（提案書様式）の9</t>
    <phoneticPr fontId="4"/>
  </si>
  <si>
    <t>提案書様式</t>
    <rPh sb="0" eb="3">
      <t>テイアンショ</t>
    </rPh>
    <rPh sb="3" eb="5">
      <t>ヨウシキ</t>
    </rPh>
    <phoneticPr fontId="4"/>
  </si>
  <si>
    <t>（提案書様式)の申請日</t>
    <rPh sb="8" eb="10">
      <t>シンセイ</t>
    </rPh>
    <rPh sb="10" eb="11">
      <t>ビ</t>
    </rPh>
    <phoneticPr fontId="4"/>
  </si>
  <si>
    <t>（提案書様式)</t>
    <phoneticPr fontId="4"/>
  </si>
  <si>
    <t>（提案書様式）の１.</t>
    <phoneticPr fontId="4"/>
  </si>
  <si>
    <t>（提案書様式）の２.</t>
    <phoneticPr fontId="4"/>
  </si>
  <si>
    <t>（提案書様式）の６.</t>
    <phoneticPr fontId="4"/>
  </si>
  <si>
    <t>（提案書様式）の６.</t>
    <phoneticPr fontId="4"/>
  </si>
  <si>
    <t>（提案書様式）の７.</t>
    <rPh sb="1" eb="4">
      <t>テイアンショ</t>
    </rPh>
    <rPh sb="4" eb="6">
      <t>ヨウシキ</t>
    </rPh>
    <phoneticPr fontId="4"/>
  </si>
  <si>
    <t>（提案書様式）の７.</t>
    <phoneticPr fontId="4"/>
  </si>
  <si>
    <t>（提案書様式）の３.</t>
    <rPh sb="1" eb="4">
      <t>テイアンショ</t>
    </rPh>
    <rPh sb="4" eb="6">
      <t>ヨウシキ</t>
    </rPh>
    <phoneticPr fontId="4"/>
  </si>
  <si>
    <t>（提案書様式）の３.</t>
    <phoneticPr fontId="4"/>
  </si>
  <si>
    <t>（提案書様式）の4.</t>
    <phoneticPr fontId="4"/>
  </si>
  <si>
    <t>（提案書様式）の７.</t>
    <phoneticPr fontId="4"/>
  </si>
  <si>
    <t>（提案書様式）の8.</t>
    <phoneticPr fontId="4"/>
  </si>
  <si>
    <t>（提案書様式)</t>
    <phoneticPr fontId="4"/>
  </si>
  <si>
    <t>（提案書様式）の8.</t>
    <phoneticPr fontId="4"/>
  </si>
  <si>
    <t>（提案書様式)の8.</t>
    <phoneticPr fontId="4"/>
  </si>
  <si>
    <t>○○キャピタル</t>
    <phoneticPr fontId="4"/>
  </si>
  <si>
    <t>法人名を記入</t>
    <rPh sb="0" eb="2">
      <t>ホウジン</t>
    </rPh>
    <rPh sb="2" eb="3">
      <t>メイ</t>
    </rPh>
    <rPh sb="4" eb="6">
      <t>キニュウ</t>
    </rPh>
    <phoneticPr fontId="4"/>
  </si>
  <si>
    <t>出資額　又は　出資意向書記載額</t>
    <rPh sb="0" eb="2">
      <t>シュッシ</t>
    </rPh>
    <rPh sb="2" eb="3">
      <t>ガク</t>
    </rPh>
    <rPh sb="4" eb="5">
      <t>マタ</t>
    </rPh>
    <rPh sb="7" eb="9">
      <t>シュッシ</t>
    </rPh>
    <rPh sb="9" eb="11">
      <t>イコウ</t>
    </rPh>
    <rPh sb="11" eb="12">
      <t>ショ</t>
    </rPh>
    <rPh sb="12" eb="14">
      <t>キサイ</t>
    </rPh>
    <rPh sb="14" eb="15">
      <t>ガク</t>
    </rPh>
    <phoneticPr fontId="4"/>
  </si>
  <si>
    <t>出資日　（意向確認書の場合は想定時期）</t>
    <rPh sb="0" eb="2">
      <t>シュッシ</t>
    </rPh>
    <rPh sb="2" eb="3">
      <t>ビ</t>
    </rPh>
    <rPh sb="5" eb="7">
      <t>イコウ</t>
    </rPh>
    <rPh sb="7" eb="10">
      <t>カクニンショ</t>
    </rPh>
    <rPh sb="11" eb="13">
      <t>バアイ</t>
    </rPh>
    <rPh sb="14" eb="16">
      <t>ソウテイ</t>
    </rPh>
    <rPh sb="16" eb="18">
      <t>ジキ</t>
    </rPh>
    <phoneticPr fontId="4"/>
  </si>
  <si>
    <t>年　　月　　日　（予定の場合　　年　　月　　　旬）</t>
    <rPh sb="0" eb="1">
      <t>ネン</t>
    </rPh>
    <rPh sb="3" eb="4">
      <t>ガツ</t>
    </rPh>
    <rPh sb="6" eb="7">
      <t>ヒ</t>
    </rPh>
    <rPh sb="9" eb="11">
      <t>ヨテイ</t>
    </rPh>
    <rPh sb="12" eb="14">
      <t>バアイ</t>
    </rPh>
    <rPh sb="16" eb="17">
      <t>ネン</t>
    </rPh>
    <rPh sb="19" eb="20">
      <t>ガツ</t>
    </rPh>
    <rPh sb="23" eb="24">
      <t>ジュン</t>
    </rPh>
    <phoneticPr fontId="4"/>
  </si>
  <si>
    <t>予定日の場合は、例えば”採択決定日から30日以内”、”○月　　旬”</t>
    <phoneticPr fontId="4"/>
  </si>
  <si>
    <t>認定VC名称</t>
    <rPh sb="0" eb="2">
      <t>ニンテイ</t>
    </rPh>
    <rPh sb="4" eb="6">
      <t>メイショウ</t>
    </rPh>
    <phoneticPr fontId="4"/>
  </si>
  <si>
    <t>（追加資料3、4）</t>
    <rPh sb="1" eb="3">
      <t>ツイカ</t>
    </rPh>
    <rPh sb="3" eb="5">
      <t>シリョウ</t>
    </rPh>
    <phoneticPr fontId="4"/>
  </si>
  <si>
    <t>利害関係のある書面審査評価者</t>
    <rPh sb="7" eb="9">
      <t>ショメン</t>
    </rPh>
    <rPh sb="9" eb="11">
      <t>シンサ</t>
    </rPh>
    <phoneticPr fontId="4"/>
  </si>
  <si>
    <t>（提案書様式）</t>
    <rPh sb="1" eb="4">
      <t>テイアンショ</t>
    </rPh>
    <rPh sb="4" eb="6">
      <t>ヨウシキ</t>
    </rPh>
    <phoneticPr fontId="4"/>
  </si>
  <si>
    <t>補助金制度で交付金受給を受けた、又は現在受けている制度の名称</t>
    <rPh sb="25" eb="27">
      <t>セイド</t>
    </rPh>
    <rPh sb="28" eb="30">
      <t>メイショウ</t>
    </rPh>
    <phoneticPr fontId="4"/>
  </si>
  <si>
    <t>補助金制度で申請中又は申請予定の制度の名称</t>
    <rPh sb="16" eb="18">
      <t>セイド</t>
    </rPh>
    <rPh sb="19" eb="21">
      <t>メイショウ</t>
    </rPh>
    <phoneticPr fontId="4"/>
  </si>
  <si>
    <t>独立行政法人XXXXX／○○○○補助事業</t>
    <rPh sb="0" eb="2">
      <t>ドクリツ</t>
    </rPh>
    <rPh sb="2" eb="4">
      <t>ギョウセイ</t>
    </rPh>
    <rPh sb="4" eb="6">
      <t>ホウジン</t>
    </rPh>
    <rPh sb="16" eb="18">
      <t>ホジョ</t>
    </rPh>
    <rPh sb="18" eb="20">
      <t>ジギョウ</t>
    </rPh>
    <phoneticPr fontId="4"/>
  </si>
  <si>
    <t>実施機関名称及び制度名称</t>
    <rPh sb="0" eb="2">
      <t>ジッシ</t>
    </rPh>
    <rPh sb="2" eb="4">
      <t>キカン</t>
    </rPh>
    <rPh sb="4" eb="6">
      <t>メイショウ</t>
    </rPh>
    <rPh sb="6" eb="7">
      <t>オヨ</t>
    </rPh>
    <rPh sb="8" eb="10">
      <t>セイド</t>
    </rPh>
    <rPh sb="10" eb="12">
      <t>メイショウ</t>
    </rPh>
    <phoneticPr fontId="4"/>
  </si>
  <si>
    <t>ＮＥＤＯ／○○助成事業</t>
    <rPh sb="7" eb="9">
      <t>ジョセイ</t>
    </rPh>
    <rPh sb="9" eb="11">
      <t>ジギョウ</t>
    </rPh>
    <phoneticPr fontId="4"/>
  </si>
  <si>
    <t>共同研究先名</t>
    <rPh sb="0" eb="2">
      <t>キョウドウ</t>
    </rPh>
    <rPh sb="2" eb="4">
      <t>ケンキュウ</t>
    </rPh>
    <rPh sb="4" eb="5">
      <t>サキ</t>
    </rPh>
    <rPh sb="5" eb="6">
      <t>メイ</t>
    </rPh>
    <phoneticPr fontId="4"/>
  </si>
  <si>
    <t>○○大学</t>
    <rPh sb="2" eb="4">
      <t>ダイガク</t>
    </rPh>
    <phoneticPr fontId="4"/>
  </si>
  <si>
    <t>無い場合は「該当なし」と記載</t>
    <rPh sb="0" eb="1">
      <t>ナ</t>
    </rPh>
    <rPh sb="2" eb="4">
      <t>バアイ</t>
    </rPh>
    <rPh sb="6" eb="8">
      <t>ガイトウ</t>
    </rPh>
    <rPh sb="12" eb="14">
      <t>キサイ</t>
    </rPh>
    <phoneticPr fontId="4"/>
  </si>
  <si>
    <t>別紙1</t>
    <rPh sb="0" eb="2">
      <t>ベッシ</t>
    </rPh>
    <phoneticPr fontId="4"/>
  </si>
  <si>
    <t>２．</t>
    <phoneticPr fontId="4"/>
  </si>
  <si>
    <t>３．</t>
    <phoneticPr fontId="4"/>
  </si>
  <si>
    <t>４．</t>
    <phoneticPr fontId="4"/>
  </si>
  <si>
    <t>○○助成事業</t>
    <rPh sb="2" eb="4">
      <t>ジョセイ</t>
    </rPh>
    <rPh sb="4" eb="6">
      <t>ジギョウ</t>
    </rPh>
    <phoneticPr fontId="4"/>
  </si>
  <si>
    <t>うち研究開発部門従事者数</t>
    <rPh sb="2" eb="4">
      <t>ケンキュウ</t>
    </rPh>
    <rPh sb="4" eb="6">
      <t>カイハツ</t>
    </rPh>
    <rPh sb="6" eb="8">
      <t>ブモン</t>
    </rPh>
    <rPh sb="8" eb="11">
      <t>ジュウジシャ</t>
    </rPh>
    <rPh sb="11" eb="12">
      <t>カズ</t>
    </rPh>
    <phoneticPr fontId="4"/>
  </si>
  <si>
    <t>うち研究開発部門従事者の数</t>
    <rPh sb="12" eb="13">
      <t>カズ</t>
    </rPh>
    <phoneticPr fontId="4"/>
  </si>
  <si>
    <t>都道府県から登記住所を記入</t>
    <rPh sb="0" eb="4">
      <t>トドウフケン</t>
    </rPh>
    <rPh sb="6" eb="8">
      <t>トウキ</t>
    </rPh>
    <rPh sb="8" eb="10">
      <t>ジュウショ</t>
    </rPh>
    <rPh sb="11" eb="13">
      <t>キニュウ</t>
    </rPh>
    <phoneticPr fontId="4"/>
  </si>
  <si>
    <t>制度の名称</t>
  </si>
  <si>
    <t>過去にＮＥＤＯ等で実施した制度の名称</t>
    <rPh sb="13" eb="15">
      <t>セイド</t>
    </rPh>
    <rPh sb="16" eb="18">
      <t>メイショウ</t>
    </rPh>
    <phoneticPr fontId="4"/>
  </si>
  <si>
    <t>過去にＮＥＤＯ_STS事業に応募した事業との相違点</t>
    <rPh sb="11" eb="13">
      <t>ジギョウ</t>
    </rPh>
    <rPh sb="14" eb="16">
      <t>オウボ</t>
    </rPh>
    <rPh sb="18" eb="20">
      <t>ジギョウ</t>
    </rPh>
    <rPh sb="22" eb="25">
      <t>ソウイテン</t>
    </rPh>
    <phoneticPr fontId="4"/>
  </si>
  <si>
    <t>（追加資料2）の３</t>
    <rPh sb="1" eb="3">
      <t>ツイカ</t>
    </rPh>
    <rPh sb="3" eb="5">
      <t>シリョウ</t>
    </rPh>
    <phoneticPr fontId="4"/>
  </si>
  <si>
    <t>過去に応募したSTS事業と本申請との相違点を記述してください。</t>
    <rPh sb="0" eb="2">
      <t>カコ</t>
    </rPh>
    <rPh sb="3" eb="5">
      <t>オウボ</t>
    </rPh>
    <rPh sb="10" eb="12">
      <t>ジギョウ</t>
    </rPh>
    <rPh sb="13" eb="14">
      <t>ホン</t>
    </rPh>
    <rPh sb="14" eb="16">
      <t>シンセイ</t>
    </rPh>
    <rPh sb="18" eb="21">
      <t>ソウイテン</t>
    </rPh>
    <rPh sb="22" eb="24">
      <t>キジュツ</t>
    </rPh>
    <phoneticPr fontId="4"/>
  </si>
  <si>
    <t>○○年△月に応募した事業は，○○○として進捗し，今回は△の研究開発ステージに相当する。</t>
    <rPh sb="2" eb="3">
      <t>ネン</t>
    </rPh>
    <rPh sb="4" eb="5">
      <t>ツキ</t>
    </rPh>
    <rPh sb="6" eb="8">
      <t>オウボ</t>
    </rPh>
    <rPh sb="10" eb="12">
      <t>ジギョウ</t>
    </rPh>
    <rPh sb="20" eb="22">
      <t>シンチョク</t>
    </rPh>
    <rPh sb="24" eb="26">
      <t>コンカイ</t>
    </rPh>
    <rPh sb="29" eb="31">
      <t>ケンキュウ</t>
    </rPh>
    <rPh sb="31" eb="33">
      <t>カイハツ</t>
    </rPh>
    <rPh sb="38" eb="40">
      <t>ソウトウ</t>
    </rPh>
    <phoneticPr fontId="4"/>
  </si>
  <si>
    <t>補助金制度で交付金受給を受けた、又は現在受けている事業の件数</t>
    <phoneticPr fontId="4"/>
  </si>
  <si>
    <t>【重要】
技術キーワードコード（６）</t>
    <phoneticPr fontId="4"/>
  </si>
  <si>
    <t>【重要】
技術キーワードコード（５）</t>
    <phoneticPr fontId="4"/>
  </si>
  <si>
    <t>【重要】
技術キーワードコード（４）</t>
    <phoneticPr fontId="4"/>
  </si>
  <si>
    <t>【重要】
技術キーワードコード（３）</t>
    <phoneticPr fontId="4"/>
  </si>
  <si>
    <t>【重要】
技術キーワードコード（２）</t>
    <phoneticPr fontId="4"/>
  </si>
  <si>
    <t>連絡先住所</t>
    <phoneticPr fontId="4"/>
  </si>
  <si>
    <t>連絡先担当者所属</t>
    <phoneticPr fontId="4"/>
  </si>
  <si>
    <t>決算日</t>
    <phoneticPr fontId="4"/>
  </si>
  <si>
    <t>設立年月</t>
    <phoneticPr fontId="4"/>
  </si>
  <si>
    <t>代表者役職</t>
    <phoneticPr fontId="4"/>
  </si>
  <si>
    <t>申請者法人番号</t>
    <phoneticPr fontId="4"/>
  </si>
  <si>
    <r>
      <t>助成金交付申請額</t>
    </r>
    <r>
      <rPr>
        <b/>
        <sz val="11"/>
        <color rgb="FFFF0000"/>
        <rFont val="ＭＳ Ｐ明朝"/>
        <family val="1"/>
        <charset val="128"/>
      </rPr>
      <t>（全期間）</t>
    </r>
    <phoneticPr fontId="4"/>
  </si>
  <si>
    <t>助成事業の概要</t>
    <phoneticPr fontId="4"/>
  </si>
  <si>
    <t>申請者名</t>
    <phoneticPr fontId="4"/>
  </si>
  <si>
    <t>※Ⅳ．委託費・共同研究費の助成先がＮＥＤＯへ計上する助成対象費用は、消費税抜き額になります。</t>
    <rPh sb="13" eb="15">
      <t>ジョセイ</t>
    </rPh>
    <rPh sb="15" eb="16">
      <t>サキ</t>
    </rPh>
    <rPh sb="22" eb="24">
      <t>ケイジョウ</t>
    </rPh>
    <rPh sb="26" eb="28">
      <t>ジョセイ</t>
    </rPh>
    <rPh sb="28" eb="30">
      <t>タイショウ</t>
    </rPh>
    <rPh sb="30" eb="32">
      <t>ヒヨウ</t>
    </rPh>
    <rPh sb="34" eb="37">
      <t>ショウヒゼイ</t>
    </rPh>
    <rPh sb="37" eb="38">
      <t>ヌ</t>
    </rPh>
    <rPh sb="39" eb="40">
      <t>ガク</t>
    </rPh>
    <phoneticPr fontId="19"/>
  </si>
  <si>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</si>
  <si>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</si>
  <si>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</si>
  <si>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2022年度</t>
    <rPh sb="4" eb="6">
      <t>ネンド</t>
    </rPh>
    <phoneticPr fontId="4"/>
  </si>
  <si>
    <t>シード期の研究開発型スタートアップに対する事業化支援助成金交付申請に係る提案書</t>
    <rPh sb="3" eb="4">
      <t>キ</t>
    </rPh>
    <rPh sb="5" eb="7">
      <t>ケンキュウ</t>
    </rPh>
    <rPh sb="7" eb="10">
      <t>カイハツガタ</t>
    </rPh>
    <phoneticPr fontId="4"/>
  </si>
  <si>
    <t>助成事業に要する経費（2022年度分）</t>
    <rPh sb="5" eb="6">
      <t>ヨウ</t>
    </rPh>
    <rPh sb="8" eb="10">
      <t>ケイヒ</t>
    </rPh>
    <phoneticPr fontId="4"/>
  </si>
  <si>
    <t>助成対象費用（2022年度分）</t>
    <phoneticPr fontId="4"/>
  </si>
  <si>
    <t>助成金交付申請額（2022年度分）</t>
    <phoneticPr fontId="4"/>
  </si>
  <si>
    <t>Ⅱ借入金（2022年度）</t>
    <rPh sb="1" eb="3">
      <t>シャクニュウ</t>
    </rPh>
    <rPh sb="3" eb="4">
      <t>キン</t>
    </rPh>
    <rPh sb="9" eb="11">
      <t>ネンド</t>
    </rPh>
    <phoneticPr fontId="4"/>
  </si>
  <si>
    <t>交付決定通知書に記載する事業開始の日から</t>
    <phoneticPr fontId="4"/>
  </si>
  <si>
    <t xml:space="preserve">助成対象費用（全期間）は、最大1億５百万円（助成額7千万円以下） or 最大3億円（助成額2億円以下） </t>
    <rPh sb="0" eb="2">
      <t>ジョセイ</t>
    </rPh>
    <rPh sb="2" eb="4">
      <t>タイショウ</t>
    </rPh>
    <rPh sb="4" eb="6">
      <t>ヒヨウ</t>
    </rPh>
    <rPh sb="7" eb="10">
      <t>ゼンキカン</t>
    </rPh>
    <rPh sb="13" eb="15">
      <t>サイダイ</t>
    </rPh>
    <rPh sb="16" eb="17">
      <t>オク</t>
    </rPh>
    <rPh sb="18" eb="19">
      <t>ヒャク</t>
    </rPh>
    <rPh sb="20" eb="21">
      <t>エン</t>
    </rPh>
    <phoneticPr fontId="4"/>
  </si>
  <si>
    <t>最大 ７千万円　or　2億円</t>
    <rPh sb="0" eb="2">
      <t>サイダイ</t>
    </rPh>
    <rPh sb="4" eb="5">
      <t>セン</t>
    </rPh>
    <rPh sb="5" eb="6">
      <t>マン</t>
    </rPh>
    <rPh sb="6" eb="7">
      <t>エン</t>
    </rPh>
    <rPh sb="12" eb="14">
      <t>オクエン</t>
    </rPh>
    <phoneticPr fontId="4"/>
  </si>
  <si>
    <t>受理番号(申請者)</t>
    <rPh sb="0" eb="2">
      <t>ジュリ</t>
    </rPh>
    <rPh sb="5" eb="8">
      <t>シンセイシャ</t>
    </rPh>
    <phoneticPr fontId="4"/>
  </si>
  <si>
    <r>
      <t>・各年度の項目別明細表を先に作成するようにしてください。
・</t>
    </r>
    <r>
      <rPr>
        <sz val="11"/>
        <color rgb="FFFF0000"/>
        <rFont val="ＭＳ 明朝"/>
        <family val="1"/>
        <charset val="128"/>
      </rPr>
      <t>2023年度の事業継続をしない場合も、各明細表をゼロ入力にて作成してください。</t>
    </r>
    <r>
      <rPr>
        <sz val="11"/>
        <color theme="1"/>
        <rFont val="ＭＳ 明朝"/>
        <family val="1"/>
        <charset val="128"/>
      </rPr>
      <t xml:space="preserve">
・費用計上する内容を増減のために、行を増減した場合は、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2">
      <t>カク</t>
    </rPh>
    <rPh sb="2" eb="4">
      <t>ネンド</t>
    </rPh>
    <rPh sb="5" eb="7">
      <t>コウモク</t>
    </rPh>
    <rPh sb="7" eb="8">
      <t>ベツ</t>
    </rPh>
    <rPh sb="8" eb="11">
      <t>メイサイヒョウ</t>
    </rPh>
    <rPh sb="12" eb="13">
      <t>サキ</t>
    </rPh>
    <rPh sb="14" eb="16">
      <t>サクセイ</t>
    </rPh>
    <rPh sb="34" eb="36">
      <t>ネンド</t>
    </rPh>
    <rPh sb="37" eb="39">
      <t>ジギョウ</t>
    </rPh>
    <rPh sb="39" eb="41">
      <t>ケイゾク</t>
    </rPh>
    <rPh sb="45" eb="47">
      <t>バアイ</t>
    </rPh>
    <rPh sb="49" eb="50">
      <t>カク</t>
    </rPh>
    <rPh sb="50" eb="53">
      <t>メイサイヒョウ</t>
    </rPh>
    <rPh sb="56" eb="58">
      <t>ニュウリョク</t>
    </rPh>
    <rPh sb="60" eb="62">
      <t>サクセイ</t>
    </rPh>
    <rPh sb="80" eb="82">
      <t>ゾウゲン</t>
    </rPh>
    <rPh sb="89" eb="91">
      <t>ゾウゲン</t>
    </rPh>
    <phoneticPr fontId="4"/>
  </si>
  <si>
    <t>○○ソフト実装外注</t>
    <rPh sb="5" eb="7">
      <t>ジッソウ</t>
    </rPh>
    <rPh sb="7" eb="9">
      <t>ガイチュウ</t>
    </rPh>
    <phoneticPr fontId="4"/>
  </si>
  <si>
    <t>○○ソフト実装外注</t>
    <phoneticPr fontId="4"/>
  </si>
  <si>
    <r>
      <t>別紙２：（４）項目別明細表(2023年度)の助成金の額の</t>
    </r>
    <r>
      <rPr>
        <b/>
        <sz val="11"/>
        <color rgb="FFFF0000"/>
        <rFont val="ＭＳ Ｐ明朝"/>
        <family val="1"/>
        <charset val="128"/>
      </rPr>
      <t>合計セルを参照指定</t>
    </r>
    <r>
      <rPr>
        <sz val="11"/>
        <rFont val="ＭＳ Ｐ明朝"/>
        <family val="1"/>
        <charset val="128"/>
      </rPr>
      <t>してください。</t>
    </r>
    <rPh sb="33" eb="35">
      <t>サンショウ</t>
    </rPh>
    <phoneticPr fontId="4"/>
  </si>
  <si>
    <r>
      <t>別紙２：（４）項目別明細表(2023年度)の助成対象費用の</t>
    </r>
    <r>
      <rPr>
        <b/>
        <sz val="11"/>
        <color rgb="FFFF0000"/>
        <rFont val="ＭＳ Ｐ明朝"/>
        <family val="1"/>
        <charset val="128"/>
      </rPr>
      <t>合計セルを参照指定</t>
    </r>
    <r>
      <rPr>
        <sz val="11"/>
        <rFont val="ＭＳ Ｐ明朝"/>
        <family val="1"/>
        <charset val="128"/>
      </rPr>
      <t>してください。</t>
    </r>
    <rPh sb="24" eb="26">
      <t>タイショウ</t>
    </rPh>
    <rPh sb="26" eb="28">
      <t>ヒヨウ</t>
    </rPh>
    <rPh sb="34" eb="36">
      <t>サンショウ</t>
    </rPh>
    <phoneticPr fontId="4"/>
  </si>
  <si>
    <r>
      <t>別紙２：（4）項目別明細表(2023年度)の助成事業に要する経費の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8" eb="40">
      <t>サンショウ</t>
    </rPh>
    <phoneticPr fontId="4"/>
  </si>
  <si>
    <t>（添付資料１）の(6)</t>
    <rPh sb="1" eb="3">
      <t>テンプ</t>
    </rPh>
    <rPh sb="3" eb="5">
      <t>シリョウ</t>
    </rPh>
    <phoneticPr fontId="4"/>
  </si>
  <si>
    <t>（添付資料１）の(5)</t>
    <rPh sb="1" eb="3">
      <t>テンプ</t>
    </rPh>
    <rPh sb="3" eb="5">
      <t>シリョウ</t>
    </rPh>
    <phoneticPr fontId="4"/>
  </si>
  <si>
    <t>助成事業の開始年月日
終了予定年月日</t>
    <rPh sb="0" eb="2">
      <t>ジョセイ</t>
    </rPh>
    <rPh sb="2" eb="4">
      <t>ジギョウ</t>
    </rPh>
    <rPh sb="5" eb="7">
      <t>カイシ</t>
    </rPh>
    <rPh sb="7" eb="10">
      <t>ネンガッピ</t>
    </rPh>
    <rPh sb="11" eb="13">
      <t>シュウリョウ</t>
    </rPh>
    <rPh sb="13" eb="15">
      <t>ヨテイ</t>
    </rPh>
    <rPh sb="15" eb="18">
      <t>ネンガッピ</t>
    </rPh>
    <phoneticPr fontId="4"/>
  </si>
  <si>
    <t>交付決定通知書に記載する事業開始の日から
2023年3月31日</t>
    <rPh sb="12" eb="14">
      <t>ジギョウ</t>
    </rPh>
    <rPh sb="14" eb="16">
      <t>カイシ</t>
    </rPh>
    <rPh sb="25" eb="26">
      <t>ネン</t>
    </rPh>
    <rPh sb="27" eb="28">
      <t>ガツ</t>
    </rPh>
    <rPh sb="30" eb="31">
      <t>ヒ</t>
    </rPh>
    <phoneticPr fontId="4"/>
  </si>
  <si>
    <t>終了年月日</t>
    <rPh sb="0" eb="2">
      <t>シュウリョウ</t>
    </rPh>
    <rPh sb="2" eb="5">
      <t>ネンガッピ</t>
    </rPh>
    <phoneticPr fontId="4"/>
  </si>
  <si>
    <t>2023年度（参考）</t>
    <rPh sb="4" eb="6">
      <t>ネンド</t>
    </rPh>
    <rPh sb="7" eb="9">
      <t>サンコウ</t>
    </rPh>
    <phoneticPr fontId="4"/>
  </si>
  <si>
    <t>2023年3月31日以前に終了予定の場合は終了予定年月日を変更してください。</t>
    <rPh sb="4" eb="5">
      <t>ネン</t>
    </rPh>
    <rPh sb="6" eb="7">
      <t>ガツ</t>
    </rPh>
    <rPh sb="9" eb="10">
      <t>ニチ</t>
    </rPh>
    <rPh sb="10" eb="12">
      <t>イゼン</t>
    </rPh>
    <rPh sb="13" eb="15">
      <t>シュウリョウ</t>
    </rPh>
    <rPh sb="15" eb="17">
      <t>ヨテイ</t>
    </rPh>
    <rPh sb="18" eb="20">
      <t>バアイ</t>
    </rPh>
    <rPh sb="21" eb="23">
      <t>シュウリョウ</t>
    </rPh>
    <rPh sb="23" eb="25">
      <t>ヨテイ</t>
    </rPh>
    <rPh sb="25" eb="28">
      <t>ネンガッピ</t>
    </rPh>
    <rPh sb="29" eb="31">
      <t>ヘンコウ</t>
    </rPh>
    <phoneticPr fontId="4"/>
  </si>
  <si>
    <t>助成事業に要する経費（2023年度分）(参考)</t>
    <rPh sb="5" eb="6">
      <t>ヨウ</t>
    </rPh>
    <rPh sb="8" eb="10">
      <t>ケイヒ</t>
    </rPh>
    <rPh sb="20" eb="22">
      <t>サンコウ</t>
    </rPh>
    <phoneticPr fontId="4"/>
  </si>
  <si>
    <t>助成対象費用（2023年度分）(参考)</t>
    <rPh sb="16" eb="18">
      <t>サンコウ</t>
    </rPh>
    <phoneticPr fontId="4"/>
  </si>
  <si>
    <t>助成金交付申請額（2023年度分）(参考)</t>
    <rPh sb="18" eb="20">
      <t>サンコウ</t>
    </rPh>
    <phoneticPr fontId="4"/>
  </si>
  <si>
    <t>Ⅰ自己資金（2023年度）(参考)</t>
    <rPh sb="14" eb="16">
      <t>サンコウ</t>
    </rPh>
    <phoneticPr fontId="4"/>
  </si>
  <si>
    <t>Ⅱ借入金（2023年度）(参考)</t>
    <rPh sb="1" eb="3">
      <t>シャクニュウ</t>
    </rPh>
    <rPh sb="3" eb="4">
      <t>キン</t>
    </rPh>
    <rPh sb="9" eb="11">
      <t>ネンド</t>
    </rPh>
    <rPh sb="13" eb="15">
      <t>サンコウ</t>
    </rPh>
    <phoneticPr fontId="4"/>
  </si>
  <si>
    <t>Ⅲその他の収入（2023年度）(参考)</t>
    <rPh sb="16" eb="18">
      <t>サンコウ</t>
    </rPh>
    <phoneticPr fontId="4"/>
  </si>
  <si>
    <t>延長した場合の終了予定年月日
（2023年度も参考として提案する場合のみ）</t>
    <rPh sb="0" eb="2">
      <t>エンチョウ</t>
    </rPh>
    <rPh sb="4" eb="6">
      <t>バアイ</t>
    </rPh>
    <rPh sb="7" eb="9">
      <t>シュウリョウ</t>
    </rPh>
    <rPh sb="9" eb="11">
      <t>ヨテイ</t>
    </rPh>
    <rPh sb="11" eb="14">
      <t>ネンガッピ</t>
    </rPh>
    <rPh sb="20" eb="21">
      <t>ネン</t>
    </rPh>
    <rPh sb="21" eb="22">
      <t>ド</t>
    </rPh>
    <rPh sb="23" eb="25">
      <t>サンコウ</t>
    </rPh>
    <rPh sb="28" eb="30">
      <t>テイアン</t>
    </rPh>
    <rPh sb="32" eb="34">
      <t>バアイ</t>
    </rPh>
    <phoneticPr fontId="4"/>
  </si>
  <si>
    <t>Ⅰ自己資金（2022年度）</t>
    <rPh sb="1" eb="3">
      <t>ジコ</t>
    </rPh>
    <rPh sb="3" eb="5">
      <t>シキン</t>
    </rPh>
    <rPh sb="10" eb="12">
      <t>ネンド</t>
    </rPh>
    <phoneticPr fontId="4"/>
  </si>
  <si>
    <t>Ⅲその他の収入（2022年度）</t>
    <rPh sb="3" eb="4">
      <t>タ</t>
    </rPh>
    <rPh sb="5" eb="7">
      <t>シュウニュウ</t>
    </rPh>
    <rPh sb="12" eb="14">
      <t>ネンド</t>
    </rPh>
    <phoneticPr fontId="4"/>
  </si>
  <si>
    <r>
      <t>別紙２：（４）項目別明細表(2022年度)の助成金の額の</t>
    </r>
    <r>
      <rPr>
        <b/>
        <sz val="11"/>
        <color rgb="FFFF0000"/>
        <rFont val="ＭＳ Ｐ明朝"/>
        <family val="1"/>
        <charset val="128"/>
      </rPr>
      <t>合計セルを参照指定</t>
    </r>
    <r>
      <rPr>
        <sz val="11"/>
        <rFont val="ＭＳ Ｐ明朝"/>
        <family val="1"/>
        <charset val="128"/>
      </rPr>
      <t>してください</t>
    </r>
    <rPh sb="22" eb="24">
      <t>ジョセイ</t>
    </rPh>
    <rPh sb="24" eb="25">
      <t>キン</t>
    </rPh>
    <rPh sb="26" eb="27">
      <t>ガク</t>
    </rPh>
    <rPh sb="33" eb="35">
      <t>サンショウ</t>
    </rPh>
    <phoneticPr fontId="4"/>
  </si>
  <si>
    <r>
      <t>別紙２：（4）項目別明細表(2022年度)の助成事業に要する経費の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3" eb="35">
      <t>ゴウケイ</t>
    </rPh>
    <rPh sb="38" eb="40">
      <t>サンショウ</t>
    </rPh>
    <rPh sb="40" eb="42">
      <t>シテイ</t>
    </rPh>
    <phoneticPr fontId="4"/>
  </si>
  <si>
    <r>
      <t>別紙２：（４）項目別明細表(2022年度)の助成対象費用の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8" eb="20">
      <t>ネンド</t>
    </rPh>
    <rPh sb="22" eb="24">
      <t>ジョセイ</t>
    </rPh>
    <rPh sb="24" eb="26">
      <t>タイショウ</t>
    </rPh>
    <rPh sb="26" eb="28">
      <t>ヒヨウ</t>
    </rPh>
    <rPh sb="34" eb="36">
      <t>サンショウ</t>
    </rPh>
    <phoneticPr fontId="4"/>
  </si>
  <si>
    <t>項目別明細表
・2022年度版
・2023年度版（参考）</t>
    <rPh sb="0" eb="2">
      <t>コウモク</t>
    </rPh>
    <rPh sb="2" eb="3">
      <t>ベツ</t>
    </rPh>
    <rPh sb="3" eb="6">
      <t>メイサイヒョウ</t>
    </rPh>
    <rPh sb="12" eb="13">
      <t>ネン</t>
    </rPh>
    <rPh sb="13" eb="14">
      <t>ド</t>
    </rPh>
    <rPh sb="14" eb="15">
      <t>ハン</t>
    </rPh>
    <rPh sb="21" eb="23">
      <t>ネンド</t>
    </rPh>
    <rPh sb="23" eb="24">
      <t>バン</t>
    </rPh>
    <rPh sb="25" eb="27">
      <t>サンコウ</t>
    </rPh>
    <phoneticPr fontId="4"/>
  </si>
  <si>
    <t>代表取締役</t>
    <rPh sb="0" eb="2">
      <t>ダイヒョウ</t>
    </rPh>
    <rPh sb="2" eb="5">
      <t>トリシマリヤク</t>
    </rPh>
    <phoneticPr fontId="4"/>
  </si>
  <si>
    <t>事業開始の日から2024年3月31日までの日</t>
    <phoneticPr fontId="4"/>
  </si>
  <si>
    <t>国税庁から通知された13桁の法人番号</t>
    <rPh sb="0" eb="3">
      <t>コクゼイチョウ</t>
    </rPh>
    <rPh sb="5" eb="7">
      <t>ツウチ</t>
    </rPh>
    <rPh sb="12" eb="13">
      <t>ケタ</t>
    </rPh>
    <rPh sb="14" eb="18">
      <t>ホウジンバンゴウ</t>
    </rPh>
    <phoneticPr fontId="4"/>
  </si>
  <si>
    <t>　上記の件について、シード期の研究開発型スタートアップに対する事業化支援助成金の交付を受けたいので、シード期の研究開発型スタートアップに対する事業化支援助成金交付規程第７条第１項の規定に基づき下記のとおり申請します。</t>
    <phoneticPr fontId="4"/>
  </si>
  <si>
    <t>記</t>
    <rPh sb="0" eb="1">
      <t>キ</t>
    </rPh>
    <phoneticPr fontId="4"/>
  </si>
  <si>
    <t>遡及期間は公募要領1.3を確認ください。</t>
    <rPh sb="0" eb="2">
      <t>ソキュウ</t>
    </rPh>
    <rPh sb="2" eb="4">
      <t>キカン</t>
    </rPh>
    <rPh sb="5" eb="7">
      <t>コウボ</t>
    </rPh>
    <rPh sb="7" eb="9">
      <t>ヨウリョウ</t>
    </rPh>
    <rPh sb="13" eb="15">
      <t>カクニン</t>
    </rPh>
    <phoneticPr fontId="4"/>
  </si>
  <si>
    <t>（追加資料９(2)）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</si>
</sst>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quot;円&quot;"/>
    <numFmt numFmtId="184" formatCode="#,##0&quot;名&quot;"/>
    <numFmt numFmtId="185" formatCode="&quot;(&quot;#,##0&quot;)名&quot;"/>
    <numFmt numFmtId="186" formatCode="\(#,##0\)"/>
    <numFmt numFmtId="187" formatCode="#,##0_);\(#,##0\)"/>
    <numFmt numFmtId="188" formatCode="&quot;（Ⅰ+Ⅱ+Ⅲ）×&quot;0&quot;%&quot;"/>
    <numFmt numFmtId="189" formatCode="&quot;合計Ａ×&quot;0&quot;%&quot;"/>
    <numFmt numFmtId="190" formatCode="[DBNum3]&quot;合計Ａ×&quot;0&quot;%&quot;"/>
    <numFmt numFmtId="191" formatCode="#,##0_ ;[Red]\-#,##0\ "/>
  </numFmts>
  <fonts count="27"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9"/>
      <color theme="1"/>
      <name val="ＭＳ 明朝"/>
      <family val="1"/>
      <charset val="128"/>
    </font>
    <font>
      <sz val="11"/>
      <color theme="1"/>
      <name val="ＭＳ Ｐゴシック"/>
      <family val="3"/>
      <charset val="128"/>
    </font>
    <font>
      <b/>
      <sz val="16"/>
      <color rgb="FFFF0000"/>
      <name val="ＭＳ Ｐ明朝"/>
      <family val="1"/>
      <charset val="128"/>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s>
  <borders count="94">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thick">
        <color rgb="FFFF0000"/>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double">
        <color indexed="64"/>
      </top>
      <bottom style="hair">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style="double">
        <color indexed="64"/>
      </top>
      <bottom style="thick">
        <color rgb="FFFF0000"/>
      </bottom>
      <diagonal/>
    </border>
    <border>
      <left style="medium">
        <color indexed="64"/>
      </left>
      <right/>
      <top/>
      <bottom/>
      <diagonal/>
    </border>
    <border>
      <left style="thick">
        <color rgb="FFFF0000"/>
      </left>
      <right style="thick">
        <color rgb="FFFF0000"/>
      </right>
      <top/>
      <bottom/>
      <diagonal/>
    </border>
    <border>
      <left style="thick">
        <color rgb="FFFF0000"/>
      </left>
      <right style="thin">
        <color indexed="64"/>
      </right>
      <top/>
      <bottom style="double">
        <color auto="1"/>
      </bottom>
      <diagonal/>
    </border>
    <border>
      <left style="thick">
        <color rgb="FFFF0000"/>
      </left>
      <right style="thick">
        <color rgb="FFFF0000"/>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ck">
        <color rgb="FFFF0000"/>
      </left>
      <right style="thin">
        <color indexed="64"/>
      </right>
      <top style="hair">
        <color indexed="64"/>
      </top>
      <bottom style="hair">
        <color theme="1"/>
      </bottom>
      <diagonal/>
    </border>
    <border>
      <left style="thin">
        <color indexed="64"/>
      </left>
      <right style="thin">
        <color indexed="64"/>
      </right>
      <top style="hair">
        <color indexed="64"/>
      </top>
      <bottom style="hair">
        <color theme="1"/>
      </bottom>
      <diagonal/>
    </border>
    <border>
      <left style="thick">
        <color rgb="FFFF0000"/>
      </left>
      <right style="thin">
        <color indexed="64"/>
      </right>
      <top style="thin">
        <color indexed="64"/>
      </top>
      <bottom style="hair">
        <color theme="1"/>
      </bottom>
      <diagonal/>
    </border>
    <border>
      <left style="thin">
        <color indexed="64"/>
      </left>
      <right style="thin">
        <color indexed="64"/>
      </right>
      <top style="thin">
        <color indexed="64"/>
      </top>
      <bottom style="hair">
        <color theme="1"/>
      </bottom>
      <diagonal/>
    </border>
    <border>
      <left style="thick">
        <color rgb="FFFF0000"/>
      </left>
      <right style="thin">
        <color indexed="64"/>
      </right>
      <top/>
      <bottom style="hair">
        <color theme="1"/>
      </bottom>
      <diagonal/>
    </border>
    <border>
      <left style="thin">
        <color indexed="64"/>
      </left>
      <right style="thin">
        <color indexed="64"/>
      </right>
      <top/>
      <bottom style="hair">
        <color theme="1"/>
      </bottom>
      <diagonal/>
    </border>
    <border>
      <left style="thin">
        <color indexed="64"/>
      </left>
      <right style="medium">
        <color indexed="64"/>
      </right>
      <top/>
      <bottom style="hair">
        <color theme="1"/>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379">
    <xf numFmtId="0" fontId="0" fillId="0" borderId="0" xfId="0">
      <alignment vertical="center"/>
    </xf>
    <xf numFmtId="0" fontId="8" fillId="3" borderId="18" xfId="6" applyFont="1" applyFill="1" applyBorder="1" applyAlignment="1" applyProtection="1">
      <alignment horizontal="center" vertical="center" wrapText="1"/>
    </xf>
    <xf numFmtId="0" fontId="8" fillId="3" borderId="41" xfId="6" applyFont="1" applyFill="1" applyBorder="1" applyAlignment="1" applyProtection="1">
      <alignment horizontal="center" vertical="center" wrapText="1"/>
    </xf>
    <xf numFmtId="0" fontId="7" fillId="0" borderId="22" xfId="6" applyFont="1" applyFill="1" applyBorder="1" applyAlignment="1" applyProtection="1">
      <alignment vertical="center" wrapText="1"/>
    </xf>
    <xf numFmtId="0" fontId="7" fillId="0" borderId="42" xfId="6" applyFont="1" applyFill="1" applyBorder="1" applyAlignment="1" applyProtection="1">
      <alignment vertical="center" wrapText="1"/>
    </xf>
    <xf numFmtId="0" fontId="7" fillId="0" borderId="43" xfId="6" applyFont="1" applyFill="1" applyBorder="1" applyAlignment="1" applyProtection="1">
      <alignment vertical="center" wrapText="1"/>
    </xf>
    <xf numFmtId="176" fontId="7" fillId="0" borderId="43" xfId="6" applyNumberFormat="1" applyFont="1" applyFill="1" applyBorder="1" applyAlignment="1" applyProtection="1">
      <alignment vertical="center" wrapText="1"/>
    </xf>
    <xf numFmtId="176" fontId="7" fillId="0" borderId="22" xfId="6" applyNumberFormat="1" applyFont="1" applyFill="1" applyBorder="1" applyAlignment="1" applyProtection="1">
      <alignment vertical="center" wrapText="1"/>
    </xf>
    <xf numFmtId="176" fontId="7" fillId="0" borderId="45" xfId="6" applyNumberFormat="1" applyFont="1" applyFill="1" applyBorder="1" applyAlignment="1" applyProtection="1">
      <alignment vertical="center" wrapText="1"/>
    </xf>
    <xf numFmtId="49" fontId="7" fillId="0" borderId="43" xfId="6" applyNumberFormat="1" applyFont="1" applyFill="1" applyBorder="1" applyAlignment="1" applyProtection="1">
      <alignment vertical="center" wrapText="1"/>
    </xf>
    <xf numFmtId="49" fontId="7" fillId="0" borderId="42" xfId="6" applyNumberFormat="1" applyFont="1" applyFill="1" applyBorder="1" applyAlignment="1" applyProtection="1">
      <alignment vertical="center" wrapText="1"/>
    </xf>
    <xf numFmtId="0" fontId="7" fillId="0" borderId="46" xfId="6" applyFont="1" applyFill="1" applyBorder="1" applyAlignment="1" applyProtection="1">
      <alignment vertical="center" wrapText="1"/>
    </xf>
    <xf numFmtId="0" fontId="8" fillId="3" borderId="35" xfId="6" applyFont="1" applyFill="1" applyBorder="1" applyAlignment="1" applyProtection="1">
      <alignment horizontal="center" vertical="center" wrapText="1"/>
    </xf>
    <xf numFmtId="0" fontId="11" fillId="4" borderId="21" xfId="6" applyFont="1" applyFill="1" applyBorder="1" applyAlignment="1" applyProtection="1">
      <alignment horizontal="left" vertical="top" wrapText="1" shrinkToFit="1"/>
    </xf>
    <xf numFmtId="0" fontId="11" fillId="4" borderId="36" xfId="6" applyFont="1" applyFill="1" applyBorder="1" applyAlignment="1" applyProtection="1">
      <alignment horizontal="left" vertical="top" wrapText="1" shrinkToFit="1"/>
    </xf>
    <xf numFmtId="0" fontId="11" fillId="4" borderId="37" xfId="6" applyFont="1" applyFill="1" applyBorder="1" applyAlignment="1" applyProtection="1">
      <alignment horizontal="left" vertical="top" wrapText="1" shrinkToFit="1"/>
    </xf>
    <xf numFmtId="0" fontId="11" fillId="4" borderId="38" xfId="6" applyFont="1" applyFill="1" applyBorder="1" applyAlignment="1" applyProtection="1">
      <alignment horizontal="left" vertical="top" wrapText="1" shrinkToFit="1"/>
    </xf>
    <xf numFmtId="0" fontId="11" fillId="4" borderId="39" xfId="6" applyFont="1" applyFill="1" applyBorder="1" applyAlignment="1" applyProtection="1">
      <alignment horizontal="left" vertical="top" wrapText="1" shrinkToFit="1"/>
    </xf>
    <xf numFmtId="0" fontId="11" fillId="4" borderId="21" xfId="6" applyFont="1" applyFill="1" applyBorder="1" applyAlignment="1" applyProtection="1">
      <alignment horizontal="left" vertical="top" wrapText="1"/>
    </xf>
    <xf numFmtId="0" fontId="6" fillId="4" borderId="37" xfId="6" applyFont="1" applyFill="1" applyBorder="1" applyAlignment="1" applyProtection="1">
      <alignment horizontal="left" vertical="top" wrapText="1" shrinkToFit="1"/>
    </xf>
    <xf numFmtId="0" fontId="6" fillId="4" borderId="21" xfId="6" applyFont="1" applyFill="1" applyBorder="1" applyAlignment="1" applyProtection="1">
      <alignment horizontal="left" vertical="top" wrapText="1" shrinkToFit="1"/>
    </xf>
    <xf numFmtId="0" fontId="6" fillId="4" borderId="38" xfId="6" applyFont="1" applyFill="1" applyBorder="1" applyAlignment="1" applyProtection="1">
      <alignment horizontal="left" vertical="top" wrapText="1" shrinkToFit="1"/>
    </xf>
    <xf numFmtId="0" fontId="11" fillId="4" borderId="40" xfId="6" applyFont="1" applyFill="1" applyBorder="1" applyAlignment="1" applyProtection="1">
      <alignment horizontal="left" vertical="top" wrapText="1" shrinkToFit="1"/>
    </xf>
    <xf numFmtId="0" fontId="7" fillId="0" borderId="19" xfId="6" applyFont="1" applyFill="1" applyBorder="1" applyAlignment="1" applyProtection="1">
      <alignment horizontal="left" vertical="top" wrapText="1"/>
    </xf>
    <xf numFmtId="0" fontId="6" fillId="0" borderId="19" xfId="6" applyFont="1" applyFill="1" applyBorder="1" applyAlignment="1" applyProtection="1">
      <alignment horizontal="left" vertical="top" wrapText="1"/>
    </xf>
    <xf numFmtId="0" fontId="7" fillId="0" borderId="28" xfId="6" applyFont="1" applyFill="1" applyBorder="1" applyAlignment="1" applyProtection="1">
      <alignment horizontal="left" vertical="top" wrapText="1"/>
    </xf>
    <xf numFmtId="0" fontId="7" fillId="0" borderId="23" xfId="6" applyFont="1" applyFill="1" applyBorder="1" applyAlignment="1" applyProtection="1">
      <alignment horizontal="left" vertical="top" wrapText="1"/>
    </xf>
    <xf numFmtId="0" fontId="7" fillId="0" borderId="26" xfId="6" applyFont="1" applyFill="1" applyBorder="1" applyAlignment="1" applyProtection="1">
      <alignment horizontal="left" vertical="top" wrapText="1"/>
    </xf>
    <xf numFmtId="0" fontId="7" fillId="0" borderId="33" xfId="6" applyFont="1" applyFill="1" applyBorder="1" applyAlignment="1" applyProtection="1">
      <alignment horizontal="left" vertical="top" wrapText="1"/>
    </xf>
    <xf numFmtId="0" fontId="7" fillId="0" borderId="0" xfId="6" applyFont="1" applyProtection="1">
      <alignment vertical="center"/>
    </xf>
    <xf numFmtId="0" fontId="7" fillId="0" borderId="0" xfId="6" applyFont="1" applyAlignment="1" applyProtection="1">
      <alignment horizontal="center" vertical="center"/>
    </xf>
    <xf numFmtId="0" fontId="7" fillId="0" borderId="0" xfId="6" applyFont="1" applyFill="1" applyProtection="1">
      <alignment vertical="center"/>
    </xf>
    <xf numFmtId="0" fontId="11" fillId="4" borderId="37" xfId="6" applyFont="1" applyFill="1" applyBorder="1" applyAlignment="1" applyProtection="1">
      <alignment horizontal="left" vertical="top" wrapText="1"/>
    </xf>
    <xf numFmtId="176" fontId="9" fillId="0" borderId="51" xfId="6" applyNumberFormat="1" applyFont="1" applyFill="1" applyBorder="1" applyAlignment="1" applyProtection="1">
      <alignment horizontal="left" vertical="top" wrapText="1"/>
    </xf>
    <xf numFmtId="0" fontId="11" fillId="4" borderId="55" xfId="6" applyFont="1" applyFill="1" applyBorder="1" applyAlignment="1" applyProtection="1">
      <alignment horizontal="left" vertical="top" wrapText="1" shrinkToFit="1"/>
    </xf>
    <xf numFmtId="176" fontId="9" fillId="0" borderId="56" xfId="6" applyNumberFormat="1" applyFont="1" applyFill="1" applyBorder="1" applyAlignment="1" applyProtection="1">
      <alignment horizontal="left" vertical="top" wrapText="1"/>
    </xf>
    <xf numFmtId="0" fontId="11" fillId="4" borderId="58" xfId="6" applyFont="1" applyFill="1" applyBorder="1" applyAlignment="1" applyProtection="1">
      <alignment horizontal="left" vertical="top" wrapText="1" shrinkToFit="1"/>
    </xf>
    <xf numFmtId="0" fontId="8" fillId="5" borderId="53" xfId="6" applyFont="1" applyFill="1" applyBorder="1" applyAlignment="1" applyProtection="1">
      <alignment horizontal="center" vertical="center" wrapText="1"/>
    </xf>
    <xf numFmtId="0" fontId="7" fillId="0" borderId="44" xfId="6" applyFont="1" applyFill="1" applyBorder="1" applyAlignment="1" applyProtection="1">
      <alignment vertical="center" wrapText="1"/>
    </xf>
    <xf numFmtId="0" fontId="9" fillId="0" borderId="28" xfId="6" applyFont="1" applyFill="1" applyBorder="1" applyAlignment="1" applyProtection="1">
      <alignment horizontal="left" vertical="top" wrapText="1"/>
    </xf>
    <xf numFmtId="0" fontId="9" fillId="0" borderId="24" xfId="6" applyFont="1" applyFill="1" applyBorder="1" applyAlignment="1" applyProtection="1">
      <alignment horizontal="left" vertical="top" wrapText="1"/>
    </xf>
    <xf numFmtId="0" fontId="10" fillId="0" borderId="19" xfId="6" applyFont="1" applyFill="1" applyBorder="1" applyAlignment="1" applyProtection="1">
      <alignment horizontal="left" vertical="top" wrapText="1"/>
    </xf>
    <xf numFmtId="178" fontId="7" fillId="0" borderId="43" xfId="6" applyNumberFormat="1" applyFont="1" applyFill="1" applyBorder="1" applyAlignment="1" applyProtection="1">
      <alignment horizontal="left" vertical="center" wrapText="1"/>
    </xf>
    <xf numFmtId="178" fontId="7" fillId="0" borderId="22" xfId="6" applyNumberFormat="1" applyFont="1" applyFill="1" applyBorder="1" applyAlignment="1" applyProtection="1">
      <alignment horizontal="left" vertical="center" wrapText="1"/>
    </xf>
    <xf numFmtId="178" fontId="7" fillId="0" borderId="44" xfId="6" applyNumberFormat="1" applyFont="1" applyFill="1" applyBorder="1" applyAlignment="1" applyProtection="1">
      <alignment horizontal="left" vertical="center" wrapText="1"/>
    </xf>
    <xf numFmtId="0" fontId="9" fillId="0" borderId="19" xfId="6" applyFont="1" applyFill="1" applyBorder="1" applyAlignment="1" applyProtection="1">
      <alignment horizontal="left" vertical="top" wrapText="1"/>
    </xf>
    <xf numFmtId="0" fontId="9" fillId="0" borderId="23" xfId="6" applyFont="1" applyFill="1" applyBorder="1" applyAlignment="1" applyProtection="1">
      <alignment horizontal="left" vertical="top" wrapText="1"/>
    </xf>
    <xf numFmtId="0" fontId="9" fillId="0" borderId="31" xfId="6" applyFont="1" applyFill="1" applyBorder="1" applyAlignment="1" applyProtection="1">
      <alignment horizontal="left" vertical="top" wrapText="1"/>
    </xf>
    <xf numFmtId="0" fontId="7" fillId="0" borderId="2" xfId="6" applyFont="1" applyFill="1" applyBorder="1" applyAlignment="1" applyProtection="1">
      <alignment horizontal="left" vertical="top" wrapText="1"/>
    </xf>
    <xf numFmtId="0" fontId="13" fillId="0" borderId="31" xfId="0" applyFont="1" applyBorder="1">
      <alignment vertical="center"/>
    </xf>
    <xf numFmtId="0" fontId="13" fillId="0" borderId="31"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61" xfId="0" applyFont="1" applyBorder="1">
      <alignment vertical="center"/>
    </xf>
    <xf numFmtId="0" fontId="13" fillId="0" borderId="61" xfId="0" applyFont="1" applyBorder="1" applyAlignment="1">
      <alignment vertical="center" wrapText="1"/>
    </xf>
    <xf numFmtId="0" fontId="13" fillId="0" borderId="0" xfId="0" applyFont="1" applyAlignment="1">
      <alignment vertical="center" wrapText="1"/>
    </xf>
    <xf numFmtId="0" fontId="7" fillId="0" borderId="3" xfId="6" applyFont="1" applyFill="1" applyBorder="1" applyAlignment="1" applyProtection="1">
      <alignment vertical="center" wrapText="1"/>
    </xf>
    <xf numFmtId="31" fontId="7" fillId="0" borderId="22" xfId="6" applyNumberFormat="1" applyFont="1" applyFill="1" applyBorder="1" applyAlignment="1" applyProtection="1">
      <alignment horizontal="left" vertical="center" wrapText="1"/>
    </xf>
    <xf numFmtId="180" fontId="7" fillId="0" borderId="22" xfId="6" applyNumberFormat="1" applyFont="1" applyFill="1" applyBorder="1" applyAlignment="1" applyProtection="1">
      <alignment vertical="center" wrapText="1"/>
    </xf>
    <xf numFmtId="56" fontId="7" fillId="0" borderId="3" xfId="6" applyNumberFormat="1" applyFont="1" applyFill="1" applyBorder="1" applyAlignment="1" applyProtection="1">
      <alignment vertical="center" wrapText="1"/>
    </xf>
    <xf numFmtId="56" fontId="7" fillId="0" borderId="60" xfId="6" applyNumberFormat="1" applyFont="1" applyFill="1" applyBorder="1" applyAlignment="1" applyProtection="1">
      <alignment vertical="center" wrapText="1"/>
    </xf>
    <xf numFmtId="0" fontId="7" fillId="0" borderId="61" xfId="6" applyFont="1" applyFill="1" applyBorder="1" applyAlignment="1" applyProtection="1">
      <alignment horizontal="left" vertical="top" wrapText="1"/>
    </xf>
    <xf numFmtId="176" fontId="9" fillId="0" borderId="47" xfId="6" applyNumberFormat="1" applyFont="1" applyFill="1" applyBorder="1" applyAlignment="1" applyProtection="1">
      <alignment horizontal="left" vertical="top" wrapText="1"/>
    </xf>
    <xf numFmtId="176" fontId="9" fillId="0" borderId="50" xfId="6" applyNumberFormat="1" applyFont="1" applyFill="1" applyBorder="1" applyAlignment="1" applyProtection="1">
      <alignment horizontal="left" vertical="top" wrapText="1"/>
    </xf>
    <xf numFmtId="179" fontId="9" fillId="8" borderId="47" xfId="6" applyNumberFormat="1" applyFont="1" applyFill="1" applyBorder="1" applyAlignment="1" applyProtection="1">
      <alignment horizontal="left" vertical="top" wrapText="1"/>
      <protection locked="0"/>
    </xf>
    <xf numFmtId="0" fontId="9" fillId="8" borderId="47" xfId="6" applyFont="1" applyFill="1" applyBorder="1" applyAlignment="1" applyProtection="1">
      <alignment horizontal="left" vertical="top" wrapText="1"/>
      <protection locked="0"/>
    </xf>
    <xf numFmtId="0" fontId="9" fillId="8" borderId="49" xfId="6" applyFont="1" applyFill="1" applyBorder="1" applyAlignment="1" applyProtection="1">
      <alignment horizontal="left" vertical="top" wrapText="1"/>
      <protection locked="0"/>
    </xf>
    <xf numFmtId="177" fontId="9" fillId="8" borderId="49" xfId="6" applyNumberFormat="1" applyFont="1" applyFill="1" applyBorder="1" applyAlignment="1" applyProtection="1">
      <alignment horizontal="left" vertical="top" wrapText="1"/>
      <protection locked="0"/>
    </xf>
    <xf numFmtId="180" fontId="9" fillId="8" borderId="47" xfId="6" applyNumberFormat="1" applyFont="1" applyFill="1" applyBorder="1" applyAlignment="1" applyProtection="1">
      <alignment horizontal="left" vertical="top" wrapText="1"/>
      <protection locked="0"/>
    </xf>
    <xf numFmtId="176" fontId="9" fillId="8" borderId="47" xfId="6" applyNumberFormat="1" applyFont="1" applyFill="1" applyBorder="1" applyAlignment="1" applyProtection="1">
      <alignment horizontal="left" vertical="top" wrapText="1"/>
      <protection locked="0"/>
    </xf>
    <xf numFmtId="56" fontId="7" fillId="8" borderId="59" xfId="6" applyNumberFormat="1" applyFont="1" applyFill="1" applyBorder="1" applyAlignment="1" applyProtection="1">
      <alignment horizontal="left" vertical="top" wrapText="1"/>
      <protection locked="0"/>
    </xf>
    <xf numFmtId="0" fontId="21" fillId="8" borderId="48" xfId="9" applyFill="1" applyBorder="1" applyProtection="1">
      <alignment vertical="center"/>
      <protection locked="0"/>
    </xf>
    <xf numFmtId="49" fontId="9" fillId="8" borderId="49" xfId="6" applyNumberFormat="1" applyFont="1" applyFill="1" applyBorder="1" applyAlignment="1" applyProtection="1">
      <alignment horizontal="left" vertical="top" wrapText="1"/>
      <protection locked="0"/>
    </xf>
    <xf numFmtId="0" fontId="9" fillId="8" borderId="48" xfId="6" applyFont="1" applyFill="1" applyBorder="1" applyAlignment="1" applyProtection="1">
      <alignment horizontal="left" vertical="top" wrapText="1"/>
      <protection locked="0"/>
    </xf>
    <xf numFmtId="178" fontId="9" fillId="8" borderId="49" xfId="6" applyNumberFormat="1" applyFont="1" applyFill="1" applyBorder="1" applyAlignment="1" applyProtection="1">
      <alignment horizontal="left" vertical="top" wrapText="1"/>
      <protection locked="0"/>
    </xf>
    <xf numFmtId="178" fontId="9" fillId="8" borderId="47" xfId="6" applyNumberFormat="1" applyFont="1" applyFill="1" applyBorder="1" applyAlignment="1" applyProtection="1">
      <alignment horizontal="left" vertical="top" wrapText="1"/>
      <protection locked="0"/>
    </xf>
    <xf numFmtId="49" fontId="9" fillId="8" borderId="48" xfId="6" applyNumberFormat="1" applyFont="1" applyFill="1" applyBorder="1" applyAlignment="1" applyProtection="1">
      <alignment horizontal="left" vertical="top" wrapText="1"/>
      <protection locked="0"/>
    </xf>
    <xf numFmtId="0" fontId="9" fillId="8" borderId="52" xfId="6" applyFont="1" applyFill="1" applyBorder="1" applyAlignment="1" applyProtection="1">
      <alignment horizontal="left" vertical="top" wrapText="1"/>
      <protection locked="0"/>
    </xf>
    <xf numFmtId="0" fontId="9" fillId="0" borderId="51"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0" xfId="6" applyFont="1" applyFill="1" applyBorder="1" applyAlignment="1" applyProtection="1">
      <alignment horizontal="left" vertical="top" wrapText="1"/>
    </xf>
    <xf numFmtId="0" fontId="10" fillId="0" borderId="0" xfId="6" applyFont="1" applyFill="1" applyProtection="1">
      <alignment vertical="center"/>
    </xf>
    <xf numFmtId="0" fontId="7" fillId="0" borderId="29"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7" fillId="0" borderId="25" xfId="6" applyFont="1" applyFill="1" applyBorder="1" applyAlignment="1" applyProtection="1">
      <alignment horizontal="left" vertical="top" wrapText="1"/>
    </xf>
    <xf numFmtId="0" fontId="7" fillId="0" borderId="27"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9" fillId="0" borderId="0" xfId="6" applyFont="1" applyAlignment="1" applyProtection="1">
      <alignment horizontal="left" vertical="top" wrapText="1"/>
    </xf>
    <xf numFmtId="0" fontId="7" fillId="0" borderId="0" xfId="6" applyFont="1" applyAlignment="1" applyProtection="1">
      <alignment horizontal="left" vertical="top" wrapText="1"/>
    </xf>
    <xf numFmtId="0" fontId="7" fillId="0" borderId="0" xfId="6" applyFont="1" applyAlignment="1" applyProtection="1">
      <alignment vertical="center" wrapText="1"/>
    </xf>
    <xf numFmtId="176" fontId="9" fillId="0" borderId="49" xfId="6" applyNumberFormat="1" applyFont="1" applyFill="1" applyBorder="1" applyAlignment="1" applyProtection="1">
      <alignment horizontal="left" vertical="top" wrapText="1"/>
      <protection locked="0"/>
    </xf>
    <xf numFmtId="0" fontId="7" fillId="0" borderId="29" xfId="6" applyFont="1" applyFill="1" applyBorder="1" applyAlignment="1" applyProtection="1">
      <alignment horizontal="left" vertical="top" wrapText="1"/>
    </xf>
    <xf numFmtId="176" fontId="9" fillId="8" borderId="49" xfId="6" applyNumberFormat="1" applyFont="1" applyFill="1" applyBorder="1" applyAlignment="1" applyProtection="1">
      <alignment horizontal="left" vertical="top" wrapText="1"/>
      <protection locked="0"/>
    </xf>
    <xf numFmtId="56" fontId="7" fillId="8" borderId="48" xfId="6" applyNumberFormat="1" applyFont="1" applyFill="1" applyBorder="1" applyAlignment="1" applyProtection="1">
      <alignment horizontal="left" vertical="top" wrapText="1"/>
      <protection locked="0"/>
    </xf>
    <xf numFmtId="0" fontId="11" fillId="4" borderId="70" xfId="6" applyFont="1" applyFill="1" applyBorder="1" applyAlignment="1" applyProtection="1">
      <alignment horizontal="left" vertical="top" wrapText="1" shrinkToFit="1"/>
    </xf>
    <xf numFmtId="176" fontId="9" fillId="8" borderId="51" xfId="6" applyNumberFormat="1" applyFont="1" applyFill="1" applyBorder="1" applyAlignment="1" applyProtection="1">
      <alignment horizontal="left" vertical="top" wrapText="1"/>
      <protection locked="0"/>
    </xf>
    <xf numFmtId="0" fontId="11" fillId="4" borderId="71" xfId="6" applyFont="1" applyFill="1" applyBorder="1" applyAlignment="1" applyProtection="1">
      <alignment horizontal="left" vertical="top" wrapText="1" shrinkToFit="1"/>
    </xf>
    <xf numFmtId="0" fontId="11" fillId="4" borderId="72" xfId="6" applyFont="1" applyFill="1" applyBorder="1" applyAlignment="1" applyProtection="1">
      <alignment horizontal="left" vertical="top" wrapText="1" shrinkToFit="1"/>
    </xf>
    <xf numFmtId="0" fontId="11" fillId="4" borderId="73" xfId="6" applyFont="1" applyFill="1" applyBorder="1" applyAlignment="1" applyProtection="1">
      <alignment horizontal="left" vertical="top" wrapText="1" shrinkToFit="1"/>
    </xf>
    <xf numFmtId="0" fontId="20" fillId="2" borderId="0" xfId="0" applyFont="1" applyFill="1">
      <alignment vertical="center"/>
    </xf>
    <xf numFmtId="0" fontId="13" fillId="2" borderId="0" xfId="0" applyFont="1" applyFill="1">
      <alignment vertical="center"/>
    </xf>
    <xf numFmtId="0" fontId="20" fillId="2" borderId="0" xfId="0" applyFont="1" applyFill="1" applyAlignment="1">
      <alignment vertical="center"/>
    </xf>
    <xf numFmtId="0" fontId="20" fillId="2" borderId="0" xfId="0" applyFont="1" applyFill="1" applyBorder="1" applyAlignment="1">
      <alignment vertical="center"/>
    </xf>
    <xf numFmtId="0" fontId="20" fillId="2" borderId="0" xfId="0" applyFont="1" applyFill="1" applyBorder="1" applyAlignment="1">
      <alignment horizontal="left" vertical="center"/>
    </xf>
    <xf numFmtId="49" fontId="20" fillId="2" borderId="0" xfId="0" applyNumberFormat="1" applyFont="1" applyFill="1" applyAlignment="1">
      <alignment horizontal="left" vertical="center"/>
    </xf>
    <xf numFmtId="179" fontId="20" fillId="2" borderId="0" xfId="0" applyNumberFormat="1" applyFont="1" applyFill="1" applyAlignment="1">
      <alignment horizontal="left" vertical="center"/>
    </xf>
    <xf numFmtId="0" fontId="20" fillId="2" borderId="0" xfId="0" applyFont="1" applyFill="1" applyAlignment="1">
      <alignment horizontal="right" vertical="center"/>
    </xf>
    <xf numFmtId="3" fontId="20" fillId="2" borderId="0" xfId="0" applyNumberFormat="1" applyFont="1" applyFill="1" applyAlignment="1">
      <alignment vertical="center"/>
    </xf>
    <xf numFmtId="31" fontId="9" fillId="8" borderId="47" xfId="6" applyNumberFormat="1" applyFont="1" applyFill="1" applyBorder="1" applyAlignment="1" applyProtection="1">
      <alignment horizontal="left" vertical="top" wrapText="1"/>
      <protection locked="0"/>
    </xf>
    <xf numFmtId="0" fontId="20" fillId="2" borderId="14" xfId="0" applyFont="1" applyFill="1" applyBorder="1" applyAlignment="1">
      <alignment vertical="center"/>
    </xf>
    <xf numFmtId="0" fontId="20" fillId="2" borderId="14" xfId="0" applyFont="1" applyFill="1" applyBorder="1" applyAlignment="1">
      <alignment horizontal="center" vertical="center"/>
    </xf>
    <xf numFmtId="38" fontId="5" fillId="0" borderId="0" xfId="8" applyFont="1" applyFill="1">
      <alignment vertical="center"/>
    </xf>
    <xf numFmtId="38" fontId="15" fillId="0" borderId="0" xfId="8" applyFont="1" applyFill="1" applyAlignment="1">
      <alignment horizontal="right" vertical="center"/>
    </xf>
    <xf numFmtId="38" fontId="7" fillId="0" borderId="0" xfId="8" applyFont="1" applyFill="1" applyAlignment="1">
      <alignment vertical="center"/>
    </xf>
    <xf numFmtId="38" fontId="7" fillId="0" borderId="0" xfId="8" applyFont="1" applyFill="1">
      <alignment vertical="center"/>
    </xf>
    <xf numFmtId="38" fontId="7" fillId="0" borderId="14" xfId="8" applyFont="1" applyFill="1" applyBorder="1" applyAlignment="1">
      <alignment horizontal="center" vertical="center"/>
    </xf>
    <xf numFmtId="38" fontId="7" fillId="0" borderId="14" xfId="8" applyFont="1" applyFill="1" applyBorder="1" applyAlignment="1">
      <alignment horizontal="center" vertical="center" wrapText="1"/>
    </xf>
    <xf numFmtId="38" fontId="7" fillId="0" borderId="14" xfId="8" applyFont="1" applyBorder="1">
      <alignment vertical="center"/>
    </xf>
    <xf numFmtId="40" fontId="7" fillId="0" borderId="0" xfId="8" applyNumberFormat="1" applyFont="1" applyFill="1">
      <alignment vertical="center"/>
    </xf>
    <xf numFmtId="38" fontId="7" fillId="0" borderId="14" xfId="8" applyFont="1" applyFill="1" applyBorder="1" applyAlignment="1">
      <alignment horizontal="right" vertical="center"/>
    </xf>
    <xf numFmtId="186" fontId="7" fillId="0" borderId="14" xfId="8" applyNumberFormat="1" applyFont="1" applyFill="1" applyBorder="1">
      <alignment vertical="center"/>
    </xf>
    <xf numFmtId="38" fontId="7" fillId="0" borderId="14" xfId="8" applyFont="1" applyFill="1" applyBorder="1">
      <alignment vertical="center"/>
    </xf>
    <xf numFmtId="181" fontId="7" fillId="0" borderId="0" xfId="10" applyNumberFormat="1" applyFont="1" applyFill="1" applyBorder="1" applyAlignment="1">
      <alignment horizontal="left" vertical="center"/>
    </xf>
    <xf numFmtId="38" fontId="7" fillId="0" borderId="0" xfId="8" applyFont="1" applyFill="1" applyBorder="1" applyAlignment="1">
      <alignment horizontal="left" vertical="center"/>
    </xf>
    <xf numFmtId="38" fontId="7" fillId="0" borderId="0" xfId="8" applyFont="1" applyFill="1" applyBorder="1">
      <alignment vertical="center"/>
    </xf>
    <xf numFmtId="38" fontId="7" fillId="0" borderId="5" xfId="8" applyFont="1" applyFill="1" applyBorder="1">
      <alignment vertical="center"/>
    </xf>
    <xf numFmtId="40" fontId="5" fillId="0" borderId="0" xfId="8" applyNumberFormat="1" applyFont="1" applyFill="1">
      <alignment vertical="center"/>
    </xf>
    <xf numFmtId="38" fontId="7" fillId="0" borderId="2" xfId="8" applyFont="1" applyFill="1" applyBorder="1">
      <alignment vertical="center"/>
    </xf>
    <xf numFmtId="38" fontId="7" fillId="0" borderId="2" xfId="8" applyNumberFormat="1" applyFont="1" applyFill="1" applyBorder="1">
      <alignment vertical="center"/>
    </xf>
    <xf numFmtId="38" fontId="7" fillId="0" borderId="4" xfId="8" applyFont="1" applyFill="1" applyBorder="1">
      <alignment vertical="center"/>
    </xf>
    <xf numFmtId="38" fontId="7" fillId="0" borderId="4" xfId="8" applyNumberFormat="1" applyFont="1" applyFill="1" applyBorder="1">
      <alignment vertical="center"/>
    </xf>
    <xf numFmtId="187" fontId="7" fillId="0" borderId="0" xfId="8" applyNumberFormat="1" applyFont="1" applyFill="1" applyBorder="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Fill="1" applyAlignment="1">
      <alignment horizontal="left" vertical="center"/>
    </xf>
    <xf numFmtId="0" fontId="22" fillId="0" borderId="0" xfId="6" applyFont="1" applyFill="1" applyAlignment="1">
      <alignment horizontal="left" vertical="center"/>
    </xf>
    <xf numFmtId="0" fontId="5" fillId="0" borderId="0" xfId="6">
      <alignment vertical="center"/>
    </xf>
    <xf numFmtId="38" fontId="15" fillId="0" borderId="0" xfId="8" applyFont="1" applyAlignment="1">
      <alignment horizontal="right" vertical="center"/>
    </xf>
    <xf numFmtId="38" fontId="16" fillId="0" borderId="0" xfId="8" applyFont="1" applyFill="1" applyAlignment="1">
      <alignment horizontal="center" vertical="center"/>
    </xf>
    <xf numFmtId="0" fontId="5" fillId="0" borderId="0" xfId="6" applyFill="1">
      <alignment vertical="center"/>
    </xf>
    <xf numFmtId="38" fontId="7" fillId="0" borderId="0" xfId="8" applyFont="1">
      <alignment vertical="center"/>
    </xf>
    <xf numFmtId="0" fontId="7" fillId="0" borderId="0" xfId="6" applyFont="1">
      <alignment vertical="center"/>
    </xf>
    <xf numFmtId="38" fontId="7" fillId="0" borderId="0" xfId="6" applyNumberFormat="1" applyFont="1">
      <alignment vertical="center"/>
    </xf>
    <xf numFmtId="0" fontId="7" fillId="0" borderId="0" xfId="6" applyFont="1" applyAlignment="1">
      <alignment horizontal="right" vertical="center"/>
    </xf>
    <xf numFmtId="38" fontId="7" fillId="0" borderId="5" xfId="8" applyFont="1" applyFill="1" applyBorder="1" applyAlignment="1">
      <alignment horizontal="center" vertical="center"/>
    </xf>
    <xf numFmtId="38" fontId="7" fillId="0" borderId="0" xfId="8" applyFont="1" applyAlignment="1">
      <alignment horizontal="center" vertical="center"/>
    </xf>
    <xf numFmtId="38" fontId="7" fillId="0" borderId="15" xfId="8" applyFont="1" applyFill="1" applyBorder="1">
      <alignment vertical="center"/>
    </xf>
    <xf numFmtId="38" fontId="7" fillId="0" borderId="7" xfId="8" applyFont="1" applyFill="1" applyBorder="1">
      <alignment vertical="center"/>
    </xf>
    <xf numFmtId="38" fontId="7" fillId="0" borderId="10" xfId="8" applyFont="1" applyFill="1" applyBorder="1">
      <alignment vertical="center"/>
    </xf>
    <xf numFmtId="38" fontId="9" fillId="0" borderId="4" xfId="8" applyFont="1" applyFill="1" applyBorder="1">
      <alignment vertical="center"/>
    </xf>
    <xf numFmtId="38" fontId="7" fillId="0" borderId="14" xfId="8" applyFont="1" applyFill="1" applyBorder="1" applyAlignment="1">
      <alignment horizontal="left" vertical="center"/>
    </xf>
    <xf numFmtId="181" fontId="7" fillId="2" borderId="0" xfId="10" applyNumberFormat="1" applyFont="1" applyFill="1" applyBorder="1" applyAlignment="1">
      <alignment horizontal="left" vertical="center"/>
    </xf>
    <xf numFmtId="38" fontId="7" fillId="0" borderId="0" xfId="8" applyFont="1" applyBorder="1">
      <alignment vertical="center"/>
    </xf>
    <xf numFmtId="0" fontId="17" fillId="0" borderId="0" xfId="6" applyFont="1">
      <alignment vertical="center"/>
    </xf>
    <xf numFmtId="0" fontId="9" fillId="0" borderId="0" xfId="6" applyFont="1">
      <alignment vertical="center"/>
    </xf>
    <xf numFmtId="0" fontId="7" fillId="0" borderId="0" xfId="6" applyFont="1" applyFill="1">
      <alignment vertical="center"/>
    </xf>
    <xf numFmtId="38" fontId="7" fillId="0" borderId="14" xfId="8" applyNumberFormat="1" applyFont="1" applyFill="1" applyBorder="1">
      <alignment vertical="center"/>
    </xf>
    <xf numFmtId="0" fontId="5" fillId="0" borderId="0" xfId="6" applyAlignment="1">
      <alignment horizontal="left" vertical="center"/>
    </xf>
    <xf numFmtId="38" fontId="5" fillId="0" borderId="0" xfId="8" applyFont="1">
      <alignment vertical="center"/>
    </xf>
    <xf numFmtId="0" fontId="12" fillId="0" borderId="0" xfId="6" applyFont="1" applyAlignment="1">
      <alignment horizontal="right" vertical="center"/>
    </xf>
    <xf numFmtId="0" fontId="23" fillId="0" borderId="0" xfId="6" applyFont="1" applyAlignment="1">
      <alignment horizontal="left" vertical="center"/>
    </xf>
    <xf numFmtId="0" fontId="23" fillId="0" borderId="0" xfId="6" applyFont="1">
      <alignment vertical="center"/>
    </xf>
    <xf numFmtId="3" fontId="5" fillId="0" borderId="0" xfId="6" applyNumberFormat="1">
      <alignment vertical="center"/>
    </xf>
    <xf numFmtId="0" fontId="5" fillId="0" borderId="0" xfId="6" applyProtection="1">
      <alignment vertical="center"/>
      <protection locked="0"/>
    </xf>
    <xf numFmtId="38" fontId="5" fillId="0" borderId="0" xfId="8" applyFont="1" applyProtection="1">
      <alignment vertical="center"/>
      <protection locked="0"/>
    </xf>
    <xf numFmtId="38" fontId="15" fillId="0" borderId="0" xfId="8" applyFont="1" applyAlignment="1" applyProtection="1">
      <alignment horizontal="right" vertical="center"/>
      <protection locked="0"/>
    </xf>
    <xf numFmtId="0" fontId="7" fillId="0" borderId="0" xfId="6" applyFont="1" applyProtection="1">
      <alignment vertical="center"/>
      <protection locked="0"/>
    </xf>
    <xf numFmtId="38" fontId="7" fillId="0" borderId="0" xfId="8" applyFont="1" applyProtection="1">
      <alignment vertical="center"/>
      <protection locked="0"/>
    </xf>
    <xf numFmtId="0" fontId="7" fillId="0" borderId="14" xfId="6" applyFont="1" applyBorder="1" applyAlignment="1" applyProtection="1">
      <alignment horizontal="center" vertical="center"/>
      <protection locked="0"/>
    </xf>
    <xf numFmtId="0" fontId="7" fillId="0" borderId="63" xfId="6" applyFont="1" applyBorder="1" applyAlignment="1" applyProtection="1">
      <alignment horizontal="center" vertical="center"/>
      <protection locked="0"/>
    </xf>
    <xf numFmtId="0" fontId="11" fillId="0" borderId="64" xfId="6" applyFont="1" applyBorder="1" applyAlignment="1" applyProtection="1">
      <alignment horizontal="center" vertical="center"/>
      <protection locked="0"/>
    </xf>
    <xf numFmtId="0" fontId="7" fillId="7" borderId="7" xfId="6" applyFont="1" applyFill="1" applyBorder="1" applyProtection="1">
      <alignment vertical="center"/>
    </xf>
    <xf numFmtId="0" fontId="7" fillId="7" borderId="8" xfId="6" applyFont="1" applyFill="1" applyBorder="1" applyProtection="1">
      <alignment vertical="center"/>
      <protection locked="0"/>
    </xf>
    <xf numFmtId="38" fontId="7" fillId="7" borderId="8" xfId="8" applyFont="1" applyFill="1" applyBorder="1" applyProtection="1">
      <alignment vertical="center"/>
      <protection locked="0"/>
    </xf>
    <xf numFmtId="0" fontId="7" fillId="7" borderId="6" xfId="6" applyFont="1" applyFill="1" applyBorder="1" applyProtection="1">
      <alignment vertical="center"/>
      <protection locked="0"/>
    </xf>
    <xf numFmtId="38" fontId="11" fillId="7" borderId="7" xfId="8" applyFont="1" applyFill="1" applyBorder="1" applyProtection="1">
      <alignment vertical="center"/>
      <protection locked="0"/>
    </xf>
    <xf numFmtId="0" fontId="7" fillId="0" borderId="15" xfId="6" applyFont="1" applyBorder="1" applyProtection="1">
      <alignment vertical="center"/>
    </xf>
    <xf numFmtId="0" fontId="7" fillId="0" borderId="0" xfId="6" applyFont="1" applyBorder="1" applyProtection="1">
      <alignment vertical="center"/>
      <protection locked="0"/>
    </xf>
    <xf numFmtId="38" fontId="7" fillId="0" borderId="0" xfId="8" applyFont="1" applyBorder="1" applyProtection="1">
      <alignment vertical="center"/>
      <protection locked="0"/>
    </xf>
    <xf numFmtId="0" fontId="7" fillId="0" borderId="3" xfId="6" applyFont="1" applyBorder="1" applyAlignment="1" applyProtection="1">
      <alignment horizontal="right" vertical="center"/>
      <protection locked="0"/>
    </xf>
    <xf numFmtId="38" fontId="12" fillId="0" borderId="15" xfId="8" applyFont="1" applyBorder="1" applyProtection="1">
      <alignment vertical="center"/>
      <protection locked="0"/>
    </xf>
    <xf numFmtId="0" fontId="7" fillId="0" borderId="15" xfId="6" applyFont="1" applyBorder="1" applyProtection="1">
      <alignment vertical="center"/>
      <protection locked="0"/>
    </xf>
    <xf numFmtId="38" fontId="9" fillId="0" borderId="15" xfId="8" applyFont="1" applyBorder="1" applyProtection="1">
      <alignment vertical="center"/>
      <protection locked="0"/>
    </xf>
    <xf numFmtId="38" fontId="7" fillId="0" borderId="15" xfId="8" applyFont="1" applyBorder="1" applyProtection="1">
      <alignment vertical="center"/>
      <protection locked="0"/>
    </xf>
    <xf numFmtId="0" fontId="7" fillId="0" borderId="3" xfId="6" applyFont="1" applyBorder="1" applyProtection="1">
      <alignment vertical="center"/>
      <protection locked="0"/>
    </xf>
    <xf numFmtId="0" fontId="7" fillId="7" borderId="15" xfId="6" applyFont="1" applyFill="1" applyBorder="1" applyProtection="1">
      <alignment vertical="center"/>
    </xf>
    <xf numFmtId="0" fontId="7" fillId="7" borderId="0" xfId="6" applyFont="1" applyFill="1" applyBorder="1" applyProtection="1">
      <alignment vertical="center"/>
      <protection locked="0"/>
    </xf>
    <xf numFmtId="38" fontId="7" fillId="7" borderId="0" xfId="8" applyFont="1" applyFill="1" applyBorder="1" applyProtection="1">
      <alignment vertical="center"/>
      <protection locked="0"/>
    </xf>
    <xf numFmtId="0" fontId="7" fillId="7" borderId="3" xfId="6" applyFont="1" applyFill="1" applyBorder="1" applyProtection="1">
      <alignment vertical="center"/>
      <protection locked="0"/>
    </xf>
    <xf numFmtId="38" fontId="11" fillId="7" borderId="15" xfId="8" applyFont="1" applyFill="1" applyBorder="1" applyProtection="1">
      <alignment vertical="center"/>
      <protection locked="0"/>
    </xf>
    <xf numFmtId="38" fontId="7" fillId="0" borderId="17" xfId="8" applyFont="1" applyBorder="1" applyProtection="1">
      <alignment vertical="center"/>
      <protection locked="0"/>
    </xf>
    <xf numFmtId="38" fontId="7" fillId="0" borderId="0" xfId="6" applyNumberFormat="1" applyFont="1" applyProtection="1">
      <alignment vertical="center"/>
      <protection locked="0"/>
    </xf>
    <xf numFmtId="38" fontId="11" fillId="7" borderId="17" xfId="8" applyFont="1" applyFill="1" applyBorder="1" applyProtection="1">
      <alignment vertical="center"/>
      <protection locked="0"/>
    </xf>
    <xf numFmtId="0" fontId="9" fillId="0" borderId="0" xfId="6" applyFont="1" applyBorder="1" applyProtection="1">
      <alignment vertical="center"/>
      <protection locked="0"/>
    </xf>
    <xf numFmtId="0" fontId="10" fillId="0" borderId="0" xfId="6" applyFont="1" applyBorder="1" applyProtection="1">
      <alignment vertical="center"/>
      <protection locked="0"/>
    </xf>
    <xf numFmtId="0" fontId="9" fillId="0" borderId="0" xfId="6" applyFont="1" applyProtection="1">
      <alignment vertical="center"/>
      <protection locked="0"/>
    </xf>
    <xf numFmtId="0" fontId="9" fillId="7" borderId="7" xfId="6" applyFont="1" applyFill="1" applyBorder="1" applyProtection="1">
      <alignment vertical="center"/>
    </xf>
    <xf numFmtId="0" fontId="9" fillId="7" borderId="8" xfId="6" applyFont="1" applyFill="1" applyBorder="1" applyProtection="1">
      <alignment vertical="center"/>
      <protection locked="0"/>
    </xf>
    <xf numFmtId="38" fontId="9" fillId="7" borderId="8" xfId="8" applyFont="1" applyFill="1" applyBorder="1" applyProtection="1">
      <alignment vertical="center"/>
      <protection locked="0"/>
    </xf>
    <xf numFmtId="0" fontId="9" fillId="7" borderId="6" xfId="6" applyFont="1" applyFill="1" applyBorder="1" applyProtection="1">
      <alignment vertical="center"/>
      <protection locked="0"/>
    </xf>
    <xf numFmtId="38" fontId="9" fillId="7" borderId="7" xfId="8" applyFont="1" applyFill="1" applyBorder="1" applyProtection="1">
      <alignment vertical="center"/>
      <protection locked="0"/>
    </xf>
    <xf numFmtId="38" fontId="7" fillId="0" borderId="15" xfId="8" applyFont="1" applyFill="1" applyBorder="1" applyProtection="1">
      <alignment vertical="center"/>
    </xf>
    <xf numFmtId="0" fontId="9" fillId="0" borderId="0" xfId="6" applyFont="1" applyFill="1" applyBorder="1" applyProtection="1">
      <alignment vertical="center"/>
      <protection locked="0"/>
    </xf>
    <xf numFmtId="38" fontId="9" fillId="0" borderId="0" xfId="8" applyFont="1" applyFill="1" applyBorder="1" applyProtection="1">
      <alignment vertical="center"/>
      <protection locked="0"/>
    </xf>
    <xf numFmtId="0" fontId="9" fillId="0" borderId="3" xfId="6" applyFont="1" applyFill="1" applyBorder="1" applyProtection="1">
      <alignment vertical="center"/>
      <protection locked="0"/>
    </xf>
    <xf numFmtId="38" fontId="9" fillId="0" borderId="17" xfId="8" applyFont="1" applyBorder="1" applyProtection="1">
      <alignment vertical="center"/>
      <protection locked="0"/>
    </xf>
    <xf numFmtId="38" fontId="9" fillId="0" borderId="0" xfId="6" applyNumberFormat="1" applyFont="1" applyProtection="1">
      <alignment vertical="center"/>
      <protection locked="0"/>
    </xf>
    <xf numFmtId="0" fontId="9" fillId="0" borderId="15" xfId="6" applyFont="1" applyFill="1" applyBorder="1" applyProtection="1">
      <alignment vertical="center"/>
      <protection locked="0"/>
    </xf>
    <xf numFmtId="0" fontId="9" fillId="0" borderId="3" xfId="6" applyFont="1" applyFill="1" applyBorder="1" applyAlignment="1" applyProtection="1">
      <alignment horizontal="right" vertical="center"/>
      <protection locked="0"/>
    </xf>
    <xf numFmtId="38" fontId="9" fillId="0" borderId="0" xfId="8" applyFont="1" applyProtection="1">
      <alignment vertical="center"/>
      <protection locked="0"/>
    </xf>
    <xf numFmtId="38" fontId="7" fillId="0" borderId="15" xfId="8" applyFont="1" applyBorder="1" applyProtection="1">
      <alignment vertical="center"/>
    </xf>
    <xf numFmtId="38" fontId="9" fillId="0" borderId="0" xfId="8" applyFont="1" applyBorder="1" applyProtection="1">
      <alignment vertical="center"/>
      <protection locked="0"/>
    </xf>
    <xf numFmtId="0" fontId="9" fillId="0" borderId="3" xfId="6" applyFont="1" applyBorder="1" applyProtection="1">
      <alignment vertical="center"/>
      <protection locked="0"/>
    </xf>
    <xf numFmtId="0" fontId="9" fillId="0" borderId="15" xfId="6" applyFont="1" applyBorder="1" applyProtection="1">
      <alignment vertical="center"/>
      <protection locked="0"/>
    </xf>
    <xf numFmtId="0" fontId="9" fillId="0" borderId="3" xfId="6" applyFont="1" applyBorder="1" applyAlignment="1" applyProtection="1">
      <alignment horizontal="right" vertical="center"/>
      <protection locked="0"/>
    </xf>
    <xf numFmtId="0" fontId="9" fillId="0" borderId="10" xfId="6" applyFont="1" applyBorder="1" applyProtection="1">
      <alignment vertical="center"/>
      <protection locked="0"/>
    </xf>
    <xf numFmtId="0" fontId="9" fillId="0" borderId="11" xfId="6" applyFont="1" applyBorder="1" applyProtection="1">
      <alignment vertical="center"/>
      <protection locked="0"/>
    </xf>
    <xf numFmtId="38" fontId="9" fillId="0" borderId="11" xfId="8" applyFont="1" applyBorder="1" applyProtection="1">
      <alignment vertical="center"/>
      <protection locked="0"/>
    </xf>
    <xf numFmtId="0" fontId="9" fillId="0" borderId="9" xfId="6" applyFont="1" applyBorder="1" applyProtection="1">
      <alignment vertical="center"/>
      <protection locked="0"/>
    </xf>
    <xf numFmtId="0" fontId="9" fillId="0" borderId="12" xfId="6" applyFont="1" applyBorder="1" applyAlignment="1" applyProtection="1">
      <alignment vertical="center"/>
    </xf>
    <xf numFmtId="0" fontId="9" fillId="0" borderId="13" xfId="6" applyFont="1" applyBorder="1" applyProtection="1">
      <alignment vertical="center"/>
      <protection locked="0"/>
    </xf>
    <xf numFmtId="0" fontId="9" fillId="0" borderId="13" xfId="6" applyFont="1" applyBorder="1" applyAlignment="1" applyProtection="1">
      <alignment vertical="center"/>
      <protection locked="0"/>
    </xf>
    <xf numFmtId="0" fontId="9" fillId="0" borderId="1" xfId="6" applyFont="1" applyBorder="1" applyAlignment="1" applyProtection="1">
      <alignment vertical="center"/>
      <protection locked="0"/>
    </xf>
    <xf numFmtId="38" fontId="9" fillId="0" borderId="12" xfId="6" applyNumberFormat="1" applyFont="1" applyBorder="1" applyAlignment="1" applyProtection="1">
      <alignment vertical="center"/>
      <protection locked="0"/>
    </xf>
    <xf numFmtId="38" fontId="11" fillId="0" borderId="69" xfId="6" applyNumberFormat="1" applyFont="1" applyFill="1" applyBorder="1" applyAlignment="1" applyProtection="1">
      <alignment horizontal="right" vertical="center"/>
      <protection locked="0"/>
    </xf>
    <xf numFmtId="181" fontId="7" fillId="2" borderId="0" xfId="10" applyNumberFormat="1" applyFont="1" applyFill="1" applyBorder="1" applyAlignment="1" applyProtection="1">
      <alignment horizontal="left" vertical="center"/>
      <protection locked="0"/>
    </xf>
    <xf numFmtId="0" fontId="9" fillId="0" borderId="0" xfId="6" applyFont="1" applyFill="1" applyBorder="1" applyAlignment="1" applyProtection="1">
      <alignment vertical="center"/>
      <protection locked="0"/>
    </xf>
    <xf numFmtId="0" fontId="0" fillId="0" borderId="0" xfId="0" applyProtection="1">
      <alignment vertical="center"/>
      <protection locked="0"/>
    </xf>
    <xf numFmtId="0" fontId="7" fillId="0" borderId="0" xfId="6" applyFont="1" applyBorder="1" applyAlignment="1" applyProtection="1">
      <alignment horizontal="right" vertical="center"/>
      <protection locked="0"/>
    </xf>
    <xf numFmtId="0" fontId="9" fillId="7" borderId="8" xfId="6" applyFont="1" applyFill="1" applyBorder="1" applyAlignment="1" applyProtection="1">
      <alignment horizontal="right" vertical="center"/>
      <protection locked="0"/>
    </xf>
    <xf numFmtId="38" fontId="9" fillId="7" borderId="62" xfId="8" applyFont="1" applyFill="1" applyBorder="1" applyProtection="1">
      <alignment vertical="center"/>
      <protection locked="0"/>
    </xf>
    <xf numFmtId="0" fontId="9" fillId="0" borderId="7" xfId="6" applyFont="1" applyFill="1" applyBorder="1" applyProtection="1">
      <alignment vertical="center"/>
    </xf>
    <xf numFmtId="38" fontId="9" fillId="0" borderId="0" xfId="6" applyNumberFormat="1" applyFont="1" applyFill="1" applyBorder="1" applyProtection="1">
      <alignment vertical="center"/>
      <protection locked="0"/>
    </xf>
    <xf numFmtId="0" fontId="9" fillId="0" borderId="8" xfId="6" applyFont="1" applyFill="1" applyBorder="1" applyProtection="1">
      <alignment vertical="center"/>
      <protection locked="0"/>
    </xf>
    <xf numFmtId="38" fontId="9" fillId="0" borderId="8" xfId="8" applyFont="1" applyFill="1" applyBorder="1" applyProtection="1">
      <alignment vertical="center"/>
      <protection locked="0"/>
    </xf>
    <xf numFmtId="0" fontId="9" fillId="0" borderId="8" xfId="6" applyFont="1" applyFill="1" applyBorder="1" applyAlignment="1" applyProtection="1">
      <alignment horizontal="right" vertical="center"/>
      <protection locked="0"/>
    </xf>
    <xf numFmtId="38" fontId="9" fillId="0" borderId="7" xfId="8" applyFont="1" applyFill="1" applyBorder="1" applyProtection="1">
      <alignment vertical="center"/>
      <protection locked="0"/>
    </xf>
    <xf numFmtId="189" fontId="9" fillId="0" borderId="8" xfId="6" applyNumberFormat="1" applyFont="1" applyFill="1" applyBorder="1" applyProtection="1">
      <alignment vertical="center"/>
      <protection locked="0"/>
    </xf>
    <xf numFmtId="38" fontId="9" fillId="0" borderId="12" xfId="0" applyNumberFormat="1" applyFont="1" applyBorder="1" applyAlignment="1" applyProtection="1">
      <alignment vertical="center"/>
      <protection locked="0"/>
    </xf>
    <xf numFmtId="181" fontId="7" fillId="2" borderId="0" xfId="10" applyNumberFormat="1" applyFont="1" applyFill="1" applyBorder="1" applyAlignment="1" applyProtection="1">
      <alignment horizontal="left" vertical="center"/>
    </xf>
    <xf numFmtId="0" fontId="9" fillId="0" borderId="0" xfId="6" applyFont="1" applyBorder="1" applyAlignment="1" applyProtection="1">
      <alignment vertical="center"/>
      <protection locked="0"/>
    </xf>
    <xf numFmtId="38" fontId="9" fillId="0" borderId="0" xfId="6" applyNumberFormat="1" applyFont="1" applyBorder="1" applyAlignment="1" applyProtection="1">
      <alignment vertical="center"/>
      <protection locked="0"/>
    </xf>
    <xf numFmtId="38" fontId="9" fillId="0" borderId="0" xfId="8" applyFont="1" applyFill="1" applyBorder="1" applyAlignment="1" applyProtection="1">
      <alignment horizontal="center" vertical="center"/>
      <protection locked="0"/>
    </xf>
    <xf numFmtId="38" fontId="11" fillId="0" borderId="0" xfId="6" applyNumberFormat="1" applyFont="1" applyFill="1" applyBorder="1" applyAlignment="1" applyProtection="1">
      <alignment horizontal="center" vertical="center"/>
      <protection locked="0"/>
    </xf>
    <xf numFmtId="190" fontId="5" fillId="0" borderId="0" xfId="6" applyNumberFormat="1" applyProtection="1">
      <alignment vertical="center"/>
      <protection locked="0"/>
    </xf>
    <xf numFmtId="0" fontId="20" fillId="2" borderId="0" xfId="0" applyFont="1" applyFill="1" applyBorder="1" applyAlignment="1">
      <alignment horizontal="right" vertical="center"/>
    </xf>
    <xf numFmtId="0" fontId="7" fillId="0" borderId="20" xfId="6" applyFont="1" applyFill="1" applyBorder="1" applyAlignment="1" applyProtection="1">
      <alignment horizontal="left" vertical="top" wrapText="1"/>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20"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176" fontId="9" fillId="0" borderId="57" xfId="6" applyNumberFormat="1" applyFont="1" applyFill="1" applyBorder="1" applyAlignment="1" applyProtection="1">
      <alignment vertical="center" wrapText="1"/>
    </xf>
    <xf numFmtId="0" fontId="7" fillId="8" borderId="56" xfId="6" applyNumberFormat="1" applyFont="1" applyFill="1" applyBorder="1" applyAlignment="1" applyProtection="1">
      <alignment horizontal="left" vertical="center" wrapText="1"/>
      <protection locked="0"/>
    </xf>
    <xf numFmtId="0" fontId="7" fillId="8" borderId="47" xfId="6" applyNumberFormat="1" applyFont="1" applyFill="1" applyBorder="1" applyAlignment="1" applyProtection="1">
      <alignment horizontal="left" vertical="center" wrapText="1"/>
      <protection locked="0"/>
    </xf>
    <xf numFmtId="0" fontId="7" fillId="0" borderId="0" xfId="6" applyFont="1" applyFill="1" applyProtection="1">
      <alignment vertical="center"/>
      <protection locked="0"/>
    </xf>
    <xf numFmtId="38" fontId="7" fillId="0" borderId="22" xfId="11" applyFont="1" applyFill="1" applyBorder="1" applyAlignment="1" applyProtection="1">
      <alignment vertical="center" wrapText="1"/>
    </xf>
    <xf numFmtId="191" fontId="9" fillId="8" borderId="47" xfId="11" applyNumberFormat="1" applyFont="1" applyFill="1" applyBorder="1" applyAlignment="1" applyProtection="1">
      <alignment horizontal="left" vertical="top" wrapText="1"/>
      <protection locked="0"/>
    </xf>
    <xf numFmtId="14" fontId="9" fillId="8" borderId="48" xfId="6" applyNumberFormat="1"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xf>
    <xf numFmtId="0" fontId="11" fillId="4" borderId="76" xfId="6" applyFont="1" applyFill="1" applyBorder="1" applyAlignment="1" applyProtection="1">
      <alignment horizontal="left" vertical="top" wrapText="1" shrinkToFit="1"/>
    </xf>
    <xf numFmtId="178" fontId="7" fillId="0" borderId="77" xfId="6" applyNumberFormat="1" applyFont="1" applyFill="1" applyBorder="1" applyAlignment="1" applyProtection="1">
      <alignment vertical="center" wrapText="1"/>
    </xf>
    <xf numFmtId="0" fontId="7" fillId="0" borderId="78" xfId="6" applyFont="1" applyFill="1" applyBorder="1" applyAlignment="1" applyProtection="1">
      <alignment horizontal="left" vertical="top" wrapText="1"/>
    </xf>
    <xf numFmtId="0" fontId="7" fillId="0" borderId="79" xfId="6" applyFont="1" applyFill="1" applyBorder="1" applyAlignment="1" applyProtection="1">
      <alignment horizontal="left" vertical="top" wrapText="1"/>
    </xf>
    <xf numFmtId="178" fontId="9" fillId="8" borderId="80" xfId="6" applyNumberFormat="1" applyFont="1" applyFill="1" applyBorder="1" applyAlignment="1" applyProtection="1">
      <alignment horizontal="left" vertical="top" wrapText="1"/>
      <protection locked="0"/>
    </xf>
    <xf numFmtId="0" fontId="11" fillId="4" borderId="81" xfId="6" applyFont="1" applyFill="1" applyBorder="1" applyAlignment="1" applyProtection="1">
      <alignment horizontal="left" vertical="top" wrapText="1" shrinkToFit="1"/>
    </xf>
    <xf numFmtId="0" fontId="3" fillId="8" borderId="82" xfId="9" applyFont="1" applyFill="1" applyBorder="1" applyAlignment="1" applyProtection="1">
      <alignment horizontal="left" vertical="top"/>
      <protection locked="0"/>
    </xf>
    <xf numFmtId="186" fontId="7" fillId="0" borderId="14" xfId="8" applyNumberFormat="1" applyFont="1" applyFill="1" applyBorder="1" applyAlignment="1">
      <alignment horizontal="right" vertical="center"/>
    </xf>
    <xf numFmtId="38" fontId="7" fillId="0" borderId="11" xfId="8" applyFont="1" applyFill="1" applyBorder="1" applyAlignment="1">
      <alignment vertical="center"/>
    </xf>
    <xf numFmtId="188" fontId="9" fillId="7" borderId="13" xfId="6" applyNumberFormat="1" applyFont="1" applyFill="1" applyBorder="1" applyProtection="1">
      <alignment vertical="center"/>
      <protection locked="0"/>
    </xf>
    <xf numFmtId="0" fontId="9" fillId="8" borderId="50" xfId="6" applyFont="1" applyFill="1" applyBorder="1" applyAlignment="1" applyProtection="1">
      <alignment horizontal="left" vertical="top" wrapText="1"/>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176" fontId="7" fillId="0" borderId="83" xfId="6" applyNumberFormat="1" applyFont="1" applyFill="1" applyBorder="1" applyAlignment="1" applyProtection="1">
      <alignment vertical="center" wrapText="1"/>
    </xf>
    <xf numFmtId="176" fontId="9" fillId="8" borderId="84" xfId="6" applyNumberFormat="1" applyFont="1" applyFill="1" applyBorder="1" applyAlignment="1" applyProtection="1">
      <alignment horizontal="left" vertical="top" wrapText="1"/>
      <protection locked="0"/>
    </xf>
    <xf numFmtId="176" fontId="7" fillId="0" borderId="9" xfId="6" applyNumberFormat="1" applyFont="1" applyFill="1" applyBorder="1" applyAlignment="1" applyProtection="1">
      <alignment vertical="center" wrapText="1"/>
    </xf>
    <xf numFmtId="0" fontId="9" fillId="0" borderId="4" xfId="6" applyFont="1" applyFill="1" applyBorder="1" applyAlignment="1" applyProtection="1">
      <alignment horizontal="left" vertical="top" wrapText="1"/>
    </xf>
    <xf numFmtId="0" fontId="7" fillId="0" borderId="85" xfId="6" applyFont="1" applyFill="1" applyBorder="1" applyAlignment="1" applyProtection="1">
      <alignment horizontal="left" vertical="top" wrapText="1"/>
    </xf>
    <xf numFmtId="0" fontId="11" fillId="4" borderId="86" xfId="6" applyFont="1" applyFill="1" applyBorder="1" applyAlignment="1" applyProtection="1">
      <alignment horizontal="left" vertical="top" wrapText="1" shrinkToFit="1"/>
    </xf>
    <xf numFmtId="176" fontId="9" fillId="0" borderId="84" xfId="6" applyNumberFormat="1" applyFont="1" applyFill="1" applyBorder="1" applyAlignment="1" applyProtection="1">
      <alignment horizontal="left" vertical="top" wrapText="1"/>
    </xf>
    <xf numFmtId="0" fontId="13" fillId="0" borderId="19" xfId="0" applyFont="1" applyFill="1" applyBorder="1" applyAlignment="1">
      <alignment vertical="center" wrapText="1"/>
    </xf>
    <xf numFmtId="0" fontId="20" fillId="2" borderId="0" xfId="0" applyFont="1" applyFill="1" applyAlignment="1">
      <alignment horizontal="left" vertical="center"/>
    </xf>
    <xf numFmtId="0" fontId="9" fillId="8" borderId="47" xfId="6" applyFont="1" applyFill="1" applyBorder="1" applyAlignment="1" applyProtection="1">
      <alignment horizontal="left" vertical="top" wrapText="1"/>
    </xf>
    <xf numFmtId="0" fontId="6" fillId="0" borderId="2" xfId="6" applyFont="1" applyFill="1" applyBorder="1" applyAlignment="1" applyProtection="1">
      <alignment horizontal="left" vertical="top" wrapText="1"/>
    </xf>
    <xf numFmtId="0" fontId="20" fillId="2" borderId="0" xfId="0" applyFont="1" applyFill="1" applyAlignment="1">
      <alignment vertical="center"/>
    </xf>
    <xf numFmtId="3" fontId="20" fillId="2" borderId="0" xfId="0" applyNumberFormat="1" applyFont="1" applyFill="1" applyAlignment="1">
      <alignment horizontal="right" vertical="center"/>
    </xf>
    <xf numFmtId="0" fontId="20" fillId="2" borderId="0" xfId="0" applyFont="1" applyFill="1" applyAlignment="1">
      <alignment horizontal="right" vertical="center"/>
    </xf>
    <xf numFmtId="0" fontId="26" fillId="0" borderId="0" xfId="6" applyFont="1" applyProtection="1">
      <alignment vertical="center"/>
    </xf>
    <xf numFmtId="0" fontId="7" fillId="0" borderId="87" xfId="6" applyFont="1" applyFill="1" applyBorder="1" applyAlignment="1" applyProtection="1">
      <alignment vertical="center" wrapText="1"/>
    </xf>
    <xf numFmtId="0" fontId="6" fillId="0" borderId="88" xfId="6" applyFont="1" applyFill="1" applyBorder="1" applyAlignment="1" applyProtection="1">
      <alignment horizontal="left" vertical="top" wrapText="1"/>
    </xf>
    <xf numFmtId="0" fontId="9" fillId="0" borderId="28" xfId="6" applyFont="1" applyFill="1" applyBorder="1" applyAlignment="1" applyProtection="1">
      <alignment horizontal="left" vertical="top" shrinkToFit="1"/>
    </xf>
    <xf numFmtId="0" fontId="9" fillId="0" borderId="4" xfId="6" applyFont="1" applyFill="1" applyBorder="1" applyAlignment="1" applyProtection="1">
      <alignment horizontal="left" vertical="top" shrinkToFit="1"/>
    </xf>
    <xf numFmtId="0" fontId="7" fillId="0" borderId="89" xfId="6" applyNumberFormat="1" applyFont="1" applyFill="1" applyBorder="1" applyAlignment="1" applyProtection="1">
      <alignment vertical="center" wrapText="1"/>
    </xf>
    <xf numFmtId="0" fontId="7" fillId="0" borderId="90" xfId="6" applyFont="1" applyFill="1" applyBorder="1" applyAlignment="1" applyProtection="1">
      <alignment horizontal="left" vertical="top" wrapText="1"/>
    </xf>
    <xf numFmtId="0" fontId="7" fillId="0" borderId="91" xfId="6" applyNumberFormat="1" applyFont="1" applyFill="1" applyBorder="1" applyAlignment="1" applyProtection="1">
      <alignment vertical="center" wrapText="1"/>
    </xf>
    <xf numFmtId="0" fontId="7" fillId="0" borderId="92" xfId="6" applyFont="1" applyFill="1" applyBorder="1" applyAlignment="1" applyProtection="1">
      <alignment horizontal="left" vertical="top" wrapText="1"/>
    </xf>
    <xf numFmtId="0" fontId="7" fillId="0" borderId="33" xfId="0" applyFont="1" applyBorder="1" applyAlignment="1" applyProtection="1">
      <alignment horizontal="left" vertical="top" wrapText="1"/>
    </xf>
    <xf numFmtId="0" fontId="6" fillId="2" borderId="16" xfId="6"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54"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7" fillId="0" borderId="62" xfId="6" applyFont="1" applyFill="1" applyBorder="1" applyAlignment="1" applyProtection="1">
      <alignment horizontal="left" vertical="top" wrapText="1"/>
    </xf>
    <xf numFmtId="0" fontId="0" fillId="0" borderId="93" xfId="0" applyBorder="1" applyAlignment="1" applyProtection="1">
      <alignment horizontal="left" vertical="top" wrapText="1"/>
    </xf>
    <xf numFmtId="0" fontId="7" fillId="0" borderId="54" xfId="6"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protection locked="0"/>
    </xf>
    <xf numFmtId="0" fontId="7" fillId="0" borderId="34" xfId="6" applyFont="1" applyFill="1" applyBorder="1" applyAlignment="1" applyProtection="1">
      <alignment horizontal="left" vertical="top" wrapText="1"/>
      <protection locked="0"/>
    </xf>
    <xf numFmtId="0" fontId="20" fillId="2" borderId="0" xfId="0" applyFont="1" applyFill="1" applyAlignment="1">
      <alignment wrapText="1"/>
    </xf>
    <xf numFmtId="0" fontId="20" fillId="2" borderId="0" xfId="0" applyFont="1" applyFill="1" applyAlignment="1">
      <alignment horizontal="left" vertical="center"/>
    </xf>
    <xf numFmtId="0" fontId="20" fillId="2" borderId="0" xfId="0" applyFont="1" applyFill="1" applyAlignment="1">
      <alignment vertical="center"/>
    </xf>
    <xf numFmtId="3" fontId="20" fillId="2" borderId="0" xfId="0" applyNumberFormat="1" applyFont="1" applyFill="1" applyAlignment="1">
      <alignment horizontal="right" vertical="center"/>
    </xf>
    <xf numFmtId="0" fontId="20" fillId="2" borderId="0" xfId="0" applyFont="1" applyFill="1" applyAlignment="1">
      <alignment horizontal="right" vertical="center"/>
    </xf>
    <xf numFmtId="0" fontId="20" fillId="9" borderId="14" xfId="0" applyFont="1" applyFill="1" applyBorder="1" applyAlignment="1">
      <alignment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pplyAlignment="1">
      <alignment vertical="center"/>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20" fillId="2" borderId="0" xfId="0" applyFont="1" applyFill="1" applyAlignment="1">
      <alignment vertical="top" wrapText="1"/>
    </xf>
    <xf numFmtId="176" fontId="20" fillId="2" borderId="12" xfId="0" applyNumberFormat="1" applyFont="1" applyFill="1" applyBorder="1" applyAlignment="1">
      <alignment horizontal="right" vertical="center"/>
    </xf>
    <xf numFmtId="176" fontId="20" fillId="2" borderId="13" xfId="0" applyNumberFormat="1" applyFont="1" applyFill="1" applyBorder="1" applyAlignment="1">
      <alignment horizontal="right" vertical="center"/>
    </xf>
    <xf numFmtId="176" fontId="20" fillId="2" borderId="1" xfId="0" applyNumberFormat="1" applyFont="1" applyFill="1" applyBorder="1" applyAlignment="1">
      <alignment horizontal="right" vertical="center"/>
    </xf>
    <xf numFmtId="0" fontId="20" fillId="2" borderId="5"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31" fontId="20" fillId="2" borderId="0" xfId="0" applyNumberFormat="1" applyFont="1" applyFill="1" applyAlignment="1">
      <alignment horizontal="left" vertical="center" wrapText="1"/>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left" vertical="center"/>
    </xf>
    <xf numFmtId="0" fontId="24" fillId="2" borderId="12" xfId="0" applyFont="1" applyFill="1" applyBorder="1" applyAlignment="1">
      <alignment horizontal="left" vertical="center"/>
    </xf>
    <xf numFmtId="0" fontId="24" fillId="2" borderId="13" xfId="0" applyFont="1" applyFill="1" applyBorder="1" applyAlignment="1">
      <alignment horizontal="left" vertical="center"/>
    </xf>
    <xf numFmtId="0" fontId="24" fillId="2" borderId="1" xfId="0" applyFont="1" applyFill="1" applyBorder="1" applyAlignment="1">
      <alignment horizontal="left" vertical="center"/>
    </xf>
    <xf numFmtId="31" fontId="20" fillId="2" borderId="0" xfId="0" applyNumberFormat="1" applyFont="1" applyFill="1" applyAlignment="1">
      <alignment horizontal="left" vertical="center"/>
    </xf>
    <xf numFmtId="0" fontId="20" fillId="2" borderId="0" xfId="0" applyFont="1" applyFill="1" applyAlignment="1">
      <alignment vertical="center" wrapText="1"/>
    </xf>
    <xf numFmtId="0" fontId="20" fillId="2" borderId="0" xfId="0" applyNumberFormat="1" applyFont="1" applyFill="1" applyAlignment="1">
      <alignment horizontal="left" vertical="center"/>
    </xf>
    <xf numFmtId="179" fontId="20" fillId="2" borderId="0" xfId="0" applyNumberFormat="1" applyFont="1" applyFill="1" applyAlignment="1">
      <alignment horizontal="right" vertical="center"/>
    </xf>
    <xf numFmtId="182" fontId="20" fillId="2" borderId="0" xfId="0" applyNumberFormat="1" applyFont="1" applyFill="1" applyAlignment="1">
      <alignment horizontal="left" vertical="center"/>
    </xf>
    <xf numFmtId="0" fontId="20" fillId="2" borderId="0" xfId="0" applyFont="1" applyFill="1" applyAlignment="1">
      <alignment horizontal="left" vertical="center" wrapText="1"/>
    </xf>
    <xf numFmtId="184" fontId="20" fillId="2" borderId="0" xfId="0" applyNumberFormat="1" applyFont="1" applyFill="1" applyAlignment="1">
      <alignment horizontal="left" vertical="center"/>
    </xf>
    <xf numFmtId="185" fontId="20" fillId="2" borderId="0" xfId="0" applyNumberFormat="1" applyFont="1" applyFill="1" applyAlignment="1">
      <alignment horizontal="left" vertical="center"/>
    </xf>
    <xf numFmtId="183" fontId="20" fillId="2" borderId="0" xfId="0" applyNumberFormat="1" applyFont="1" applyFill="1" applyAlignment="1">
      <alignment horizontal="left" vertical="center"/>
    </xf>
    <xf numFmtId="0" fontId="9" fillId="0" borderId="0" xfId="6" applyFont="1" applyFill="1" applyAlignment="1">
      <alignment horizontal="left" vertical="center"/>
    </xf>
    <xf numFmtId="38" fontId="7" fillId="0" borderId="10" xfId="8" applyFont="1" applyFill="1" applyBorder="1" applyAlignment="1">
      <alignment horizontal="left" vertical="center"/>
    </xf>
    <xf numFmtId="38" fontId="7" fillId="0" borderId="9" xfId="8" applyFont="1" applyFill="1" applyBorder="1" applyAlignment="1">
      <alignment horizontal="left" vertical="center"/>
    </xf>
    <xf numFmtId="38" fontId="16" fillId="6" borderId="0" xfId="8" applyFont="1" applyFill="1" applyAlignment="1">
      <alignment horizontal="center" vertical="center"/>
    </xf>
    <xf numFmtId="38" fontId="7" fillId="0" borderId="12" xfId="8" applyFont="1" applyFill="1" applyBorder="1" applyAlignment="1">
      <alignment horizontal="left" vertical="center"/>
    </xf>
    <xf numFmtId="38" fontId="7" fillId="0" borderId="1" xfId="8" applyFont="1" applyFill="1" applyBorder="1" applyAlignment="1">
      <alignment horizontal="left" vertical="center"/>
    </xf>
    <xf numFmtId="49" fontId="7" fillId="0" borderId="12" xfId="8" applyNumberFormat="1" applyFont="1" applyFill="1" applyBorder="1" applyAlignment="1">
      <alignment horizontal="left" vertical="center"/>
    </xf>
    <xf numFmtId="49" fontId="7" fillId="0" borderId="1" xfId="8" applyNumberFormat="1" applyFont="1" applyFill="1" applyBorder="1" applyAlignment="1">
      <alignment horizontal="left" vertical="center"/>
    </xf>
    <xf numFmtId="38" fontId="7" fillId="0" borderId="15" xfId="8" applyFont="1" applyFill="1" applyBorder="1" applyAlignment="1">
      <alignment horizontal="left" vertical="center"/>
    </xf>
    <xf numFmtId="38" fontId="7" fillId="0" borderId="3" xfId="8" applyFont="1" applyFill="1" applyBorder="1" applyAlignment="1">
      <alignment horizontal="left" vertical="center"/>
    </xf>
    <xf numFmtId="0" fontId="9" fillId="0" borderId="0" xfId="6" applyFont="1" applyFill="1" applyBorder="1" applyAlignment="1">
      <alignment horizontal="left" vertical="center" wrapText="1"/>
    </xf>
    <xf numFmtId="0" fontId="5" fillId="0" borderId="0" xfId="6" applyAlignment="1">
      <alignment vertical="center" wrapText="1"/>
    </xf>
    <xf numFmtId="0" fontId="9" fillId="0" borderId="0" xfId="6" applyFont="1" applyAlignment="1">
      <alignment horizontal="left" vertical="center" wrapText="1"/>
    </xf>
    <xf numFmtId="0" fontId="5" fillId="0" borderId="0" xfId="6" applyAlignment="1">
      <alignment horizontal="left" vertical="center" wrapText="1"/>
    </xf>
    <xf numFmtId="0" fontId="9" fillId="0" borderId="0" xfId="6"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38" fontId="11" fillId="0" borderId="65" xfId="6" applyNumberFormat="1" applyFont="1" applyFill="1" applyBorder="1" applyAlignment="1" applyProtection="1">
      <alignment horizontal="center" vertical="center"/>
      <protection locked="0"/>
    </xf>
    <xf numFmtId="38" fontId="11" fillId="0" borderId="66" xfId="6" applyNumberFormat="1" applyFont="1" applyFill="1" applyBorder="1" applyAlignment="1" applyProtection="1">
      <alignment horizontal="center" vertical="center"/>
      <protection locked="0"/>
    </xf>
    <xf numFmtId="38" fontId="11" fillId="0" borderId="68" xfId="6" applyNumberFormat="1" applyFont="1" applyFill="1" applyBorder="1" applyAlignment="1" applyProtection="1">
      <alignment horizontal="center" vertical="center"/>
      <protection locked="0"/>
    </xf>
    <xf numFmtId="0" fontId="7" fillId="0" borderId="15" xfId="6" applyFont="1" applyBorder="1" applyAlignment="1" applyProtection="1">
      <alignment horizontal="left" vertical="center"/>
    </xf>
    <xf numFmtId="0" fontId="7" fillId="0" borderId="0" xfId="6" applyFont="1" applyBorder="1" applyAlignment="1" applyProtection="1">
      <alignment horizontal="left" vertical="center"/>
    </xf>
    <xf numFmtId="0" fontId="16" fillId="6" borderId="0" xfId="6" applyFont="1" applyFill="1" applyAlignment="1" applyProtection="1">
      <alignment horizontal="center" vertical="center"/>
      <protection locked="0"/>
    </xf>
    <xf numFmtId="38" fontId="18" fillId="0" borderId="0" xfId="8" applyFont="1" applyAlignment="1" applyProtection="1">
      <alignment horizontal="center" vertical="center"/>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13" xfId="6" applyFont="1" applyBorder="1" applyAlignment="1" applyProtection="1">
      <alignment horizontal="center" vertical="center"/>
      <protection locked="0"/>
    </xf>
    <xf numFmtId="0" fontId="7" fillId="0" borderId="1" xfId="6" applyFont="1" applyBorder="1" applyAlignment="1" applyProtection="1">
      <alignment horizontal="center" vertical="center"/>
      <protection locked="0"/>
    </xf>
    <xf numFmtId="0" fontId="7" fillId="0" borderId="11" xfId="6" applyFont="1" applyBorder="1" applyAlignment="1" applyProtection="1">
      <alignment horizontal="left" vertical="center"/>
    </xf>
    <xf numFmtId="38" fontId="9" fillId="0" borderId="74" xfId="8" applyFont="1" applyFill="1" applyBorder="1" applyAlignment="1" applyProtection="1">
      <alignment horizontal="center" vertical="center"/>
      <protection locked="0"/>
    </xf>
    <xf numFmtId="38" fontId="9" fillId="0" borderId="67" xfId="8" applyFont="1" applyFill="1" applyBorder="1" applyAlignment="1" applyProtection="1">
      <alignment horizontal="center" vertical="center"/>
      <protection locked="0"/>
    </xf>
    <xf numFmtId="38" fontId="11" fillId="0" borderId="75" xfId="6" applyNumberFormat="1" applyFont="1" applyFill="1" applyBorder="1" applyAlignment="1" applyProtection="1">
      <alignment horizontal="center" vertical="center"/>
      <protection locked="0"/>
    </xf>
    <xf numFmtId="0" fontId="7" fillId="0" borderId="0" xfId="6" applyFont="1" applyAlignment="1" applyProtection="1">
      <alignment vertical="center" wrapText="1"/>
      <protection locked="0"/>
    </xf>
    <xf numFmtId="0" fontId="5" fillId="0" borderId="0" xfId="6" applyAlignment="1" applyProtection="1">
      <alignment horizontal="left" vertical="center"/>
      <protection locked="0"/>
    </xf>
    <xf numFmtId="0" fontId="7" fillId="0" borderId="0" xfId="6" applyFont="1" applyAlignment="1" applyProtection="1">
      <alignment horizontal="left" vertical="center" wrapText="1"/>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4000000}"/>
    <cellStyle name="桁区切り 2 2" xfId="10" xr:uid="{00000000-0005-0000-0000-000005000000}"/>
    <cellStyle name="桁区切り 3" xfId="3" xr:uid="{00000000-0005-0000-0000-000006000000}"/>
    <cellStyle name="桁区切り 6" xfId="4" xr:uid="{00000000-0005-0000-0000-000007000000}"/>
    <cellStyle name="標準" xfId="0" builtinId="0"/>
    <cellStyle name="標準 2" xfId="6" xr:uid="{00000000-0005-0000-0000-000009000000}"/>
    <cellStyle name="標準 3" xfId="7" xr:uid="{00000000-0005-0000-0000-00000A000000}"/>
    <cellStyle name="標準 6" xfId="5" xr:uid="{00000000-0005-0000-0000-00000B000000}"/>
  </cellStyles>
  <dxfs count="0"/>
  <tableStyles count="0" defaultTableStyle="TableStyleMedium9" defaultPivotStyle="PivotStyleLight16"/>
  <colors>
    <mruColors>
      <color rgb="FF0000FF"/>
      <color rgb="FF66FF66"/>
      <color rgb="FFFFFFCC"/>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xdr:colOff>
      <xdr:row>6</xdr:row>
      <xdr:rowOff>219074</xdr:rowOff>
    </xdr:from>
    <xdr:to>
      <xdr:col>8</xdr:col>
      <xdr:colOff>209550</xdr:colOff>
      <xdr:row>14</xdr:row>
      <xdr:rowOff>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304800" y="1590674"/>
          <a:ext cx="2114550" cy="1266826"/>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j-ea"/>
              <a:ea typeface="+mj-ea"/>
              <a:cs typeface="+mn-cs"/>
            </a:rPr>
            <a:t>申請時、吹き出しコメントは全て削除してください。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28</xdr:col>
      <xdr:colOff>146050</xdr:colOff>
      <xdr:row>6</xdr:row>
      <xdr:rowOff>104775</xdr:rowOff>
    </xdr:from>
    <xdr:to>
      <xdr:col>40</xdr:col>
      <xdr:colOff>88900</xdr:colOff>
      <xdr:row>12</xdr:row>
      <xdr:rowOff>0</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940675" y="1533525"/>
          <a:ext cx="3181350" cy="1101725"/>
        </a:xfrm>
        <a:prstGeom prst="wedgeRoundRectCallout">
          <a:avLst>
            <a:gd name="adj1" fmla="val -87122"/>
            <a:gd name="adj2" fmla="val -887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・申請日</a:t>
          </a:r>
        </a:p>
      </xdr:txBody>
    </xdr:sp>
    <xdr:clientData/>
  </xdr:twoCellAnchor>
  <xdr:twoCellAnchor>
    <xdr:from>
      <xdr:col>28</xdr:col>
      <xdr:colOff>152400</xdr:colOff>
      <xdr:row>20</xdr:row>
      <xdr:rowOff>0</xdr:rowOff>
    </xdr:from>
    <xdr:to>
      <xdr:col>41</xdr:col>
      <xdr:colOff>171450</xdr:colOff>
      <xdr:row>23</xdr:row>
      <xdr:rowOff>57150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886700" y="4276725"/>
          <a:ext cx="3609975" cy="771525"/>
        </a:xfrm>
        <a:prstGeom prst="wedgeRoundRectCallout">
          <a:avLst>
            <a:gd name="adj1" fmla="val -79554"/>
            <a:gd name="adj2" fmla="val 2859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27</xdr:col>
      <xdr:colOff>120650</xdr:colOff>
      <xdr:row>25</xdr:row>
      <xdr:rowOff>85725</xdr:rowOff>
    </xdr:from>
    <xdr:to>
      <xdr:col>48</xdr:col>
      <xdr:colOff>31750</xdr:colOff>
      <xdr:row>30</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645400" y="5276850"/>
          <a:ext cx="5578475" cy="930275"/>
        </a:xfrm>
        <a:prstGeom prst="wedgeRoundRectCallout">
          <a:avLst>
            <a:gd name="adj1" fmla="val -66028"/>
            <a:gd name="adj2" fmla="val -2129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85725</xdr:colOff>
      <xdr:row>31</xdr:row>
      <xdr:rowOff>241300</xdr:rowOff>
    </xdr:from>
    <xdr:to>
      <xdr:col>40</xdr:col>
      <xdr:colOff>104775</xdr:colOff>
      <xdr:row>36</xdr:row>
      <xdr:rowOff>47625</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610475" y="6702425"/>
          <a:ext cx="3527425" cy="949325"/>
        </a:xfrm>
        <a:prstGeom prst="wedgeRoundRectCallout">
          <a:avLst>
            <a:gd name="adj1" fmla="val -71289"/>
            <a:gd name="adj2" fmla="val -3018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す</a:t>
          </a:r>
          <a:r>
            <a:rPr lang="ja-JP" altLang="ja-JP" sz="1100" b="1" i="1">
              <a:solidFill>
                <a:srgbClr val="0000FF"/>
              </a:solidFill>
              <a:effectLst/>
              <a:latin typeface="+mn-lt"/>
              <a:ea typeface="+mn-ea"/>
              <a:cs typeface="+mn-cs"/>
            </a:rPr>
            <a:t>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28</xdr:col>
      <xdr:colOff>34925</xdr:colOff>
      <xdr:row>36</xdr:row>
      <xdr:rowOff>114300</xdr:rowOff>
    </xdr:from>
    <xdr:to>
      <xdr:col>45</xdr:col>
      <xdr:colOff>120650</xdr:colOff>
      <xdr:row>41</xdr:row>
      <xdr:rowOff>31750</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7829550" y="7718425"/>
          <a:ext cx="4673600" cy="1028700"/>
        </a:xfrm>
        <a:prstGeom prst="wedgeRoundRectCallout">
          <a:avLst>
            <a:gd name="adj1" fmla="val -72686"/>
            <a:gd name="adj2" fmla="val -3460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別紙３</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助成先総括表の事業期間全体の助成金の額を転記してください。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28</xdr:col>
      <xdr:colOff>266700</xdr:colOff>
      <xdr:row>46</xdr:row>
      <xdr:rowOff>146684</xdr:rowOff>
    </xdr:from>
    <xdr:to>
      <xdr:col>50</xdr:col>
      <xdr:colOff>100852</xdr:colOff>
      <xdr:row>50</xdr:row>
      <xdr:rowOff>6350</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8278906" y="10108713"/>
          <a:ext cx="5997387" cy="733725"/>
        </a:xfrm>
        <a:prstGeom prst="wedgeRoundRectCallout">
          <a:avLst>
            <a:gd name="adj1" fmla="val -76400"/>
            <a:gd name="adj2" fmla="val -6460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1" baseline="0">
              <a:solidFill>
                <a:srgbClr val="0000FF"/>
              </a:solidFill>
              <a:effectLst/>
              <a:latin typeface="+mn-lt"/>
              <a:ea typeface="+mn-ea"/>
              <a:cs typeface="+mn-cs"/>
            </a:rPr>
            <a:t>2022</a:t>
          </a:r>
          <a:r>
            <a:rPr kumimoji="1" lang="ja-JP" altLang="en-US" sz="1100" b="1" i="1" baseline="0">
              <a:solidFill>
                <a:srgbClr val="0000FF"/>
              </a:solidFill>
              <a:effectLst/>
              <a:latin typeface="+mn-lt"/>
              <a:ea typeface="+mn-ea"/>
              <a:cs typeface="+mn-cs"/>
            </a:rPr>
            <a:t>年度を超えて事業継続を希望する場合は、終了予定年月日を記入してください（交付決定通知書に記載する事業開始の日から</a:t>
          </a:r>
          <a:r>
            <a:rPr kumimoji="1" lang="en-US" altLang="ja-JP" sz="1100" b="1" i="1" baseline="0">
              <a:solidFill>
                <a:srgbClr val="0000FF"/>
              </a:solidFill>
              <a:effectLst/>
              <a:latin typeface="+mn-lt"/>
              <a:ea typeface="+mn-ea"/>
              <a:cs typeface="+mn-cs"/>
            </a:rPr>
            <a:t>2024</a:t>
          </a:r>
          <a:r>
            <a:rPr kumimoji="1" lang="ja-JP" altLang="en-US" sz="1100" b="1" i="1" baseline="0">
              <a:solidFill>
                <a:srgbClr val="0000FF"/>
              </a:solidFill>
              <a:effectLst/>
              <a:latin typeface="+mn-lt"/>
              <a:ea typeface="+mn-ea"/>
              <a:cs typeface="+mn-cs"/>
            </a:rPr>
            <a:t>年</a:t>
          </a:r>
          <a:r>
            <a:rPr kumimoji="1" lang="en-US" altLang="ja-JP" sz="1100" b="1" i="1" baseline="0">
              <a:solidFill>
                <a:srgbClr val="0000FF"/>
              </a:solidFill>
              <a:effectLst/>
              <a:latin typeface="+mn-lt"/>
              <a:ea typeface="+mn-ea"/>
              <a:cs typeface="+mn-cs"/>
            </a:rPr>
            <a:t>3</a:t>
          </a:r>
          <a:r>
            <a:rPr kumimoji="1" lang="ja-JP" altLang="en-US" sz="1100" b="1" i="1" baseline="0">
              <a:solidFill>
                <a:srgbClr val="0000FF"/>
              </a:solidFill>
              <a:effectLst/>
              <a:latin typeface="+mn-lt"/>
              <a:ea typeface="+mn-ea"/>
              <a:cs typeface="+mn-cs"/>
            </a:rPr>
            <a:t>月</a:t>
          </a:r>
          <a:r>
            <a:rPr kumimoji="1" lang="en-US" altLang="ja-JP" sz="1100" b="1" i="1" baseline="0">
              <a:solidFill>
                <a:srgbClr val="0000FF"/>
              </a:solidFill>
              <a:effectLst/>
              <a:latin typeface="+mn-lt"/>
              <a:ea typeface="+mn-ea"/>
              <a:cs typeface="+mn-cs"/>
            </a:rPr>
            <a:t>31</a:t>
          </a:r>
          <a:r>
            <a:rPr kumimoji="1" lang="ja-JP" altLang="en-US" sz="1100" b="1" i="1" baseline="0">
              <a:solidFill>
                <a:srgbClr val="0000FF"/>
              </a:solidFill>
              <a:effectLst/>
              <a:latin typeface="+mn-lt"/>
              <a:ea typeface="+mn-ea"/>
              <a:cs typeface="+mn-cs"/>
            </a:rPr>
            <a:t>日を限度とします）</a:t>
          </a:r>
        </a:p>
      </xdr:txBody>
    </xdr:sp>
    <xdr:clientData/>
  </xdr:twoCellAnchor>
  <xdr:twoCellAnchor>
    <xdr:from>
      <xdr:col>26</xdr:col>
      <xdr:colOff>180974</xdr:colOff>
      <xdr:row>50</xdr:row>
      <xdr:rowOff>79375</xdr:rowOff>
    </xdr:from>
    <xdr:to>
      <xdr:col>51</xdr:col>
      <xdr:colOff>15875</xdr:colOff>
      <xdr:row>58</xdr:row>
      <xdr:rowOff>34925</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7435849" y="10779125"/>
          <a:ext cx="6581776" cy="1987550"/>
        </a:xfrm>
        <a:prstGeom prst="wedgeRoundRectCallout">
          <a:avLst>
            <a:gd name="adj1" fmla="val -59718"/>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助成事業に要する経費は、別添２「項目別明細表」の合計を年度ごとに転記してください。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Ⅳ．助成金の交付申請額は、別紙２「</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助成先総括表」の助成金の額を年度ごとに転記してください。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VC</a:t>
          </a:r>
          <a:r>
            <a:rPr lang="ja-JP" altLang="ja-JP" sz="1100" b="1" i="1">
              <a:solidFill>
                <a:srgbClr val="0000FF"/>
              </a:solidFill>
              <a:effectLst/>
              <a:latin typeface="+mn-lt"/>
              <a:ea typeface="+mn-ea"/>
              <a:cs typeface="+mn-cs"/>
            </a:rPr>
            <a:t>や事業会社</a:t>
          </a:r>
          <a:r>
            <a:rPr lang="ja-JP" altLang="en-US" sz="1100" b="1" i="1">
              <a:solidFill>
                <a:srgbClr val="0000FF"/>
              </a:solidFill>
              <a:effectLst/>
              <a:latin typeface="+mn-lt"/>
              <a:ea typeface="+mn-ea"/>
              <a:cs typeface="+mn-cs"/>
            </a:rPr>
            <a:t>等</a:t>
          </a:r>
          <a:r>
            <a:rPr lang="ja-JP" altLang="ja-JP" sz="1100" b="1" i="1">
              <a:solidFill>
                <a:srgbClr val="0000FF"/>
              </a:solidFill>
              <a:effectLst/>
              <a:latin typeface="+mn-lt"/>
              <a:ea typeface="+mn-ea"/>
              <a:cs typeface="+mn-cs"/>
            </a:rPr>
            <a:t>からの新たな出資を本事業に組み込む場合には、「Ⅲ．その他収入」に記入してください。</a:t>
          </a:r>
          <a:endParaRPr lang="en-US" altLang="ja-JP" sz="1100" b="1" i="1">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既に出資済みの場合は、自己資金に記載してください。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各年度とも支出＝収入合計が同額となるように記載してください。</a:t>
          </a:r>
          <a:endParaRPr lang="ja-JP" altLang="ja-JP" sz="1100" b="1" i="1">
            <a:solidFill>
              <a:srgbClr val="0000FF"/>
            </a:solidFill>
            <a:effectLst/>
            <a:latin typeface="+mn-lt"/>
            <a:ea typeface="+mn-ea"/>
            <a:cs typeface="+mn-cs"/>
          </a:endParaRPr>
        </a:p>
      </xdr:txBody>
    </xdr:sp>
    <xdr:clientData/>
  </xdr:twoCellAnchor>
  <xdr:twoCellAnchor>
    <xdr:from>
      <xdr:col>26</xdr:col>
      <xdr:colOff>69849</xdr:colOff>
      <xdr:row>59</xdr:row>
      <xdr:rowOff>130175</xdr:rowOff>
    </xdr:from>
    <xdr:to>
      <xdr:col>47</xdr:col>
      <xdr:colOff>180974</xdr:colOff>
      <xdr:row>64</xdr:row>
      <xdr:rowOff>9525</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7324724" y="12973050"/>
          <a:ext cx="5778500" cy="1006475"/>
        </a:xfrm>
        <a:prstGeom prst="wedgeRoundRectCallout">
          <a:avLst>
            <a:gd name="adj1" fmla="val -53932"/>
            <a:gd name="adj2" fmla="val -1241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26</xdr:col>
      <xdr:colOff>66676</xdr:colOff>
      <xdr:row>66</xdr:row>
      <xdr:rowOff>225426</xdr:rowOff>
    </xdr:from>
    <xdr:to>
      <xdr:col>32</xdr:col>
      <xdr:colOff>190500</xdr:colOff>
      <xdr:row>68</xdr:row>
      <xdr:rowOff>63500</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321551" y="14512926"/>
          <a:ext cx="1743074" cy="441324"/>
        </a:xfrm>
        <a:prstGeom prst="wedgeRoundRectCallout">
          <a:avLst>
            <a:gd name="adj1" fmla="val -74071"/>
            <a:gd name="adj2" fmla="val -3387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27</xdr:col>
      <xdr:colOff>238126</xdr:colOff>
      <xdr:row>70</xdr:row>
      <xdr:rowOff>38100</xdr:rowOff>
    </xdr:from>
    <xdr:to>
      <xdr:col>40</xdr:col>
      <xdr:colOff>238125</xdr:colOff>
      <xdr:row>73</xdr:row>
      <xdr:rowOff>0</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7762876" y="15278100"/>
          <a:ext cx="3508374" cy="42227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1">
              <a:solidFill>
                <a:srgbClr val="0000FF"/>
              </a:solidFill>
              <a:effectLst/>
              <a:latin typeface="+mn-lt"/>
              <a:ea typeface="+mn-ea"/>
              <a:cs typeface="+mn-cs"/>
            </a:rPr>
            <a:t>資本金、従業員数は提出時点を基準としてください。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baseline="0">
            <a:solidFill>
              <a:srgbClr val="0000FF"/>
            </a:solidFill>
            <a:effectLst/>
            <a:latin typeface="+mn-lt"/>
            <a:ea typeface="+mn-ea"/>
            <a:cs typeface="+mn-cs"/>
          </a:endParaRPr>
        </a:p>
      </xdr:txBody>
    </xdr:sp>
    <xdr:clientData/>
  </xdr:twoCellAnchor>
  <xdr:twoCellAnchor>
    <xdr:from>
      <xdr:col>26</xdr:col>
      <xdr:colOff>25399</xdr:colOff>
      <xdr:row>77</xdr:row>
      <xdr:rowOff>73026</xdr:rowOff>
    </xdr:from>
    <xdr:to>
      <xdr:col>52</xdr:col>
      <xdr:colOff>79375</xdr:colOff>
      <xdr:row>86</xdr:row>
      <xdr:rowOff>206376</xdr:rowOff>
    </xdr:to>
    <xdr:sp macro="" textlink="">
      <xdr:nvSpPr>
        <xdr:cNvPr id="17" name="角丸四角形吹き出し 16">
          <a:extLst>
            <a:ext uri="{FF2B5EF4-FFF2-40B4-BE49-F238E27FC236}">
              <a16:creationId xmlns:a16="http://schemas.microsoft.com/office/drawing/2014/main" id="{00000000-0008-0000-0200-000011000000}"/>
            </a:ext>
          </a:extLst>
        </xdr:cNvPr>
        <xdr:cNvSpPr/>
      </xdr:nvSpPr>
      <xdr:spPr>
        <a:xfrm>
          <a:off x="7477311" y="16489644"/>
          <a:ext cx="7337799" cy="2094379"/>
        </a:xfrm>
        <a:prstGeom prst="wedgeRoundRectCallout">
          <a:avLst>
            <a:gd name="adj1" fmla="val -56879"/>
            <a:gd name="adj2" fmla="val -5996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・現在の事業内容（主な製品等）を記入してください。また、過去５年間に市場に出した主要な新事業または新製品</a:t>
          </a:r>
          <a:r>
            <a:rPr lang="en-US" altLang="ja-JP" sz="1100" b="1" i="1">
              <a:solidFill>
                <a:srgbClr val="0000FF"/>
              </a:solidFill>
              <a:effectLst/>
              <a:latin typeface="+mn-lt"/>
              <a:ea typeface="+mn-ea"/>
              <a:cs typeface="+mn-cs"/>
            </a:rPr>
            <a:t>,</a:t>
          </a:r>
          <a:r>
            <a:rPr lang="ja-JP" altLang="en-US" sz="1100" b="1" i="1">
              <a:solidFill>
                <a:srgbClr val="0000FF"/>
              </a:solidFill>
              <a:effectLst/>
              <a:latin typeface="+mn-lt"/>
              <a:ea typeface="+mn-ea"/>
              <a:cs typeface="+mn-cs"/>
            </a:rPr>
            <a:t>、新サービス（共同開発や受託研究等）</a:t>
          </a:r>
          <a:r>
            <a:rPr lang="ja-JP" altLang="ja-JP" sz="1100" b="1" i="1">
              <a:solidFill>
                <a:srgbClr val="0000FF"/>
              </a:solidFill>
              <a:effectLst/>
              <a:latin typeface="+mn-lt"/>
              <a:ea typeface="+mn-ea"/>
              <a:cs typeface="+mn-cs"/>
            </a:rPr>
            <a:t>をあげ、その売上高を記入してください。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例：</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新製品名</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新製品の説明</a:t>
          </a:r>
          <a:r>
            <a:rPr lang="en-US" altLang="ja-JP" sz="1100">
              <a:solidFill>
                <a:srgbClr val="0000FF"/>
              </a:solidFill>
              <a:effectLst/>
              <a:latin typeface="+mn-lt"/>
              <a:ea typeface="+mn-ea"/>
              <a:cs typeface="+mn-cs"/>
            </a:rPr>
            <a:t>	</a:t>
          </a:r>
          <a:r>
            <a:rPr lang="ja-JP"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売上高</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新製品名２</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r>
            <a:rPr lang="en-US" altLang="ja-JP" sz="1100">
              <a:solidFill>
                <a:srgbClr val="0000FF"/>
              </a:solidFill>
              <a:effectLst/>
              <a:latin typeface="+mn-lt"/>
              <a:ea typeface="+mn-ea"/>
              <a:cs typeface="+mn-cs"/>
            </a:rPr>
            <a:t> </a:t>
          </a:r>
        </a:p>
        <a:p>
          <a:r>
            <a:rPr lang="ja-JP" altLang="en-US" sz="1100" b="1" i="1">
              <a:solidFill>
                <a:srgbClr val="0000FF"/>
              </a:solidFill>
              <a:effectLst/>
              <a:latin typeface="+mn-lt"/>
              <a:ea typeface="+mn-ea"/>
              <a:cs typeface="+mn-cs"/>
            </a:rPr>
            <a:t>記載スペースが足りない場合は、行の高さを広げる等調整してください。</a:t>
          </a:r>
          <a:endParaRPr lang="ja-JP" altLang="ja-JP" sz="1100">
            <a:solidFill>
              <a:srgbClr val="0000FF"/>
            </a:solidFill>
            <a:effectLst/>
            <a:latin typeface="+mn-lt"/>
            <a:ea typeface="+mn-ea"/>
            <a:cs typeface="+mn-cs"/>
          </a:endParaRPr>
        </a:p>
      </xdr:txBody>
    </xdr:sp>
    <xdr:clientData/>
  </xdr:twoCellAnchor>
  <xdr:twoCellAnchor>
    <xdr:from>
      <xdr:col>26</xdr:col>
      <xdr:colOff>152400</xdr:colOff>
      <xdr:row>73</xdr:row>
      <xdr:rowOff>225426</xdr:rowOff>
    </xdr:from>
    <xdr:to>
      <xdr:col>34</xdr:col>
      <xdr:colOff>38734</xdr:colOff>
      <xdr:row>75</xdr:row>
      <xdr:rowOff>196850</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7407275" y="15925801"/>
          <a:ext cx="2045334" cy="336549"/>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25</xdr:col>
      <xdr:colOff>263526</xdr:colOff>
      <xdr:row>89</xdr:row>
      <xdr:rowOff>22226</xdr:rowOff>
    </xdr:from>
    <xdr:to>
      <xdr:col>33</xdr:col>
      <xdr:colOff>113665</xdr:colOff>
      <xdr:row>90</xdr:row>
      <xdr:rowOff>120650</xdr:rowOff>
    </xdr:to>
    <xdr:sp macro="" textlink="">
      <xdr:nvSpPr>
        <xdr:cNvPr id="19" name="角丸四角形吹き出し 18">
          <a:extLst>
            <a:ext uri="{FF2B5EF4-FFF2-40B4-BE49-F238E27FC236}">
              <a16:creationId xmlns:a16="http://schemas.microsoft.com/office/drawing/2014/main" id="{00000000-0008-0000-0200-000013000000}"/>
            </a:ext>
          </a:extLst>
        </xdr:cNvPr>
        <xdr:cNvSpPr/>
      </xdr:nvSpPr>
      <xdr:spPr>
        <a:xfrm>
          <a:off x="7248526" y="19199226"/>
          <a:ext cx="2009139" cy="320674"/>
        </a:xfrm>
        <a:prstGeom prst="wedgeRoundRectCallout">
          <a:avLst>
            <a:gd name="adj1" fmla="val -68999"/>
            <a:gd name="adj2" fmla="val -2994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66675</xdr:colOff>
      <xdr:row>16</xdr:row>
      <xdr:rowOff>47625</xdr:rowOff>
    </xdr:from>
    <xdr:to>
      <xdr:col>41</xdr:col>
      <xdr:colOff>85725</xdr:colOff>
      <xdr:row>20</xdr:row>
      <xdr:rowOff>0</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7800975" y="3343275"/>
          <a:ext cx="3609975" cy="771525"/>
        </a:xfrm>
        <a:prstGeom prst="wedgeRoundRectCallout">
          <a:avLst>
            <a:gd name="adj1" fmla="val -80609"/>
            <a:gd name="adj2" fmla="val 1625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190501</xdr:colOff>
      <xdr:row>14</xdr:row>
      <xdr:rowOff>47625</xdr:rowOff>
    </xdr:from>
    <xdr:to>
      <xdr:col>35</xdr:col>
      <xdr:colOff>47625</xdr:colOff>
      <xdr:row>15</xdr:row>
      <xdr:rowOff>190500</xdr:rowOff>
    </xdr:to>
    <xdr:sp macro="" textlink="">
      <xdr:nvSpPr>
        <xdr:cNvPr id="21" name="角丸四角形吹き出し 20">
          <a:extLst>
            <a:ext uri="{FF2B5EF4-FFF2-40B4-BE49-F238E27FC236}">
              <a16:creationId xmlns:a16="http://schemas.microsoft.com/office/drawing/2014/main" id="{00000000-0008-0000-0200-000015000000}"/>
            </a:ext>
          </a:extLst>
        </xdr:cNvPr>
        <xdr:cNvSpPr/>
      </xdr:nvSpPr>
      <xdr:spPr>
        <a:xfrm>
          <a:off x="7445376" y="2984500"/>
          <a:ext cx="2285999" cy="36512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73025</xdr:colOff>
      <xdr:row>42</xdr:row>
      <xdr:rowOff>136525</xdr:rowOff>
    </xdr:from>
    <xdr:to>
      <xdr:col>39</xdr:col>
      <xdr:colOff>219074</xdr:colOff>
      <xdr:row>46</xdr:row>
      <xdr:rowOff>40641</xdr:rowOff>
    </xdr:to>
    <xdr:sp macro="" textlink="">
      <xdr:nvSpPr>
        <xdr:cNvPr id="22" name="角丸四角形吹き出し 11">
          <a:extLst>
            <a:ext uri="{FF2B5EF4-FFF2-40B4-BE49-F238E27FC236}">
              <a16:creationId xmlns:a16="http://schemas.microsoft.com/office/drawing/2014/main" id="{65C4D1C9-278A-43C0-887A-11F60EED379F}"/>
            </a:ext>
          </a:extLst>
        </xdr:cNvPr>
        <xdr:cNvSpPr/>
      </xdr:nvSpPr>
      <xdr:spPr>
        <a:xfrm>
          <a:off x="7867650" y="8978900"/>
          <a:ext cx="3114674" cy="824866"/>
        </a:xfrm>
        <a:prstGeom prst="wedgeRoundRectCallout">
          <a:avLst>
            <a:gd name="adj1" fmla="val -86609"/>
            <a:gd name="adj2" fmla="val -743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en-US" sz="1200" b="1" u="sng" baseline="0">
              <a:solidFill>
                <a:srgbClr val="FF0000"/>
              </a:solidFill>
              <a:effectLst/>
              <a:latin typeface="+mn-lt"/>
              <a:ea typeface="+mn-ea"/>
              <a:cs typeface="+mn-cs"/>
            </a:rPr>
            <a:t>！！</a:t>
          </a:r>
          <a:r>
            <a:rPr kumimoji="1" lang="ja-JP" altLang="ja-JP" sz="1200" b="1" u="sng" baseline="0">
              <a:solidFill>
                <a:srgbClr val="FF0000"/>
              </a:solidFill>
              <a:effectLst/>
              <a:latin typeface="+mn-lt"/>
              <a:ea typeface="+mn-ea"/>
              <a:cs typeface="+mn-cs"/>
            </a:rPr>
            <a:t>直接記載ください。</a:t>
          </a:r>
          <a:r>
            <a:rPr kumimoji="1" lang="ja-JP" altLang="en-US" sz="1200" b="1" u="sng" baseline="0">
              <a:solidFill>
                <a:srgbClr val="FF0000"/>
              </a:solidFill>
              <a:effectLst/>
              <a:latin typeface="+mn-lt"/>
              <a:ea typeface="+mn-ea"/>
              <a:cs typeface="+mn-cs"/>
            </a:rPr>
            <a:t>！！</a:t>
          </a:r>
          <a:endParaRPr lang="ja-JP" altLang="ja-JP" sz="12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1" baseline="0">
              <a:solidFill>
                <a:srgbClr val="0000FF"/>
              </a:solidFill>
              <a:effectLst/>
              <a:latin typeface="+mn-lt"/>
              <a:ea typeface="+mn-ea"/>
              <a:cs typeface="+mn-cs"/>
            </a:rPr>
            <a:t>2023</a:t>
          </a:r>
          <a:r>
            <a:rPr kumimoji="1" lang="ja-JP" altLang="en-US" sz="1100" b="1" i="1" baseline="0">
              <a:solidFill>
                <a:srgbClr val="0000FF"/>
              </a:solidFill>
              <a:effectLst/>
              <a:latin typeface="+mn-lt"/>
              <a:ea typeface="+mn-ea"/>
              <a:cs typeface="+mn-cs"/>
            </a:rPr>
            <a:t>年</a:t>
          </a:r>
          <a:r>
            <a:rPr kumimoji="1" lang="en-US" altLang="ja-JP" sz="1100" b="1" i="1" baseline="0">
              <a:solidFill>
                <a:srgbClr val="0000FF"/>
              </a:solidFill>
              <a:effectLst/>
              <a:latin typeface="+mn-lt"/>
              <a:ea typeface="+mn-ea"/>
              <a:cs typeface="+mn-cs"/>
            </a:rPr>
            <a:t>3</a:t>
          </a:r>
          <a:r>
            <a:rPr kumimoji="1" lang="ja-JP" altLang="en-US" sz="1100" b="1" i="1" baseline="0">
              <a:solidFill>
                <a:srgbClr val="0000FF"/>
              </a:solidFill>
              <a:effectLst/>
              <a:latin typeface="+mn-lt"/>
              <a:ea typeface="+mn-ea"/>
              <a:cs typeface="+mn-cs"/>
            </a:rPr>
            <a:t>月</a:t>
          </a:r>
          <a:r>
            <a:rPr kumimoji="1" lang="en-US" altLang="ja-JP" sz="1100" b="1" i="1" baseline="0">
              <a:solidFill>
                <a:srgbClr val="0000FF"/>
              </a:solidFill>
              <a:effectLst/>
              <a:latin typeface="+mn-lt"/>
              <a:ea typeface="+mn-ea"/>
              <a:cs typeface="+mn-cs"/>
            </a:rPr>
            <a:t>31</a:t>
          </a:r>
          <a:r>
            <a:rPr kumimoji="1" lang="ja-JP" altLang="en-US" sz="1100" b="1" i="1" baseline="0">
              <a:solidFill>
                <a:srgbClr val="0000FF"/>
              </a:solidFill>
              <a:effectLst/>
              <a:latin typeface="+mn-lt"/>
              <a:ea typeface="+mn-ea"/>
              <a:cs typeface="+mn-cs"/>
            </a:rPr>
            <a:t>日以前に終了予定の場合は終了予定年月日を変更してください。</a:t>
          </a:r>
          <a:endParaRPr kumimoji="1" lang="en-US" altLang="ja-JP" sz="1100" b="1" i="1" baseline="0">
            <a:solidFill>
              <a:srgbClr val="0000FF"/>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481854</xdr:colOff>
      <xdr:row>0</xdr:row>
      <xdr:rowOff>224118</xdr:rowOff>
    </xdr:from>
    <xdr:to>
      <xdr:col>8</xdr:col>
      <xdr:colOff>123266</xdr:colOff>
      <xdr:row>4</xdr:row>
      <xdr:rowOff>67236</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7620001" y="224118"/>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xdr:col>
      <xdr:colOff>1767729</xdr:colOff>
      <xdr:row>2</xdr:row>
      <xdr:rowOff>192367</xdr:rowOff>
    </xdr:from>
    <xdr:to>
      <xdr:col>4</xdr:col>
      <xdr:colOff>523875</xdr:colOff>
      <xdr:row>5</xdr:row>
      <xdr:rowOff>26520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3450479" y="684492"/>
          <a:ext cx="3010646" cy="548528"/>
        </a:xfrm>
        <a:prstGeom prst="wedgeRoundRectCallout">
          <a:avLst>
            <a:gd name="adj1" fmla="val -125767"/>
            <a:gd name="adj2" fmla="val 68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5</xdr:col>
      <xdr:colOff>402479</xdr:colOff>
      <xdr:row>8</xdr:row>
      <xdr:rowOff>150346</xdr:rowOff>
    </xdr:from>
    <xdr:to>
      <xdr:col>11</xdr:col>
      <xdr:colOff>365125</xdr:colOff>
      <xdr:row>11</xdr:row>
      <xdr:rowOff>206375</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7546229" y="2293471"/>
          <a:ext cx="4058396" cy="1103779"/>
        </a:xfrm>
        <a:prstGeom prst="wedgeRoundRectCallout">
          <a:avLst>
            <a:gd name="adj1" fmla="val -57186"/>
            <a:gd name="adj2" fmla="val 2032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343024</xdr:colOff>
      <xdr:row>8</xdr:row>
      <xdr:rowOff>275790</xdr:rowOff>
    </xdr:from>
    <xdr:to>
      <xdr:col>10</xdr:col>
      <xdr:colOff>392204</xdr:colOff>
      <xdr:row>13</xdr:row>
      <xdr:rowOff>33618</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7313083" y="2281643"/>
          <a:ext cx="4150533" cy="1214593"/>
        </a:xfrm>
        <a:prstGeom prst="wedgeRoundRectCallout">
          <a:avLst>
            <a:gd name="adj1" fmla="val -54186"/>
            <a:gd name="adj2" fmla="val 314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a:t>
          </a:r>
          <a:r>
            <a:rPr kumimoji="1" lang="ja-JP" altLang="en-US" sz="1200" b="1" baseline="0">
              <a:solidFill>
                <a:sysClr val="windowText" lastClr="000000"/>
              </a:solidFill>
            </a:rPr>
            <a:t>の</a:t>
          </a:r>
          <a:r>
            <a:rPr kumimoji="1" lang="ja-JP" altLang="en-US" sz="1200" b="1" u="sng" baseline="0">
              <a:solidFill>
                <a:srgbClr val="FF0000"/>
              </a:solidFill>
            </a:rPr>
            <a:t>助成対象費用</a:t>
          </a:r>
          <a:r>
            <a:rPr kumimoji="1" lang="ja-JP" altLang="en-US" sz="1200" b="1" baseline="0">
              <a:solidFill>
                <a:sysClr val="windowText" lastClr="000000"/>
              </a:solidFill>
            </a:rPr>
            <a:t>を記入してください。</a:t>
          </a:r>
          <a:endParaRPr kumimoji="1" lang="en-US" altLang="ja-JP" sz="1200" b="1" baseline="0">
            <a:solidFill>
              <a:sysClr val="windowText" lastClr="000000"/>
            </a:solidFill>
          </a:endParaRPr>
        </a:p>
        <a:p>
          <a:pPr algn="l"/>
          <a:r>
            <a:rPr kumimoji="1" lang="ja-JP" altLang="en-US" sz="1200" b="1" baseline="0">
              <a:solidFill>
                <a:srgbClr val="FF0000"/>
              </a:solidFill>
            </a:rPr>
            <a:t>「項目別明細表」を先に作成することで</a:t>
          </a:r>
          <a:r>
            <a:rPr kumimoji="1" lang="ja-JP" altLang="en-US" sz="1200" b="1" u="sng" baseline="0">
              <a:solidFill>
                <a:srgbClr val="FF0000"/>
              </a:solidFill>
            </a:rPr>
            <a:t>自動転記</a:t>
          </a:r>
          <a:r>
            <a:rPr kumimoji="1" lang="ja-JP" altLang="en-US" sz="1200" b="1" baseline="0">
              <a:solidFill>
                <a:srgbClr val="FF0000"/>
              </a:solidFill>
            </a:rPr>
            <a:t>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444500</xdr:colOff>
      <xdr:row>3</xdr:row>
      <xdr:rowOff>52917</xdr:rowOff>
    </xdr:from>
    <xdr:to>
      <xdr:col>3</xdr:col>
      <xdr:colOff>0</xdr:colOff>
      <xdr:row>5</xdr:row>
      <xdr:rowOff>109009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2865967" y="806450"/>
          <a:ext cx="2053166" cy="547159"/>
        </a:xfrm>
        <a:prstGeom prst="wedgeRoundRectCallout">
          <a:avLst>
            <a:gd name="adj1" fmla="val -114561"/>
            <a:gd name="adj2" fmla="val 13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423334</xdr:colOff>
      <xdr:row>1</xdr:row>
      <xdr:rowOff>222249</xdr:rowOff>
    </xdr:from>
    <xdr:to>
      <xdr:col>7</xdr:col>
      <xdr:colOff>51673</xdr:colOff>
      <xdr:row>5</xdr:row>
      <xdr:rowOff>32995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7228417" y="465666"/>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524934</xdr:colOff>
      <xdr:row>9</xdr:row>
      <xdr:rowOff>69851</xdr:rowOff>
    </xdr:from>
    <xdr:to>
      <xdr:col>10</xdr:col>
      <xdr:colOff>641350</xdr:colOff>
      <xdr:row>14</xdr:row>
      <xdr:rowOff>165100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7706784" y="2441576"/>
          <a:ext cx="4231216" cy="1523999"/>
        </a:xfrm>
        <a:prstGeom prst="wedgeRoundRectCallout">
          <a:avLst>
            <a:gd name="adj1" fmla="val -58901"/>
            <a:gd name="adj2" fmla="val 2246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a:t>
          </a:r>
          <a:r>
            <a:rPr kumimoji="1" lang="ja-JP" altLang="en-US" sz="1200" b="1" baseline="0">
              <a:solidFill>
                <a:sysClr val="windowText" lastClr="000000"/>
              </a:solidFill>
            </a:rPr>
            <a:t>の</a:t>
          </a:r>
          <a:r>
            <a:rPr kumimoji="1" lang="ja-JP" altLang="en-US" sz="1200" b="1" u="sng" baseline="0">
              <a:solidFill>
                <a:srgbClr val="FF0000"/>
              </a:solidFill>
            </a:rPr>
            <a:t>助成対象費用</a:t>
          </a:r>
          <a:r>
            <a:rPr kumimoji="1" lang="ja-JP" altLang="en-US" sz="1200" b="1" baseline="0">
              <a:solidFill>
                <a:sysClr val="windowText" lastClr="000000"/>
              </a:solidFill>
            </a:rPr>
            <a:t>を記入してください。</a:t>
          </a:r>
          <a:endParaRPr kumimoji="1" lang="en-US" altLang="ja-JP" sz="1200" b="1" baseline="0">
            <a:solidFill>
              <a:sysClr val="windowText" lastClr="000000"/>
            </a:solidFill>
          </a:endParaRPr>
        </a:p>
        <a:p>
          <a:pPr algn="l"/>
          <a:r>
            <a:rPr kumimoji="1" lang="ja-JP" altLang="en-US" sz="1200" b="1" baseline="0">
              <a:solidFill>
                <a:srgbClr val="FF0000"/>
              </a:solidFill>
            </a:rPr>
            <a:t>「項目別明細表」を先に作成することで</a:t>
          </a:r>
          <a:r>
            <a:rPr kumimoji="1" lang="ja-JP" altLang="en-US" sz="1200" b="1" u="sng" baseline="0">
              <a:solidFill>
                <a:srgbClr val="FF0000"/>
              </a:solidFill>
            </a:rPr>
            <a:t>自動転記</a:t>
          </a:r>
          <a:r>
            <a:rPr kumimoji="1" lang="ja-JP" altLang="en-US" sz="1200" b="1" baseline="0">
              <a:solidFill>
                <a:sysClr val="windowText" lastClr="000000"/>
              </a:solidFill>
            </a:rPr>
            <a:t>されます。</a:t>
          </a:r>
          <a:endParaRPr kumimoji="1" lang="en-US" altLang="ja-JP" sz="1200" b="1" baseline="0">
            <a:solidFill>
              <a:sysClr val="windowText" lastClr="00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465667</xdr:colOff>
      <xdr:row>3</xdr:row>
      <xdr:rowOff>105834</xdr:rowOff>
    </xdr:from>
    <xdr:to>
      <xdr:col>3</xdr:col>
      <xdr:colOff>338666</xdr:colOff>
      <xdr:row>5</xdr:row>
      <xdr:rowOff>211667</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3164417" y="836084"/>
          <a:ext cx="1926166" cy="592666"/>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事業名称、共同研究先名は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571501</xdr:colOff>
      <xdr:row>2</xdr:row>
      <xdr:rowOff>74084</xdr:rowOff>
    </xdr:from>
    <xdr:to>
      <xdr:col>7</xdr:col>
      <xdr:colOff>199840</xdr:colOff>
      <xdr:row>5</xdr:row>
      <xdr:rowOff>128246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7376584" y="56091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455083</xdr:colOff>
      <xdr:row>2</xdr:row>
      <xdr:rowOff>21166</xdr:rowOff>
    </xdr:from>
    <xdr:to>
      <xdr:col>7</xdr:col>
      <xdr:colOff>216024</xdr:colOff>
      <xdr:row>4</xdr:row>
      <xdr:rowOff>77257</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4159250" y="507999"/>
          <a:ext cx="1602441" cy="542925"/>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338666</xdr:colOff>
      <xdr:row>1</xdr:row>
      <xdr:rowOff>31750</xdr:rowOff>
    </xdr:from>
    <xdr:to>
      <xdr:col>14</xdr:col>
      <xdr:colOff>633755</xdr:colOff>
      <xdr:row>4</xdr:row>
      <xdr:rowOff>85912</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11324166" y="27516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1492250</xdr:colOff>
      <xdr:row>0</xdr:row>
      <xdr:rowOff>74083</xdr:rowOff>
    </xdr:from>
    <xdr:to>
      <xdr:col>10</xdr:col>
      <xdr:colOff>1486024</xdr:colOff>
      <xdr:row>3</xdr:row>
      <xdr:rowOff>173069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7651750" y="74083"/>
          <a:ext cx="1602441" cy="829236"/>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0</xdr:col>
      <xdr:colOff>1238250</xdr:colOff>
      <xdr:row>34</xdr:row>
      <xdr:rowOff>84666</xdr:rowOff>
    </xdr:from>
    <xdr:to>
      <xdr:col>1</xdr:col>
      <xdr:colOff>1056217</xdr:colOff>
      <xdr:row>40</xdr:row>
      <xdr:rowOff>59265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1238250" y="6138333"/>
          <a:ext cx="1638300" cy="990599"/>
        </a:xfrm>
        <a:prstGeom prst="wedgeRoundRectCallout">
          <a:avLst>
            <a:gd name="adj1" fmla="val -79896"/>
            <a:gd name="adj2" fmla="val -8171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105833</xdr:colOff>
      <xdr:row>13</xdr:row>
      <xdr:rowOff>148166</xdr:rowOff>
    </xdr:from>
    <xdr:to>
      <xdr:col>14</xdr:col>
      <xdr:colOff>186266</xdr:colOff>
      <xdr:row>20</xdr:row>
      <xdr:rowOff>38599</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8538633" y="2654299"/>
          <a:ext cx="2781300" cy="1075767"/>
        </a:xfrm>
        <a:prstGeom prst="wedgeRoundRectCallout">
          <a:avLst>
            <a:gd name="adj1" fmla="val -106168"/>
            <a:gd name="adj2" fmla="val -19524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に計上しない分（助成対象外費用）を含む額。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105833</xdr:colOff>
      <xdr:row>20</xdr:row>
      <xdr:rowOff>95250</xdr:rowOff>
    </xdr:from>
    <xdr:to>
      <xdr:col>14</xdr:col>
      <xdr:colOff>252941</xdr:colOff>
      <xdr:row>28</xdr:row>
      <xdr:rowOff>159808</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9482666" y="3778250"/>
          <a:ext cx="3152775" cy="1419225"/>
        </a:xfrm>
        <a:prstGeom prst="wedgeRoundRectCallout">
          <a:avLst>
            <a:gd name="adj1" fmla="val -103439"/>
            <a:gd name="adj2" fmla="val -49686"/>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0</xdr:col>
      <xdr:colOff>264583</xdr:colOff>
      <xdr:row>52</xdr:row>
      <xdr:rowOff>74083</xdr:rowOff>
    </xdr:from>
    <xdr:to>
      <xdr:col>1</xdr:col>
      <xdr:colOff>920749</xdr:colOff>
      <xdr:row>58</xdr:row>
      <xdr:rowOff>77820</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264583" y="9175750"/>
          <a:ext cx="2476499" cy="1019737"/>
        </a:xfrm>
        <a:prstGeom prst="wedgeRoundRectCallout">
          <a:avLst>
            <a:gd name="adj1" fmla="val -51866"/>
            <a:gd name="adj2" fmla="val 18072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研究開発要素のあるものは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169333</xdr:colOff>
      <xdr:row>70</xdr:row>
      <xdr:rowOff>10583</xdr:rowOff>
    </xdr:from>
    <xdr:to>
      <xdr:col>15</xdr:col>
      <xdr:colOff>372533</xdr:colOff>
      <xdr:row>74</xdr:row>
      <xdr:rowOff>163730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10049933" y="12168716"/>
          <a:ext cx="2074333" cy="830481"/>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12</xdr:col>
      <xdr:colOff>105832</xdr:colOff>
      <xdr:row>9</xdr:row>
      <xdr:rowOff>84666</xdr:rowOff>
    </xdr:from>
    <xdr:to>
      <xdr:col>17</xdr:col>
      <xdr:colOff>194732</xdr:colOff>
      <xdr:row>11</xdr:row>
      <xdr:rowOff>95249</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9986432" y="1913466"/>
          <a:ext cx="3196167" cy="349250"/>
        </a:xfrm>
        <a:prstGeom prst="wedgeRoundRectCallout">
          <a:avLst>
            <a:gd name="adj1" fmla="val -105480"/>
            <a:gd name="adj2" fmla="val -1553"/>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SUM</a:t>
          </a:r>
          <a:r>
            <a:rPr kumimoji="1" lang="ja-JP" altLang="en-US" sz="1200" b="1" baseline="0">
              <a:solidFill>
                <a:sysClr val="windowText" lastClr="000000"/>
              </a:solidFill>
              <a:effectLst/>
              <a:latin typeface="+mn-lt"/>
              <a:ea typeface="+mn-ea"/>
              <a:cs typeface="+mn-cs"/>
            </a:rPr>
            <a:t>関数の小計範囲を確認してください。</a:t>
          </a:r>
          <a:endParaRPr kumimoji="1" lang="ja-JP" altLang="en-US" sz="1200" baseline="0">
            <a:solidFill>
              <a:sysClr val="windowText" lastClr="000000"/>
            </a:solidFill>
          </a:endParaRPr>
        </a:p>
      </xdr:txBody>
    </xdr:sp>
    <xdr:clientData/>
  </xdr:twoCellAnchor>
  <xdr:twoCellAnchor>
    <xdr:from>
      <xdr:col>10</xdr:col>
      <xdr:colOff>1213908</xdr:colOff>
      <xdr:row>66</xdr:row>
      <xdr:rowOff>58207</xdr:rowOff>
    </xdr:from>
    <xdr:to>
      <xdr:col>15</xdr:col>
      <xdr:colOff>296333</xdr:colOff>
      <xdr:row>69</xdr:row>
      <xdr:rowOff>47624</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8986308" y="11678707"/>
          <a:ext cx="4378325" cy="503767"/>
        </a:xfrm>
        <a:prstGeom prst="wedgeRoundRectCallout">
          <a:avLst>
            <a:gd name="adj1" fmla="val -40755"/>
            <a:gd name="adj2" fmla="val 318050"/>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baseline="0">
              <a:solidFill>
                <a:sysClr val="windowText" lastClr="000000"/>
              </a:solidFill>
              <a:effectLst/>
              <a:latin typeface="+mn-lt"/>
              <a:ea typeface="+mn-ea"/>
              <a:cs typeface="+mn-cs"/>
            </a:rPr>
            <a:t>Ⅳ</a:t>
          </a:r>
          <a:r>
            <a:rPr kumimoji="1" lang="ja-JP" altLang="en-US" sz="1000" b="1" baseline="0">
              <a:solidFill>
                <a:sysClr val="windowText" lastClr="000000"/>
              </a:solidFill>
              <a:effectLst/>
              <a:latin typeface="+mn-lt"/>
              <a:ea typeface="+mn-ea"/>
              <a:cs typeface="+mn-cs"/>
            </a:rPr>
            <a:t>を計上する場合、</a:t>
          </a:r>
          <a:r>
            <a:rPr kumimoji="1" lang="ja-JP" altLang="en-US" sz="1000" b="1" strike="noStrike" baseline="0">
              <a:solidFill>
                <a:sysClr val="windowText" lastClr="000000"/>
              </a:solidFill>
              <a:effectLst/>
              <a:latin typeface="+mn-lt"/>
              <a:ea typeface="+mn-ea"/>
              <a:cs typeface="+mn-cs"/>
            </a:rPr>
            <a:t>学術機関等であっても</a:t>
          </a:r>
          <a:r>
            <a:rPr kumimoji="1" lang="ja-JP" altLang="en-US" sz="1000" b="1" baseline="0">
              <a:solidFill>
                <a:sysClr val="windowText" lastClr="000000"/>
              </a:solidFill>
              <a:effectLst/>
              <a:latin typeface="+mn-lt"/>
              <a:ea typeface="+mn-ea"/>
              <a:cs typeface="+mn-cs"/>
            </a:rPr>
            <a:t>「１．委託費・共同研究費」に計上してください。</a:t>
          </a:r>
          <a:endParaRPr kumimoji="1" lang="ja-JP" altLang="en-US" sz="1000"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52915</xdr:colOff>
      <xdr:row>9</xdr:row>
      <xdr:rowOff>105834</xdr:rowOff>
    </xdr:from>
    <xdr:to>
      <xdr:col>16</xdr:col>
      <xdr:colOff>601132</xdr:colOff>
      <xdr:row>11</xdr:row>
      <xdr:rowOff>116417</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9933515" y="1934634"/>
          <a:ext cx="3037417" cy="349250"/>
        </a:xfrm>
        <a:prstGeom prst="wedgeRoundRectCallout">
          <a:avLst>
            <a:gd name="adj1" fmla="val -105480"/>
            <a:gd name="adj2" fmla="val -1553"/>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SUM</a:t>
          </a:r>
          <a:r>
            <a:rPr kumimoji="1" lang="ja-JP" altLang="en-US" sz="1200" b="1" baseline="0">
              <a:solidFill>
                <a:sysClr val="windowText" lastClr="000000"/>
              </a:solidFill>
              <a:effectLst/>
              <a:latin typeface="+mn-lt"/>
              <a:ea typeface="+mn-ea"/>
              <a:cs typeface="+mn-cs"/>
            </a:rPr>
            <a:t>関数の小計範囲を確認してください。</a:t>
          </a:r>
          <a:endParaRPr kumimoji="1" lang="ja-JP" altLang="en-US" sz="1200" baseline="0">
            <a:solidFill>
              <a:sysClr val="windowText" lastClr="000000"/>
            </a:solidFill>
          </a:endParaRPr>
        </a:p>
      </xdr:txBody>
    </xdr:sp>
    <xdr:clientData/>
  </xdr:twoCellAnchor>
  <xdr:twoCellAnchor>
    <xdr:from>
      <xdr:col>10</xdr:col>
      <xdr:colOff>1152525</xdr:colOff>
      <xdr:row>67</xdr:row>
      <xdr:rowOff>38100</xdr:rowOff>
    </xdr:from>
    <xdr:to>
      <xdr:col>15</xdr:col>
      <xdr:colOff>234950</xdr:colOff>
      <xdr:row>70</xdr:row>
      <xdr:rowOff>27517</xdr:rowOff>
    </xdr:to>
    <xdr:sp macro="" textlink="">
      <xdr:nvSpPr>
        <xdr:cNvPr id="4" name="角丸四角形吹き出し 10">
          <a:extLst>
            <a:ext uri="{FF2B5EF4-FFF2-40B4-BE49-F238E27FC236}">
              <a16:creationId xmlns:a16="http://schemas.microsoft.com/office/drawing/2014/main" id="{90C242AF-74F7-4754-8D7A-1998D74C69C9}"/>
            </a:ext>
          </a:extLst>
        </xdr:cNvPr>
        <xdr:cNvSpPr/>
      </xdr:nvSpPr>
      <xdr:spPr>
        <a:xfrm>
          <a:off x="8924925" y="11830050"/>
          <a:ext cx="4378325" cy="503767"/>
        </a:xfrm>
        <a:prstGeom prst="wedgeRoundRectCallout">
          <a:avLst>
            <a:gd name="adj1" fmla="val -40755"/>
            <a:gd name="adj2" fmla="val 318050"/>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baseline="0">
              <a:solidFill>
                <a:sysClr val="windowText" lastClr="000000"/>
              </a:solidFill>
              <a:effectLst/>
              <a:latin typeface="+mn-lt"/>
              <a:ea typeface="+mn-ea"/>
              <a:cs typeface="+mn-cs"/>
            </a:rPr>
            <a:t>Ⅳ</a:t>
          </a:r>
          <a:r>
            <a:rPr kumimoji="1" lang="ja-JP" altLang="en-US" sz="1000" b="1" baseline="0">
              <a:solidFill>
                <a:sysClr val="windowText" lastClr="000000"/>
              </a:solidFill>
              <a:effectLst/>
              <a:latin typeface="+mn-lt"/>
              <a:ea typeface="+mn-ea"/>
              <a:cs typeface="+mn-cs"/>
            </a:rPr>
            <a:t>を計上する場合、</a:t>
          </a:r>
          <a:r>
            <a:rPr kumimoji="1" lang="ja-JP" altLang="en-US" sz="1000" b="1" strike="noStrike" baseline="0">
              <a:solidFill>
                <a:sysClr val="windowText" lastClr="000000"/>
              </a:solidFill>
              <a:effectLst/>
              <a:latin typeface="+mn-lt"/>
              <a:ea typeface="+mn-ea"/>
              <a:cs typeface="+mn-cs"/>
            </a:rPr>
            <a:t>学術機関等であっても</a:t>
          </a:r>
          <a:r>
            <a:rPr kumimoji="1" lang="ja-JP" altLang="en-US" sz="1000" b="1" baseline="0">
              <a:solidFill>
                <a:sysClr val="windowText" lastClr="000000"/>
              </a:solidFill>
              <a:effectLst/>
              <a:latin typeface="+mn-lt"/>
              <a:ea typeface="+mn-ea"/>
              <a:cs typeface="+mn-cs"/>
            </a:rPr>
            <a:t>「１．委託費・共同研究費」に計上してください。</a:t>
          </a:r>
          <a:endParaRPr kumimoji="1" lang="ja-JP" altLang="en-US" sz="1000" baseline="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690282</xdr:colOff>
      <xdr:row>1</xdr:row>
      <xdr:rowOff>235324</xdr:rowOff>
    </xdr:from>
    <xdr:to>
      <xdr:col>8</xdr:col>
      <xdr:colOff>227703</xdr:colOff>
      <xdr:row>5</xdr:row>
      <xdr:rowOff>26894</xdr:rowOff>
    </xdr:to>
    <xdr:sp macro="" textlink="">
      <xdr:nvSpPr>
        <xdr:cNvPr id="2" name="角丸四角形吹き出し 1">
          <a:extLst>
            <a:ext uri="{FF2B5EF4-FFF2-40B4-BE49-F238E27FC236}">
              <a16:creationId xmlns:a16="http://schemas.microsoft.com/office/drawing/2014/main" id="{00000000-0008-0000-0900-000002000000}"/>
            </a:ext>
          </a:extLst>
        </xdr:cNvPr>
        <xdr:cNvSpPr/>
      </xdr:nvSpPr>
      <xdr:spPr>
        <a:xfrm>
          <a:off x="4025153" y="477371"/>
          <a:ext cx="1455868" cy="688041"/>
        </a:xfrm>
        <a:prstGeom prst="wedgeRoundRectCallout">
          <a:avLst>
            <a:gd name="adj1" fmla="val -157821"/>
            <a:gd name="adj2" fmla="val 1161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共同研究先名は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425824</xdr:colOff>
      <xdr:row>0</xdr:row>
      <xdr:rowOff>235324</xdr:rowOff>
    </xdr:from>
    <xdr:to>
      <xdr:col>15</xdr:col>
      <xdr:colOff>44824</xdr:colOff>
      <xdr:row>4</xdr:row>
      <xdr:rowOff>33618</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11351559" y="235324"/>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1445110</xdr:colOff>
      <xdr:row>0</xdr:row>
      <xdr:rowOff>145676</xdr:rowOff>
    </xdr:from>
    <xdr:to>
      <xdr:col>11</xdr:col>
      <xdr:colOff>448234</xdr:colOff>
      <xdr:row>3</xdr:row>
      <xdr:rowOff>235324</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6931510" y="145676"/>
          <a:ext cx="1907689" cy="815789"/>
        </a:xfrm>
        <a:prstGeom prst="wedgeRoundRectCallout">
          <a:avLst>
            <a:gd name="adj1" fmla="val -99624"/>
            <a:gd name="adj2" fmla="val 5058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12</xdr:col>
      <xdr:colOff>112059</xdr:colOff>
      <xdr:row>11</xdr:row>
      <xdr:rowOff>89648</xdr:rowOff>
    </xdr:from>
    <xdr:to>
      <xdr:col>16</xdr:col>
      <xdr:colOff>394446</xdr:colOff>
      <xdr:row>17</xdr:row>
      <xdr:rowOff>156884</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9955306" y="2250142"/>
          <a:ext cx="2774575" cy="1089213"/>
        </a:xfrm>
        <a:prstGeom prst="wedgeRoundRectCallout">
          <a:avLst>
            <a:gd name="adj1" fmla="val -159506"/>
            <a:gd name="adj2" fmla="val -1572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に計上しない分（助成対象外費用）を含む額。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12</xdr:col>
      <xdr:colOff>89647</xdr:colOff>
      <xdr:row>19</xdr:row>
      <xdr:rowOff>11207</xdr:rowOff>
    </xdr:from>
    <xdr:to>
      <xdr:col>16</xdr:col>
      <xdr:colOff>485775</xdr:colOff>
      <xdr:row>27</xdr:row>
      <xdr:rowOff>85726</xdr:rowOff>
    </xdr:to>
    <xdr:sp macro="" textlink="">
      <xdr:nvSpPr>
        <xdr:cNvPr id="6" name="角丸四角形吹き出し 5">
          <a:extLst>
            <a:ext uri="{FF2B5EF4-FFF2-40B4-BE49-F238E27FC236}">
              <a16:creationId xmlns:a16="http://schemas.microsoft.com/office/drawing/2014/main" id="{00000000-0008-0000-0900-000006000000}"/>
            </a:ext>
          </a:extLst>
        </xdr:cNvPr>
        <xdr:cNvSpPr/>
      </xdr:nvSpPr>
      <xdr:spPr>
        <a:xfrm>
          <a:off x="11015382" y="3518648"/>
          <a:ext cx="3152775" cy="1419225"/>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560853</xdr:colOff>
      <xdr:row>27</xdr:row>
      <xdr:rowOff>86847</xdr:rowOff>
    </xdr:from>
    <xdr:to>
      <xdr:col>3</xdr:col>
      <xdr:colOff>703168</xdr:colOff>
      <xdr:row>32</xdr:row>
      <xdr:rowOff>64434</xdr:rowOff>
    </xdr:to>
    <xdr:sp macro="" textlink="">
      <xdr:nvSpPr>
        <xdr:cNvPr id="7" name="角丸四角形吹き出し 6">
          <a:extLst>
            <a:ext uri="{FF2B5EF4-FFF2-40B4-BE49-F238E27FC236}">
              <a16:creationId xmlns:a16="http://schemas.microsoft.com/office/drawing/2014/main" id="{00000000-0008-0000-0900-000007000000}"/>
            </a:ext>
          </a:extLst>
        </xdr:cNvPr>
        <xdr:cNvSpPr/>
      </xdr:nvSpPr>
      <xdr:spPr>
        <a:xfrm>
          <a:off x="2380128" y="5020797"/>
          <a:ext cx="2028265" cy="834837"/>
        </a:xfrm>
        <a:prstGeom prst="wedgeRoundRectCallout">
          <a:avLst>
            <a:gd name="adj1" fmla="val -177229"/>
            <a:gd name="adj2" fmla="val -19054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2</xdr:col>
      <xdr:colOff>8967</xdr:colOff>
      <xdr:row>33</xdr:row>
      <xdr:rowOff>8964</xdr:rowOff>
    </xdr:from>
    <xdr:to>
      <xdr:col>7</xdr:col>
      <xdr:colOff>170329</xdr:colOff>
      <xdr:row>39</xdr:row>
      <xdr:rowOff>20171</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3110755" y="5916705"/>
          <a:ext cx="1981198" cy="1033184"/>
        </a:xfrm>
        <a:prstGeom prst="wedgeRoundRectCallout">
          <a:avLst>
            <a:gd name="adj1" fmla="val -167669"/>
            <a:gd name="adj2" fmla="val 68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123264</xdr:colOff>
      <xdr:row>34</xdr:row>
      <xdr:rowOff>123265</xdr:rowOff>
    </xdr:from>
    <xdr:to>
      <xdr:col>16</xdr:col>
      <xdr:colOff>349624</xdr:colOff>
      <xdr:row>39</xdr:row>
      <xdr:rowOff>113304</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9966511" y="6201336"/>
          <a:ext cx="2718548" cy="841686"/>
        </a:xfrm>
        <a:prstGeom prst="wedgeRoundRectCallout">
          <a:avLst>
            <a:gd name="adj1" fmla="val -84059"/>
            <a:gd name="adj2" fmla="val 17016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3</xdr:col>
      <xdr:colOff>240366</xdr:colOff>
      <xdr:row>44</xdr:row>
      <xdr:rowOff>148476</xdr:rowOff>
    </xdr:from>
    <xdr:to>
      <xdr:col>9</xdr:col>
      <xdr:colOff>1608044</xdr:colOff>
      <xdr:row>48</xdr:row>
      <xdr:rowOff>152400</xdr:rowOff>
    </xdr:to>
    <xdr:sp macro="" textlink="">
      <xdr:nvSpPr>
        <xdr:cNvPr id="12" name="角丸四角形吹き出し 11">
          <a:extLst>
            <a:ext uri="{FF2B5EF4-FFF2-40B4-BE49-F238E27FC236}">
              <a16:creationId xmlns:a16="http://schemas.microsoft.com/office/drawing/2014/main" id="{00000000-0008-0000-0900-00000C000000}"/>
            </a:ext>
          </a:extLst>
        </xdr:cNvPr>
        <xdr:cNvSpPr/>
      </xdr:nvSpPr>
      <xdr:spPr>
        <a:xfrm>
          <a:off x="3945591" y="7997076"/>
          <a:ext cx="3825128" cy="718299"/>
        </a:xfrm>
        <a:prstGeom prst="wedgeRoundRectCallout">
          <a:avLst>
            <a:gd name="adj1" fmla="val -58723"/>
            <a:gd name="adj2" fmla="val -5391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ysClr val="windowText" lastClr="000000"/>
              </a:solidFill>
            </a:rPr>
            <a:t>【</a:t>
          </a:r>
          <a:r>
            <a:rPr kumimoji="1" lang="ja-JP" altLang="en-US" sz="1050" b="1">
              <a:solidFill>
                <a:sysClr val="windowText" lastClr="000000"/>
              </a:solidFill>
            </a:rPr>
            <a:t>要選択</a:t>
          </a:r>
          <a:r>
            <a:rPr kumimoji="1" lang="en-US" altLang="ja-JP" sz="1050" b="1">
              <a:solidFill>
                <a:sysClr val="windowText" lastClr="000000"/>
              </a:solidFill>
            </a:rPr>
            <a:t>】</a:t>
          </a:r>
        </a:p>
        <a:p>
          <a:r>
            <a:rPr lang="ja-JP" altLang="ja-JP" sz="1100" b="1">
              <a:solidFill>
                <a:schemeClr val="tx1"/>
              </a:solidFill>
              <a:effectLst/>
              <a:latin typeface="+mn-lt"/>
              <a:ea typeface="+mn-ea"/>
              <a:cs typeface="+mn-cs"/>
            </a:rPr>
            <a:t>学術機関等において発生する本事業の直接費用の</a:t>
          </a:r>
          <a:r>
            <a:rPr lang="en-US" altLang="ja-JP" sz="1100" b="1">
              <a:solidFill>
                <a:schemeClr val="tx1"/>
              </a:solidFill>
              <a:effectLst/>
              <a:latin typeface="+mn-lt"/>
              <a:ea typeface="+mn-ea"/>
              <a:cs typeface="+mn-cs"/>
            </a:rPr>
            <a:t>30</a:t>
          </a:r>
          <a:r>
            <a:rPr lang="ja-JP"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を上限としてリストから選択</a:t>
          </a:r>
          <a:endParaRPr lang="ja-JP" altLang="ja-JP" sz="1050">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zoomScaleNormal="100" workbookViewId="0">
      <selection activeCell="B2" sqref="B2"/>
    </sheetView>
  </sheetViews>
  <sheetFormatPr defaultColWidth="9" defaultRowHeight="13.5" x14ac:dyDescent="0.15"/>
  <cols>
    <col min="1" max="1" width="26.875" style="51" customWidth="1"/>
    <col min="2" max="2" width="116.25" style="56" customWidth="1"/>
    <col min="3" max="16384" width="9" style="51"/>
  </cols>
  <sheetData>
    <row r="1" spans="1:2" ht="94.5" customHeight="1" x14ac:dyDescent="0.15">
      <c r="A1" s="52" t="s">
        <v>56</v>
      </c>
      <c r="B1" s="53" t="s">
        <v>214</v>
      </c>
    </row>
    <row r="2" spans="1:2" ht="79.5" customHeight="1" x14ac:dyDescent="0.15">
      <c r="A2" s="49" t="s">
        <v>219</v>
      </c>
      <c r="B2" s="50" t="s">
        <v>213</v>
      </c>
    </row>
    <row r="3" spans="1:2" ht="48" customHeight="1" x14ac:dyDescent="0.15">
      <c r="A3" s="53" t="s">
        <v>215</v>
      </c>
      <c r="B3" s="53" t="s">
        <v>216</v>
      </c>
    </row>
    <row r="4" spans="1:2" ht="54" customHeight="1" x14ac:dyDescent="0.15">
      <c r="A4" s="282" t="s">
        <v>322</v>
      </c>
      <c r="B4" s="282" t="s">
        <v>297</v>
      </c>
    </row>
    <row r="5" spans="1:2" ht="45.75" customHeight="1" x14ac:dyDescent="0.15">
      <c r="A5" s="54" t="s">
        <v>57</v>
      </c>
      <c r="B5" s="55" t="s">
        <v>58</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M54"/>
  <sheetViews>
    <sheetView showGridLines="0" view="pageBreakPreview" zoomScaleNormal="85" zoomScaleSheetLayoutView="100" workbookViewId="0">
      <selection activeCell="B45" sqref="B45"/>
    </sheetView>
  </sheetViews>
  <sheetFormatPr defaultColWidth="9" defaultRowHeight="19.5" customHeight="1" x14ac:dyDescent="0.15"/>
  <cols>
    <col min="1" max="1" width="23.875" style="166" bestFit="1" customWidth="1"/>
    <col min="2" max="2" width="21.375" style="166" bestFit="1" customWidth="1"/>
    <col min="3" max="3" width="3.375" style="166" bestFit="1" customWidth="1"/>
    <col min="4" max="4" width="11.875" style="167" bestFit="1" customWidth="1"/>
    <col min="5" max="6" width="3.375" style="166" bestFit="1" customWidth="1"/>
    <col min="7" max="7" width="5.5" style="166" customWidth="1"/>
    <col min="8" max="8" width="4.75" style="166" bestFit="1" customWidth="1"/>
    <col min="9" max="9" width="3.375" style="166" bestFit="1" customWidth="1"/>
    <col min="10" max="11" width="21.125" style="167" customWidth="1"/>
    <col min="12" max="12" width="21.125" style="166" customWidth="1"/>
    <col min="13" max="13" width="9.25" style="166" bestFit="1" customWidth="1"/>
    <col min="14" max="16384" width="9" style="166"/>
  </cols>
  <sheetData>
    <row r="1" spans="1:12" ht="19.5" customHeight="1" x14ac:dyDescent="0.15">
      <c r="L1" s="273" t="s">
        <v>110</v>
      </c>
    </row>
    <row r="2" spans="1:12" ht="19.5" customHeight="1" x14ac:dyDescent="0.15">
      <c r="A2" s="366" t="s">
        <v>194</v>
      </c>
      <c r="B2" s="366"/>
      <c r="C2" s="366"/>
      <c r="D2" s="366"/>
      <c r="E2" s="366"/>
      <c r="F2" s="366"/>
      <c r="G2" s="366"/>
      <c r="H2" s="366"/>
      <c r="I2" s="366"/>
      <c r="J2" s="366"/>
      <c r="K2" s="366"/>
      <c r="L2" s="366"/>
    </row>
    <row r="3" spans="1:12" ht="19.5" customHeight="1" x14ac:dyDescent="0.15">
      <c r="B3" s="367"/>
      <c r="C3" s="367"/>
      <c r="D3" s="367"/>
      <c r="E3" s="367"/>
      <c r="F3" s="367"/>
      <c r="G3" s="367"/>
      <c r="H3" s="367"/>
      <c r="I3" s="368"/>
      <c r="J3" s="368"/>
      <c r="K3" s="368"/>
      <c r="L3" s="368"/>
    </row>
    <row r="4" spans="1:12" s="169" customFormat="1" ht="19.5" customHeight="1" thickBot="1" x14ac:dyDescent="0.2">
      <c r="A4" s="372" t="str">
        <f>"（４）"&amp;情報項目シート!C44&amp;"　項目別明細表（2023年度）（参考）"</f>
        <v>（４）　項目別明細表（2023年度）（参考）</v>
      </c>
      <c r="B4" s="372"/>
      <c r="C4" s="372"/>
      <c r="D4" s="372"/>
      <c r="E4" s="372"/>
      <c r="F4" s="372"/>
      <c r="G4" s="372"/>
      <c r="H4" s="372"/>
      <c r="I4" s="372"/>
      <c r="J4" s="372"/>
      <c r="K4" s="372"/>
    </row>
    <row r="5" spans="1:12" s="169" customFormat="1" ht="13.5" x14ac:dyDescent="0.15">
      <c r="A5" s="369" t="s">
        <v>129</v>
      </c>
      <c r="B5" s="370"/>
      <c r="C5" s="370"/>
      <c r="D5" s="370"/>
      <c r="E5" s="370"/>
      <c r="F5" s="370"/>
      <c r="G5" s="370"/>
      <c r="H5" s="370"/>
      <c r="I5" s="371"/>
      <c r="J5" s="274" t="s">
        <v>77</v>
      </c>
      <c r="K5" s="172" t="s">
        <v>42</v>
      </c>
      <c r="L5" s="173" t="s">
        <v>131</v>
      </c>
    </row>
    <row r="6" spans="1:12" s="169" customFormat="1" ht="13.5" x14ac:dyDescent="0.15">
      <c r="A6" s="174" t="s">
        <v>114</v>
      </c>
      <c r="B6" s="175"/>
      <c r="C6" s="175"/>
      <c r="D6" s="176"/>
      <c r="E6" s="175"/>
      <c r="F6" s="175"/>
      <c r="G6" s="175"/>
      <c r="H6" s="175"/>
      <c r="I6" s="175"/>
      <c r="J6" s="178">
        <f>SUM(J7,J10,J17)</f>
        <v>0</v>
      </c>
      <c r="K6" s="178">
        <f>SUM(K7,K10,K17)</f>
        <v>0</v>
      </c>
      <c r="L6" s="361"/>
    </row>
    <row r="7" spans="1:12" s="169" customFormat="1" ht="13.5" x14ac:dyDescent="0.15">
      <c r="A7" s="179" t="s">
        <v>115</v>
      </c>
      <c r="B7" s="180"/>
      <c r="C7" s="180"/>
      <c r="D7" s="181"/>
      <c r="E7" s="180"/>
      <c r="F7" s="180"/>
      <c r="G7" s="180"/>
      <c r="H7" s="180"/>
      <c r="I7" s="231"/>
      <c r="J7" s="183">
        <f>SUM(J8)</f>
        <v>0</v>
      </c>
      <c r="K7" s="183">
        <f>SUM(K8)</f>
        <v>0</v>
      </c>
      <c r="L7" s="362"/>
    </row>
    <row r="8" spans="1:12" s="169" customFormat="1" ht="13.5" x14ac:dyDescent="0.15">
      <c r="A8" s="184"/>
      <c r="B8" s="180" t="s">
        <v>132</v>
      </c>
      <c r="C8" s="180" t="s">
        <v>133</v>
      </c>
      <c r="D8" s="181"/>
      <c r="E8" s="180" t="s">
        <v>34</v>
      </c>
      <c r="F8" s="180" t="s">
        <v>134</v>
      </c>
      <c r="G8" s="180"/>
      <c r="H8" s="180"/>
      <c r="I8" s="231" t="s">
        <v>136</v>
      </c>
      <c r="J8" s="185">
        <f>IF(G8="",D8,D8*G8)</f>
        <v>0</v>
      </c>
      <c r="K8" s="186">
        <f>J8</f>
        <v>0</v>
      </c>
      <c r="L8" s="362"/>
    </row>
    <row r="9" spans="1:12" s="169" customFormat="1" ht="13.5" x14ac:dyDescent="0.15">
      <c r="A9" s="184"/>
      <c r="B9" s="180"/>
      <c r="C9" s="180"/>
      <c r="D9" s="181"/>
      <c r="E9" s="180"/>
      <c r="F9" s="180"/>
      <c r="G9" s="180"/>
      <c r="H9" s="180"/>
      <c r="I9" s="231"/>
      <c r="J9" s="185"/>
      <c r="K9" s="186"/>
      <c r="L9" s="362"/>
    </row>
    <row r="10" spans="1:12" s="169" customFormat="1" ht="13.5" x14ac:dyDescent="0.15">
      <c r="A10" s="364" t="s">
        <v>116</v>
      </c>
      <c r="B10" s="365"/>
      <c r="D10" s="170"/>
      <c r="J10" s="183">
        <f>SUM(J11:J15)</f>
        <v>0</v>
      </c>
      <c r="K10" s="183">
        <f>SUM(K11:K15)</f>
        <v>0</v>
      </c>
      <c r="L10" s="362"/>
    </row>
    <row r="11" spans="1:12" s="169" customFormat="1" ht="13.5" x14ac:dyDescent="0.15">
      <c r="A11" s="184"/>
      <c r="B11" s="180" t="s">
        <v>137</v>
      </c>
      <c r="C11" s="180" t="s">
        <v>133</v>
      </c>
      <c r="D11" s="181"/>
      <c r="E11" s="180" t="s">
        <v>34</v>
      </c>
      <c r="F11" s="180" t="s">
        <v>134</v>
      </c>
      <c r="G11" s="180"/>
      <c r="H11" s="180"/>
      <c r="I11" s="231" t="s">
        <v>136</v>
      </c>
      <c r="J11" s="185">
        <f>IF(G11="",D11,D11*G11)</f>
        <v>0</v>
      </c>
      <c r="K11" s="186">
        <f t="shared" ref="K11:K18" si="0">J11</f>
        <v>0</v>
      </c>
      <c r="L11" s="362"/>
    </row>
    <row r="12" spans="1:12" s="169" customFormat="1" ht="13.5" x14ac:dyDescent="0.15">
      <c r="A12" s="184"/>
      <c r="B12" s="180" t="s">
        <v>138</v>
      </c>
      <c r="C12" s="180" t="s">
        <v>133</v>
      </c>
      <c r="D12" s="181"/>
      <c r="E12" s="180" t="s">
        <v>34</v>
      </c>
      <c r="F12" s="180" t="s">
        <v>134</v>
      </c>
      <c r="G12" s="180"/>
      <c r="H12" s="180"/>
      <c r="I12" s="231" t="s">
        <v>136</v>
      </c>
      <c r="J12" s="185">
        <f t="shared" ref="J12:J19" si="1">IF(G12="",D12,D12*G12)</f>
        <v>0</v>
      </c>
      <c r="K12" s="186">
        <f t="shared" si="0"/>
        <v>0</v>
      </c>
      <c r="L12" s="362"/>
    </row>
    <row r="13" spans="1:12" s="169" customFormat="1" ht="13.5" x14ac:dyDescent="0.15">
      <c r="A13" s="184"/>
      <c r="B13" s="180" t="s">
        <v>139</v>
      </c>
      <c r="C13" s="180"/>
      <c r="D13" s="181"/>
      <c r="E13" s="180" t="s">
        <v>34</v>
      </c>
      <c r="F13" s="180"/>
      <c r="G13" s="180"/>
      <c r="H13" s="180"/>
      <c r="I13" s="231" t="s">
        <v>136</v>
      </c>
      <c r="J13" s="185">
        <f t="shared" si="1"/>
        <v>0</v>
      </c>
      <c r="K13" s="186">
        <f t="shared" si="0"/>
        <v>0</v>
      </c>
      <c r="L13" s="362"/>
    </row>
    <row r="14" spans="1:12" s="169" customFormat="1" ht="13.5" x14ac:dyDescent="0.15">
      <c r="A14" s="184"/>
      <c r="B14" s="180" t="s">
        <v>140</v>
      </c>
      <c r="C14" s="180"/>
      <c r="D14" s="181"/>
      <c r="E14" s="180" t="s">
        <v>34</v>
      </c>
      <c r="F14" s="180"/>
      <c r="G14" s="180"/>
      <c r="H14" s="180"/>
      <c r="I14" s="231" t="s">
        <v>136</v>
      </c>
      <c r="J14" s="185">
        <f t="shared" si="1"/>
        <v>0</v>
      </c>
      <c r="K14" s="186">
        <f t="shared" si="0"/>
        <v>0</v>
      </c>
      <c r="L14" s="362"/>
    </row>
    <row r="15" spans="1:12" s="169" customFormat="1" ht="13.5" x14ac:dyDescent="0.15">
      <c r="A15" s="184"/>
      <c r="B15" s="180" t="s">
        <v>141</v>
      </c>
      <c r="C15" s="180"/>
      <c r="D15" s="181"/>
      <c r="E15" s="180" t="s">
        <v>34</v>
      </c>
      <c r="F15" s="180"/>
      <c r="G15" s="180"/>
      <c r="H15" s="180"/>
      <c r="I15" s="231" t="s">
        <v>136</v>
      </c>
      <c r="J15" s="185">
        <f t="shared" si="1"/>
        <v>0</v>
      </c>
      <c r="K15" s="186">
        <f t="shared" si="0"/>
        <v>0</v>
      </c>
      <c r="L15" s="362"/>
    </row>
    <row r="16" spans="1:12" s="169" customFormat="1" ht="13.5" x14ac:dyDescent="0.15">
      <c r="A16" s="184"/>
      <c r="B16" s="180"/>
      <c r="C16" s="180"/>
      <c r="D16" s="181"/>
      <c r="E16" s="180"/>
      <c r="F16" s="180"/>
      <c r="G16" s="180"/>
      <c r="H16" s="180"/>
      <c r="I16" s="231"/>
      <c r="J16" s="185"/>
      <c r="K16" s="186"/>
      <c r="L16" s="362"/>
    </row>
    <row r="17" spans="1:13" s="169" customFormat="1" ht="13.5" x14ac:dyDescent="0.15">
      <c r="A17" s="179" t="s">
        <v>117</v>
      </c>
      <c r="B17" s="180"/>
      <c r="C17" s="180"/>
      <c r="D17" s="181"/>
      <c r="E17" s="180"/>
      <c r="F17" s="180"/>
      <c r="G17" s="180"/>
      <c r="H17" s="180"/>
      <c r="I17" s="231"/>
      <c r="J17" s="183">
        <f>SUM(J18:J19)</f>
        <v>0</v>
      </c>
      <c r="K17" s="183">
        <f>SUM(K18:K19)</f>
        <v>0</v>
      </c>
      <c r="L17" s="362"/>
    </row>
    <row r="18" spans="1:13" s="169" customFormat="1" ht="13.5" x14ac:dyDescent="0.15">
      <c r="A18" s="184"/>
      <c r="B18" s="180" t="s">
        <v>143</v>
      </c>
      <c r="C18" s="180"/>
      <c r="D18" s="181"/>
      <c r="E18" s="180" t="s">
        <v>34</v>
      </c>
      <c r="F18" s="180"/>
      <c r="G18" s="180"/>
      <c r="H18" s="180"/>
      <c r="I18" s="231" t="s">
        <v>136</v>
      </c>
      <c r="J18" s="185">
        <f t="shared" si="1"/>
        <v>0</v>
      </c>
      <c r="K18" s="186">
        <f t="shared" si="0"/>
        <v>0</v>
      </c>
      <c r="L18" s="362"/>
    </row>
    <row r="19" spans="1:13" s="169" customFormat="1" ht="13.5" x14ac:dyDescent="0.15">
      <c r="A19" s="184"/>
      <c r="B19" s="180" t="s">
        <v>144</v>
      </c>
      <c r="C19" s="180"/>
      <c r="D19" s="181"/>
      <c r="E19" s="180" t="s">
        <v>34</v>
      </c>
      <c r="F19" s="180"/>
      <c r="G19" s="180"/>
      <c r="H19" s="180"/>
      <c r="I19" s="231" t="s">
        <v>136</v>
      </c>
      <c r="J19" s="185">
        <f t="shared" si="1"/>
        <v>0</v>
      </c>
      <c r="K19" s="186">
        <f>J19</f>
        <v>0</v>
      </c>
      <c r="L19" s="362"/>
    </row>
    <row r="20" spans="1:13" s="169" customFormat="1" ht="13.5" x14ac:dyDescent="0.15">
      <c r="A20" s="188" t="s">
        <v>43</v>
      </c>
      <c r="B20" s="189"/>
      <c r="C20" s="189"/>
      <c r="D20" s="190"/>
      <c r="E20" s="189"/>
      <c r="F20" s="189"/>
      <c r="G20" s="189"/>
      <c r="H20" s="189"/>
      <c r="I20" s="189"/>
      <c r="J20" s="192">
        <f>SUM(J21,J25)</f>
        <v>0</v>
      </c>
      <c r="K20" s="192">
        <f>SUM(K21,K25)</f>
        <v>0</v>
      </c>
      <c r="L20" s="362"/>
    </row>
    <row r="21" spans="1:13" s="169" customFormat="1" ht="13.5" x14ac:dyDescent="0.15">
      <c r="A21" s="179" t="s">
        <v>118</v>
      </c>
      <c r="B21" s="180"/>
      <c r="D21" s="170"/>
      <c r="J21" s="183">
        <f>SUM(J22:J23)</f>
        <v>0</v>
      </c>
      <c r="K21" s="183">
        <f>SUM(K22:K23)</f>
        <v>0</v>
      </c>
      <c r="L21" s="362"/>
    </row>
    <row r="22" spans="1:13" s="169" customFormat="1" ht="13.5" x14ac:dyDescent="0.15">
      <c r="A22" s="184"/>
      <c r="B22" s="180" t="s">
        <v>205</v>
      </c>
      <c r="C22" s="180" t="s">
        <v>133</v>
      </c>
      <c r="D22" s="181">
        <v>1830</v>
      </c>
      <c r="E22" s="180" t="s">
        <v>34</v>
      </c>
      <c r="F22" s="180" t="s">
        <v>134</v>
      </c>
      <c r="G22" s="180">
        <v>0</v>
      </c>
      <c r="H22" s="180" t="s">
        <v>135</v>
      </c>
      <c r="I22" s="231" t="s">
        <v>136</v>
      </c>
      <c r="J22" s="185">
        <f t="shared" ref="J22:J23" si="2">D22*G22</f>
        <v>0</v>
      </c>
      <c r="K22" s="193">
        <f>J22</f>
        <v>0</v>
      </c>
      <c r="L22" s="362"/>
      <c r="M22" s="194"/>
    </row>
    <row r="23" spans="1:13" s="169" customFormat="1" ht="13.5" x14ac:dyDescent="0.15">
      <c r="A23" s="184"/>
      <c r="B23" s="180" t="s">
        <v>206</v>
      </c>
      <c r="C23" s="180" t="s">
        <v>133</v>
      </c>
      <c r="D23" s="181">
        <v>3530</v>
      </c>
      <c r="E23" s="180" t="s">
        <v>34</v>
      </c>
      <c r="F23" s="180" t="s">
        <v>134</v>
      </c>
      <c r="G23" s="180">
        <v>0</v>
      </c>
      <c r="H23" s="180" t="s">
        <v>135</v>
      </c>
      <c r="I23" s="231" t="s">
        <v>136</v>
      </c>
      <c r="J23" s="185">
        <f t="shared" si="2"/>
        <v>0</v>
      </c>
      <c r="K23" s="193">
        <f>J23</f>
        <v>0</v>
      </c>
      <c r="L23" s="362"/>
    </row>
    <row r="24" spans="1:13" s="169" customFormat="1" ht="13.5" x14ac:dyDescent="0.15">
      <c r="A24" s="184"/>
      <c r="B24" s="180"/>
      <c r="C24" s="180"/>
      <c r="D24" s="181"/>
      <c r="E24" s="180"/>
      <c r="F24" s="180"/>
      <c r="G24" s="180"/>
      <c r="H24" s="180"/>
      <c r="I24" s="231"/>
      <c r="J24" s="185"/>
      <c r="K24" s="186"/>
      <c r="L24" s="362"/>
    </row>
    <row r="25" spans="1:13" s="169" customFormat="1" ht="13.5" x14ac:dyDescent="0.15">
      <c r="A25" s="179" t="s">
        <v>119</v>
      </c>
      <c r="B25" s="180"/>
      <c r="D25" s="170"/>
      <c r="J25" s="183">
        <f>SUM(J26)</f>
        <v>0</v>
      </c>
      <c r="K25" s="183">
        <f>SUM(K26)</f>
        <v>0</v>
      </c>
      <c r="L25" s="362"/>
    </row>
    <row r="26" spans="1:13" s="169" customFormat="1" ht="13.5" x14ac:dyDescent="0.15">
      <c r="A26" s="184"/>
      <c r="B26" s="180" t="s">
        <v>207</v>
      </c>
      <c r="C26" s="180" t="s">
        <v>133</v>
      </c>
      <c r="D26" s="181">
        <v>8000</v>
      </c>
      <c r="E26" s="180" t="s">
        <v>34</v>
      </c>
      <c r="F26" s="180" t="s">
        <v>134</v>
      </c>
      <c r="G26" s="180">
        <v>0</v>
      </c>
      <c r="H26" s="180" t="s">
        <v>145</v>
      </c>
      <c r="I26" s="231" t="s">
        <v>136</v>
      </c>
      <c r="J26" s="185">
        <f t="shared" ref="J26" si="3">D26*G26</f>
        <v>0</v>
      </c>
      <c r="K26" s="193">
        <f>J26</f>
        <v>0</v>
      </c>
      <c r="L26" s="362"/>
    </row>
    <row r="27" spans="1:13" s="169" customFormat="1" ht="13.5" x14ac:dyDescent="0.15">
      <c r="A27" s="188" t="s">
        <v>44</v>
      </c>
      <c r="B27" s="189"/>
      <c r="C27" s="189"/>
      <c r="D27" s="190"/>
      <c r="E27" s="189"/>
      <c r="F27" s="189"/>
      <c r="G27" s="189"/>
      <c r="H27" s="189"/>
      <c r="I27" s="189"/>
      <c r="J27" s="192">
        <f>SUM(J28,J32,J37,J40)</f>
        <v>0</v>
      </c>
      <c r="K27" s="195">
        <f>SUM(K28,K32,K37,K40)</f>
        <v>0</v>
      </c>
      <c r="L27" s="362"/>
    </row>
    <row r="28" spans="1:13" s="169" customFormat="1" ht="13.5" x14ac:dyDescent="0.15">
      <c r="A28" s="179" t="s">
        <v>120</v>
      </c>
      <c r="D28" s="170"/>
      <c r="J28" s="183">
        <f>SUM(J29:J30)</f>
        <v>0</v>
      </c>
      <c r="K28" s="183">
        <f>SUM(K29:K30)</f>
        <v>0</v>
      </c>
      <c r="L28" s="362"/>
    </row>
    <row r="29" spans="1:13" s="169" customFormat="1" ht="13.5" x14ac:dyDescent="0.15">
      <c r="A29" s="184"/>
      <c r="B29" s="180" t="s">
        <v>146</v>
      </c>
      <c r="C29" s="180"/>
      <c r="D29" s="181"/>
      <c r="E29" s="180" t="s">
        <v>34</v>
      </c>
      <c r="F29" s="180"/>
      <c r="G29" s="180"/>
      <c r="H29" s="180"/>
      <c r="I29" s="231" t="s">
        <v>136</v>
      </c>
      <c r="J29" s="185">
        <f t="shared" ref="J29:J30" si="4">IF(G29="",D29,D29*G29)</f>
        <v>0</v>
      </c>
      <c r="K29" s="186">
        <f>J29</f>
        <v>0</v>
      </c>
      <c r="L29" s="362"/>
    </row>
    <row r="30" spans="1:13" s="169" customFormat="1" ht="13.5" x14ac:dyDescent="0.15">
      <c r="A30" s="184"/>
      <c r="B30" s="180" t="s">
        <v>147</v>
      </c>
      <c r="C30" s="180"/>
      <c r="D30" s="181"/>
      <c r="E30" s="180" t="s">
        <v>34</v>
      </c>
      <c r="F30" s="180"/>
      <c r="G30" s="180"/>
      <c r="H30" s="180"/>
      <c r="I30" s="231" t="s">
        <v>136</v>
      </c>
      <c r="J30" s="185">
        <f t="shared" si="4"/>
        <v>0</v>
      </c>
      <c r="K30" s="186">
        <f>J30</f>
        <v>0</v>
      </c>
      <c r="L30" s="362"/>
    </row>
    <row r="31" spans="1:13" s="169" customFormat="1" ht="13.5" x14ac:dyDescent="0.15">
      <c r="A31" s="184"/>
      <c r="B31" s="180"/>
      <c r="C31" s="180"/>
      <c r="D31" s="181"/>
      <c r="E31" s="180"/>
      <c r="F31" s="180"/>
      <c r="G31" s="180"/>
      <c r="H31" s="180"/>
      <c r="I31" s="231"/>
      <c r="J31" s="185"/>
      <c r="K31" s="186"/>
      <c r="L31" s="362"/>
    </row>
    <row r="32" spans="1:13" s="169" customFormat="1" ht="13.5" x14ac:dyDescent="0.15">
      <c r="A32" s="179" t="s">
        <v>121</v>
      </c>
      <c r="B32" s="180"/>
      <c r="C32" s="180"/>
      <c r="D32" s="181"/>
      <c r="E32" s="180"/>
      <c r="F32" s="180"/>
      <c r="G32" s="180"/>
      <c r="H32" s="180"/>
      <c r="I32" s="180"/>
      <c r="J32" s="183">
        <f>SUM(J33:J35)</f>
        <v>0</v>
      </c>
      <c r="K32" s="183">
        <f>SUM(K33:K35)</f>
        <v>0</v>
      </c>
      <c r="L32" s="362"/>
    </row>
    <row r="33" spans="1:12" s="169" customFormat="1" ht="13.5" x14ac:dyDescent="0.15">
      <c r="A33" s="184" t="s">
        <v>148</v>
      </c>
      <c r="B33" s="180" t="s">
        <v>149</v>
      </c>
      <c r="C33" s="180"/>
      <c r="D33" s="181"/>
      <c r="E33" s="180" t="s">
        <v>34</v>
      </c>
      <c r="F33" s="180"/>
      <c r="G33" s="180"/>
      <c r="H33" s="180"/>
      <c r="I33" s="231" t="s">
        <v>136</v>
      </c>
      <c r="J33" s="185">
        <f t="shared" ref="J33:J35" si="5">IF(G33="",D33,D33*G33)</f>
        <v>0</v>
      </c>
      <c r="K33" s="186">
        <f>J33</f>
        <v>0</v>
      </c>
      <c r="L33" s="362"/>
    </row>
    <row r="34" spans="1:12" s="169" customFormat="1" ht="13.5" x14ac:dyDescent="0.15">
      <c r="A34" s="184"/>
      <c r="B34" s="180" t="s">
        <v>150</v>
      </c>
      <c r="C34" s="180"/>
      <c r="D34" s="181"/>
      <c r="E34" s="180" t="s">
        <v>34</v>
      </c>
      <c r="F34" s="180"/>
      <c r="G34" s="180"/>
      <c r="H34" s="180"/>
      <c r="I34" s="231" t="s">
        <v>136</v>
      </c>
      <c r="J34" s="185">
        <f t="shared" si="5"/>
        <v>0</v>
      </c>
      <c r="K34" s="186">
        <f t="shared" ref="K34:K35" si="6">J34</f>
        <v>0</v>
      </c>
      <c r="L34" s="362"/>
    </row>
    <row r="35" spans="1:12" s="169" customFormat="1" ht="13.5" x14ac:dyDescent="0.15">
      <c r="A35" s="184" t="s">
        <v>151</v>
      </c>
      <c r="B35" s="180" t="s">
        <v>150</v>
      </c>
      <c r="C35" s="180"/>
      <c r="D35" s="181"/>
      <c r="E35" s="180" t="s">
        <v>34</v>
      </c>
      <c r="F35" s="180"/>
      <c r="G35" s="180"/>
      <c r="H35" s="180"/>
      <c r="I35" s="231" t="s">
        <v>136</v>
      </c>
      <c r="J35" s="185">
        <f t="shared" si="5"/>
        <v>0</v>
      </c>
      <c r="K35" s="186">
        <f t="shared" si="6"/>
        <v>0</v>
      </c>
      <c r="L35" s="362"/>
    </row>
    <row r="36" spans="1:12" s="169" customFormat="1" ht="13.5" x14ac:dyDescent="0.15">
      <c r="A36" s="184"/>
      <c r="B36" s="180"/>
      <c r="C36" s="180"/>
      <c r="D36" s="181"/>
      <c r="E36" s="180"/>
      <c r="F36" s="180"/>
      <c r="G36" s="180"/>
      <c r="H36" s="180"/>
      <c r="I36" s="231"/>
      <c r="J36" s="185"/>
      <c r="K36" s="186"/>
      <c r="L36" s="362"/>
    </row>
    <row r="37" spans="1:12" s="169" customFormat="1" ht="13.5" x14ac:dyDescent="0.15">
      <c r="A37" s="179" t="s">
        <v>122</v>
      </c>
      <c r="D37" s="170"/>
      <c r="J37" s="183">
        <f>SUM(J38)</f>
        <v>0</v>
      </c>
      <c r="K37" s="183">
        <f>SUM(K38)</f>
        <v>0</v>
      </c>
      <c r="L37" s="362"/>
    </row>
    <row r="38" spans="1:12" s="169" customFormat="1" ht="13.5" x14ac:dyDescent="0.15">
      <c r="A38" s="184"/>
      <c r="B38" s="180" t="s">
        <v>299</v>
      </c>
      <c r="C38" s="180"/>
      <c r="D38" s="181"/>
      <c r="E38" s="180" t="s">
        <v>34</v>
      </c>
      <c r="F38" s="180"/>
      <c r="G38" s="180"/>
      <c r="H38" s="180"/>
      <c r="I38" s="231" t="s">
        <v>136</v>
      </c>
      <c r="J38" s="185">
        <f t="shared" ref="J38:J44" si="7">IF(G38="",D38,D38*G38)</f>
        <v>0</v>
      </c>
      <c r="K38" s="186">
        <f>J38</f>
        <v>0</v>
      </c>
      <c r="L38" s="362"/>
    </row>
    <row r="39" spans="1:12" s="169" customFormat="1" ht="13.5" x14ac:dyDescent="0.15">
      <c r="A39" s="184"/>
      <c r="B39" s="180"/>
      <c r="C39" s="180"/>
      <c r="D39" s="181"/>
      <c r="E39" s="180"/>
      <c r="F39" s="180"/>
      <c r="G39" s="180"/>
      <c r="H39" s="180"/>
      <c r="I39" s="231"/>
      <c r="J39" s="185"/>
      <c r="K39" s="186"/>
      <c r="L39" s="362"/>
    </row>
    <row r="40" spans="1:12" s="169" customFormat="1" ht="13.5" x14ac:dyDescent="0.15">
      <c r="A40" s="179" t="s">
        <v>123</v>
      </c>
      <c r="B40" s="180"/>
      <c r="C40" s="180"/>
      <c r="D40" s="181"/>
      <c r="E40" s="180"/>
      <c r="F40" s="180"/>
      <c r="G40" s="180"/>
      <c r="H40" s="180"/>
      <c r="I40" s="180"/>
      <c r="J40" s="183">
        <f>SUM(J41:J44)</f>
        <v>0</v>
      </c>
      <c r="K40" s="183">
        <f>SUM(K41:K44)</f>
        <v>0</v>
      </c>
      <c r="L40" s="362"/>
    </row>
    <row r="41" spans="1:12" s="169" customFormat="1" ht="13.5" x14ac:dyDescent="0.15">
      <c r="A41" s="184" t="s">
        <v>152</v>
      </c>
      <c r="B41" s="180"/>
      <c r="C41" s="180" t="s">
        <v>133</v>
      </c>
      <c r="D41" s="181"/>
      <c r="E41" s="180" t="s">
        <v>34</v>
      </c>
      <c r="F41" s="180" t="s">
        <v>134</v>
      </c>
      <c r="G41" s="180"/>
      <c r="H41" s="180" t="s">
        <v>153</v>
      </c>
      <c r="I41" s="231" t="s">
        <v>136</v>
      </c>
      <c r="J41" s="185">
        <f t="shared" si="7"/>
        <v>0</v>
      </c>
      <c r="K41" s="186">
        <f>J41</f>
        <v>0</v>
      </c>
      <c r="L41" s="362"/>
    </row>
    <row r="42" spans="1:12" s="169" customFormat="1" ht="13.5" x14ac:dyDescent="0.15">
      <c r="A42" s="184" t="s">
        <v>154</v>
      </c>
      <c r="B42" s="180" t="s">
        <v>155</v>
      </c>
      <c r="C42" s="180"/>
      <c r="D42" s="181"/>
      <c r="E42" s="180" t="s">
        <v>34</v>
      </c>
      <c r="F42" s="180"/>
      <c r="G42" s="180"/>
      <c r="H42" s="180"/>
      <c r="I42" s="231" t="s">
        <v>136</v>
      </c>
      <c r="J42" s="185">
        <f t="shared" si="7"/>
        <v>0</v>
      </c>
      <c r="K42" s="186">
        <f>J42</f>
        <v>0</v>
      </c>
      <c r="L42" s="362"/>
    </row>
    <row r="43" spans="1:12" s="169" customFormat="1" ht="13.5" x14ac:dyDescent="0.15">
      <c r="A43" s="184"/>
      <c r="B43" s="180" t="s">
        <v>156</v>
      </c>
      <c r="C43" s="180"/>
      <c r="D43" s="181"/>
      <c r="E43" s="180" t="s">
        <v>34</v>
      </c>
      <c r="F43" s="180"/>
      <c r="G43" s="180"/>
      <c r="H43" s="180"/>
      <c r="I43" s="231" t="s">
        <v>136</v>
      </c>
      <c r="J43" s="185">
        <f t="shared" si="7"/>
        <v>0</v>
      </c>
      <c r="K43" s="186">
        <f>J43</f>
        <v>0</v>
      </c>
      <c r="L43" s="362"/>
    </row>
    <row r="44" spans="1:12" s="169" customFormat="1" ht="13.5" x14ac:dyDescent="0.15">
      <c r="A44" s="184"/>
      <c r="B44" s="180"/>
      <c r="C44" s="180"/>
      <c r="D44" s="181"/>
      <c r="E44" s="180" t="s">
        <v>34</v>
      </c>
      <c r="F44" s="180"/>
      <c r="G44" s="180"/>
      <c r="H44" s="180"/>
      <c r="I44" s="231" t="s">
        <v>136</v>
      </c>
      <c r="J44" s="185">
        <f t="shared" si="7"/>
        <v>0</v>
      </c>
      <c r="K44" s="186">
        <f>J44</f>
        <v>0</v>
      </c>
      <c r="L44" s="362"/>
    </row>
    <row r="45" spans="1:12" s="198" customFormat="1" ht="14.25" thickBot="1" x14ac:dyDescent="0.2">
      <c r="A45" s="199" t="s">
        <v>195</v>
      </c>
      <c r="B45" s="271">
        <v>10</v>
      </c>
      <c r="C45" s="200"/>
      <c r="D45" s="201"/>
      <c r="E45" s="200"/>
      <c r="F45" s="200"/>
      <c r="G45" s="200"/>
      <c r="H45" s="200"/>
      <c r="I45" s="232"/>
      <c r="J45" s="203">
        <f>ROUNDDOWN((J6+J20+J27)*B45%,-3)</f>
        <v>0</v>
      </c>
      <c r="K45" s="233">
        <f>ROUNDDOWN((K6+K20+K27)*B45%,-3)</f>
        <v>0</v>
      </c>
      <c r="L45" s="363"/>
    </row>
    <row r="46" spans="1:12" s="198" customFormat="1" ht="14.25" thickBot="1" x14ac:dyDescent="0.2">
      <c r="A46" s="234" t="s">
        <v>196</v>
      </c>
      <c r="B46" s="235"/>
      <c r="C46" s="236"/>
      <c r="D46" s="237"/>
      <c r="E46" s="236"/>
      <c r="F46" s="236"/>
      <c r="G46" s="236"/>
      <c r="H46" s="236"/>
      <c r="I46" s="238"/>
      <c r="J46" s="239">
        <f>SUM(J6,J20,J27,J45)</f>
        <v>0</v>
      </c>
      <c r="K46" s="239">
        <f>SUM(K6,K20,K27,K45)</f>
        <v>0</v>
      </c>
      <c r="L46" s="227">
        <f>ROUNDDOWN((K46)*A49,-3)</f>
        <v>0</v>
      </c>
    </row>
    <row r="47" spans="1:12" s="198" customFormat="1" ht="13.5" x14ac:dyDescent="0.15">
      <c r="A47" s="234" t="s">
        <v>197</v>
      </c>
      <c r="B47" s="240">
        <v>10</v>
      </c>
      <c r="C47" s="236"/>
      <c r="D47" s="237"/>
      <c r="E47" s="236"/>
      <c r="F47" s="236"/>
      <c r="G47" s="236"/>
      <c r="H47" s="236"/>
      <c r="I47" s="238"/>
      <c r="J47" s="239">
        <f>ROUNDDOWN(J46*B47%,0)</f>
        <v>0</v>
      </c>
      <c r="K47" s="373"/>
      <c r="L47" s="375"/>
    </row>
    <row r="48" spans="1:12" s="198" customFormat="1" ht="14.25" thickBot="1" x14ac:dyDescent="0.2">
      <c r="A48" s="222" t="s">
        <v>198</v>
      </c>
      <c r="B48" s="223"/>
      <c r="C48" s="224"/>
      <c r="D48" s="224"/>
      <c r="E48" s="224"/>
      <c r="F48" s="224"/>
      <c r="G48" s="224"/>
      <c r="H48" s="224"/>
      <c r="I48" s="224"/>
      <c r="J48" s="241">
        <f>SUM(J46:J47)</f>
        <v>0</v>
      </c>
      <c r="K48" s="374"/>
      <c r="L48" s="363"/>
    </row>
    <row r="49" spans="1:12" s="198" customFormat="1" ht="13.5" x14ac:dyDescent="0.15">
      <c r="A49" s="242">
        <v>0.66666666666666663</v>
      </c>
      <c r="B49" s="196"/>
      <c r="C49" s="243"/>
      <c r="D49" s="243"/>
      <c r="E49" s="243"/>
      <c r="F49" s="243"/>
      <c r="G49" s="243"/>
      <c r="H49" s="243"/>
      <c r="I49" s="243"/>
      <c r="J49" s="244"/>
      <c r="K49" s="245"/>
      <c r="L49" s="246"/>
    </row>
    <row r="50" spans="1:12" ht="20.100000000000001" customHeight="1" x14ac:dyDescent="0.15">
      <c r="A50" s="378" t="s">
        <v>182</v>
      </c>
      <c r="B50" s="378"/>
      <c r="C50" s="378"/>
      <c r="D50" s="378"/>
      <c r="E50" s="378"/>
      <c r="F50" s="378"/>
      <c r="G50" s="378"/>
      <c r="H50" s="378"/>
      <c r="I50" s="378"/>
      <c r="J50" s="378"/>
      <c r="K50" s="378"/>
      <c r="L50" s="378"/>
    </row>
    <row r="51" spans="1:12" ht="30" customHeight="1" x14ac:dyDescent="0.15">
      <c r="A51" s="359" t="s">
        <v>286</v>
      </c>
      <c r="B51" s="359"/>
      <c r="C51" s="359"/>
      <c r="D51" s="359"/>
      <c r="E51" s="359"/>
      <c r="F51" s="359"/>
      <c r="G51" s="359"/>
      <c r="H51" s="359"/>
      <c r="I51" s="359"/>
      <c r="J51" s="359"/>
      <c r="K51" s="359"/>
      <c r="L51" s="359"/>
    </row>
    <row r="52" spans="1:12" ht="19.5" customHeight="1" x14ac:dyDescent="0.15">
      <c r="A52" s="377"/>
      <c r="B52" s="377"/>
      <c r="C52" s="377"/>
      <c r="D52" s="377"/>
      <c r="E52" s="377"/>
      <c r="F52" s="377"/>
      <c r="G52" s="377"/>
      <c r="H52" s="377"/>
      <c r="I52" s="377"/>
      <c r="J52" s="377"/>
      <c r="K52" s="377"/>
      <c r="L52" s="377"/>
    </row>
    <row r="53" spans="1:12" ht="19.5" customHeight="1" x14ac:dyDescent="0.15">
      <c r="A53" s="229"/>
    </row>
    <row r="54" spans="1:12" ht="19.5" customHeight="1" x14ac:dyDescent="0.15">
      <c r="A54" s="247"/>
    </row>
  </sheetData>
  <sheetProtection formatCells="0" formatColumns="0" formatRows="0" insertRows="0" deleteRows="0" selectLockedCells="1"/>
  <mergeCells count="12">
    <mergeCell ref="L6:L45"/>
    <mergeCell ref="A10:B10"/>
    <mergeCell ref="A2:L2"/>
    <mergeCell ref="B3:H3"/>
    <mergeCell ref="I3:L3"/>
    <mergeCell ref="A4:K4"/>
    <mergeCell ref="A5:I5"/>
    <mergeCell ref="K47:K48"/>
    <mergeCell ref="L47:L48"/>
    <mergeCell ref="A50:L50"/>
    <mergeCell ref="A51:L51"/>
    <mergeCell ref="A52:L52"/>
  </mergeCells>
  <phoneticPr fontId="4"/>
  <dataValidations count="1">
    <dataValidation type="list" allowBlank="1" showInputMessage="1" showErrorMessage="1" sqref="B45" xr:uid="{5C0A785C-FF98-48AF-BFE5-3B1C316F11A8}">
      <formula1>"1,2,3,4,5,6,7,8,9,10,11,12,13,14,15,16,17,18,19,20,21,22,23,24,25,26,27,28,29,30"</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4"/>
  <sheetViews>
    <sheetView zoomScaleNormal="100" workbookViewId="0">
      <selection activeCell="I62" sqref="I62"/>
    </sheetView>
  </sheetViews>
  <sheetFormatPr defaultColWidth="9" defaultRowHeight="13.5" x14ac:dyDescent="0.15"/>
  <cols>
    <col min="1" max="1" width="5" style="29" customWidth="1"/>
    <col min="2" max="2" width="31.375" style="29" customWidth="1"/>
    <col min="3" max="3" width="49.125" style="89" customWidth="1"/>
    <col min="4" max="4" width="27.375" style="90" customWidth="1"/>
    <col min="5" max="5" width="37.625" style="91" customWidth="1"/>
    <col min="6" max="6" width="19.875" style="29" customWidth="1"/>
    <col min="7" max="7" width="4.5" style="29" bestFit="1" customWidth="1"/>
    <col min="8" max="16384" width="9" style="29"/>
  </cols>
  <sheetData>
    <row r="1" spans="2:9" ht="29.25" customHeight="1" thickBot="1" x14ac:dyDescent="0.2">
      <c r="B1" s="299" t="s">
        <v>53</v>
      </c>
      <c r="C1" s="300"/>
      <c r="D1" s="301"/>
      <c r="E1" s="301"/>
      <c r="F1" s="301"/>
    </row>
    <row r="2" spans="2:9" s="30" customFormat="1" ht="27.75" thickBot="1" x14ac:dyDescent="0.2">
      <c r="B2" s="12" t="s">
        <v>0</v>
      </c>
      <c r="C2" s="37" t="s">
        <v>48</v>
      </c>
      <c r="D2" s="2" t="s">
        <v>1</v>
      </c>
      <c r="E2" s="1" t="s">
        <v>2</v>
      </c>
      <c r="F2" s="1" t="s">
        <v>164</v>
      </c>
    </row>
    <row r="3" spans="2:9" s="31" customFormat="1" ht="14.25" thickTop="1" x14ac:dyDescent="0.15">
      <c r="B3" s="13" t="s">
        <v>296</v>
      </c>
      <c r="C3" s="79" t="s">
        <v>3</v>
      </c>
      <c r="D3" s="3" t="s">
        <v>3</v>
      </c>
      <c r="E3" s="23" t="s">
        <v>4</v>
      </c>
      <c r="F3" s="80" t="s">
        <v>35</v>
      </c>
    </row>
    <row r="4" spans="2:9" s="31" customFormat="1" x14ac:dyDescent="0.15">
      <c r="B4" s="13" t="s">
        <v>5</v>
      </c>
      <c r="C4" s="65"/>
      <c r="D4" s="58">
        <v>44727</v>
      </c>
      <c r="E4" s="23"/>
      <c r="F4" s="80" t="s">
        <v>220</v>
      </c>
    </row>
    <row r="5" spans="2:9" s="31" customFormat="1" x14ac:dyDescent="0.15">
      <c r="B5" s="13" t="s">
        <v>282</v>
      </c>
      <c r="C5" s="66"/>
      <c r="D5" s="3" t="s">
        <v>6</v>
      </c>
      <c r="E5" s="23" t="s">
        <v>54</v>
      </c>
      <c r="F5" s="80" t="s">
        <v>221</v>
      </c>
    </row>
    <row r="6" spans="2:9" s="31" customFormat="1" x14ac:dyDescent="0.15">
      <c r="B6" s="13" t="s">
        <v>7</v>
      </c>
      <c r="C6" s="66"/>
      <c r="D6" s="3"/>
      <c r="E6" s="24" t="s">
        <v>203</v>
      </c>
      <c r="F6" s="80" t="s">
        <v>222</v>
      </c>
      <c r="G6" s="31">
        <f>LEN(C6)</f>
        <v>0</v>
      </c>
    </row>
    <row r="7" spans="2:9" s="31" customFormat="1" ht="40.5" x14ac:dyDescent="0.15">
      <c r="B7" s="16" t="s">
        <v>281</v>
      </c>
      <c r="C7" s="66"/>
      <c r="D7" s="290"/>
      <c r="E7" s="291" t="s">
        <v>204</v>
      </c>
      <c r="F7" s="81" t="s">
        <v>223</v>
      </c>
      <c r="G7" s="31">
        <f>LEN(C7)</f>
        <v>0</v>
      </c>
      <c r="I7" s="82"/>
    </row>
    <row r="8" spans="2:9" s="31" customFormat="1" ht="31.5" customHeight="1" x14ac:dyDescent="0.15">
      <c r="B8" s="13" t="s">
        <v>305</v>
      </c>
      <c r="C8" s="284" t="s">
        <v>306</v>
      </c>
      <c r="D8" s="57"/>
      <c r="E8" s="285" t="s">
        <v>309</v>
      </c>
      <c r="F8" s="81" t="s">
        <v>224</v>
      </c>
    </row>
    <row r="9" spans="2:9" s="31" customFormat="1" ht="41.25" thickBot="1" x14ac:dyDescent="0.2">
      <c r="B9" s="13" t="s">
        <v>316</v>
      </c>
      <c r="C9" s="110"/>
      <c r="D9" s="58">
        <v>45382</v>
      </c>
      <c r="E9" s="58" t="s">
        <v>324</v>
      </c>
      <c r="F9" s="81" t="s">
        <v>225</v>
      </c>
    </row>
    <row r="10" spans="2:9" s="31" customFormat="1" ht="14.25" thickTop="1" x14ac:dyDescent="0.15">
      <c r="B10" s="15" t="s">
        <v>166</v>
      </c>
      <c r="C10" s="92">
        <f>SUM(C11:C12)</f>
        <v>0</v>
      </c>
      <c r="D10" s="6">
        <f>SUM(D11:D12)</f>
        <v>140000000</v>
      </c>
      <c r="E10" s="39" t="s">
        <v>52</v>
      </c>
      <c r="F10" s="83" t="s">
        <v>226</v>
      </c>
    </row>
    <row r="11" spans="2:9" s="31" customFormat="1" ht="40.5" x14ac:dyDescent="0.15">
      <c r="B11" s="13" t="s">
        <v>289</v>
      </c>
      <c r="C11" s="63">
        <f>'(4)項目別明細表(2022年助成先用)'!J82</f>
        <v>0</v>
      </c>
      <c r="D11" s="7">
        <v>70000000</v>
      </c>
      <c r="E11" s="45" t="s">
        <v>320</v>
      </c>
      <c r="F11" s="80" t="s">
        <v>227</v>
      </c>
    </row>
    <row r="12" spans="2:9" s="31" customFormat="1" ht="40.5" x14ac:dyDescent="0.15">
      <c r="B12" s="16" t="s">
        <v>310</v>
      </c>
      <c r="C12" s="64">
        <f>'(4)項目別明細表(2023年助成先用)(参考)'!J82</f>
        <v>0</v>
      </c>
      <c r="D12" s="7">
        <v>70000000</v>
      </c>
      <c r="E12" s="46" t="s">
        <v>302</v>
      </c>
      <c r="F12" s="81" t="s">
        <v>227</v>
      </c>
    </row>
    <row r="13" spans="2:9" s="31" customFormat="1" ht="45.75" customHeight="1" x14ac:dyDescent="0.15">
      <c r="B13" s="34" t="s">
        <v>211</v>
      </c>
      <c r="C13" s="35">
        <f>SUM(C14:C15)</f>
        <v>0</v>
      </c>
      <c r="D13" s="254">
        <f>SUM(D14:D15)</f>
        <v>120000000</v>
      </c>
      <c r="E13" s="47" t="s">
        <v>294</v>
      </c>
      <c r="F13" s="84" t="s">
        <v>228</v>
      </c>
    </row>
    <row r="14" spans="2:9" s="31" customFormat="1" ht="27" x14ac:dyDescent="0.15">
      <c r="B14" s="13" t="s">
        <v>290</v>
      </c>
      <c r="C14" s="63">
        <f>'(4)項目別明細表(2022年助成先用)'!K82</f>
        <v>0</v>
      </c>
      <c r="D14" s="7">
        <v>60000000</v>
      </c>
      <c r="E14" s="40" t="s">
        <v>321</v>
      </c>
      <c r="F14" s="80" t="s">
        <v>228</v>
      </c>
    </row>
    <row r="15" spans="2:9" s="31" customFormat="1" ht="27" x14ac:dyDescent="0.15">
      <c r="B15" s="280" t="s">
        <v>311</v>
      </c>
      <c r="C15" s="281">
        <f>'(4)項目別明細表(2023年助成先用)(参考)'!K82</f>
        <v>0</v>
      </c>
      <c r="D15" s="277">
        <v>60000000</v>
      </c>
      <c r="E15" s="278" t="s">
        <v>301</v>
      </c>
      <c r="F15" s="279" t="s">
        <v>229</v>
      </c>
    </row>
    <row r="16" spans="2:9" s="31" customFormat="1" x14ac:dyDescent="0.15">
      <c r="B16" s="17" t="s">
        <v>280</v>
      </c>
      <c r="C16" s="33">
        <f>SUM(C17:C18)</f>
        <v>0</v>
      </c>
      <c r="D16" s="8">
        <f>SUM(D17:D18)</f>
        <v>80000000</v>
      </c>
      <c r="E16" s="40" t="s">
        <v>295</v>
      </c>
      <c r="F16" s="85" t="s">
        <v>230</v>
      </c>
    </row>
    <row r="17" spans="2:9" s="31" customFormat="1" ht="27" x14ac:dyDescent="0.15">
      <c r="B17" s="13" t="s">
        <v>291</v>
      </c>
      <c r="C17" s="63">
        <f>'(4)項目別明細表(2022年助成先用)'!L82</f>
        <v>0</v>
      </c>
      <c r="D17" s="7">
        <v>40000000</v>
      </c>
      <c r="E17" s="45" t="s">
        <v>319</v>
      </c>
      <c r="F17" s="80" t="s">
        <v>230</v>
      </c>
    </row>
    <row r="18" spans="2:9" s="31" customFormat="1" ht="27.75" thickBot="1" x14ac:dyDescent="0.2">
      <c r="B18" s="13" t="s">
        <v>312</v>
      </c>
      <c r="C18" s="63">
        <f>'(4)項目別明細表(2023年助成先用)(参考)'!L82</f>
        <v>0</v>
      </c>
      <c r="D18" s="275">
        <v>40000000</v>
      </c>
      <c r="E18" s="45" t="s">
        <v>300</v>
      </c>
      <c r="F18" s="249" t="s">
        <v>230</v>
      </c>
    </row>
    <row r="19" spans="2:9" s="31" customFormat="1" ht="14.25" thickTop="1" x14ac:dyDescent="0.15">
      <c r="B19" s="96" t="s">
        <v>317</v>
      </c>
      <c r="C19" s="94"/>
      <c r="D19" s="8">
        <v>20000000</v>
      </c>
      <c r="E19" s="292" t="s">
        <v>209</v>
      </c>
      <c r="F19" s="93" t="s">
        <v>231</v>
      </c>
    </row>
    <row r="20" spans="2:9" s="31" customFormat="1" x14ac:dyDescent="0.15">
      <c r="B20" s="100" t="s">
        <v>313</v>
      </c>
      <c r="C20" s="276"/>
      <c r="D20" s="277">
        <v>20000000</v>
      </c>
      <c r="E20" s="293" t="s">
        <v>209</v>
      </c>
      <c r="F20" s="279" t="s">
        <v>227</v>
      </c>
    </row>
    <row r="21" spans="2:9" s="31" customFormat="1" x14ac:dyDescent="0.15">
      <c r="B21" s="98" t="s">
        <v>292</v>
      </c>
      <c r="C21" s="97"/>
      <c r="D21" s="8">
        <v>0</v>
      </c>
      <c r="E21" s="40"/>
      <c r="F21" s="85" t="s">
        <v>231</v>
      </c>
    </row>
    <row r="22" spans="2:9" s="31" customFormat="1" x14ac:dyDescent="0.15">
      <c r="B22" s="100" t="s">
        <v>314</v>
      </c>
      <c r="C22" s="276"/>
      <c r="D22" s="277">
        <v>0</v>
      </c>
      <c r="E22" s="278"/>
      <c r="F22" s="279" t="s">
        <v>227</v>
      </c>
    </row>
    <row r="23" spans="2:9" s="31" customFormat="1" ht="27" x14ac:dyDescent="0.15">
      <c r="B23" s="98" t="s">
        <v>318</v>
      </c>
      <c r="C23" s="97"/>
      <c r="D23" s="8">
        <v>10000000</v>
      </c>
      <c r="E23" s="40" t="s">
        <v>210</v>
      </c>
      <c r="F23" s="85" t="s">
        <v>227</v>
      </c>
    </row>
    <row r="24" spans="2:9" s="31" customFormat="1" ht="27.75" thickBot="1" x14ac:dyDescent="0.2">
      <c r="B24" s="100" t="s">
        <v>315</v>
      </c>
      <c r="C24" s="70"/>
      <c r="D24" s="7">
        <v>10000000</v>
      </c>
      <c r="E24" s="45" t="s">
        <v>210</v>
      </c>
      <c r="F24" s="252" t="s">
        <v>227</v>
      </c>
    </row>
    <row r="25" spans="2:9" s="31" customFormat="1" ht="14.25" thickTop="1" x14ac:dyDescent="0.15">
      <c r="B25" s="15" t="s">
        <v>279</v>
      </c>
      <c r="C25" s="68"/>
      <c r="D25" s="5" t="s">
        <v>36</v>
      </c>
      <c r="E25" s="25" t="s">
        <v>325</v>
      </c>
      <c r="F25" s="83" t="s">
        <v>232</v>
      </c>
      <c r="G25" s="31">
        <f>LEN(C25)</f>
        <v>0</v>
      </c>
    </row>
    <row r="26" spans="2:9" s="31" customFormat="1" x14ac:dyDescent="0.15">
      <c r="B26" s="13" t="s">
        <v>8</v>
      </c>
      <c r="C26" s="66"/>
      <c r="D26" s="3" t="s">
        <v>37</v>
      </c>
      <c r="E26" s="23" t="s">
        <v>9</v>
      </c>
      <c r="F26" s="80" t="s">
        <v>233</v>
      </c>
    </row>
    <row r="27" spans="2:9" s="31" customFormat="1" ht="27" x14ac:dyDescent="0.15">
      <c r="B27" s="13" t="s">
        <v>46</v>
      </c>
      <c r="C27" s="66"/>
      <c r="D27" s="3" t="s">
        <v>10</v>
      </c>
      <c r="E27" s="23" t="s">
        <v>261</v>
      </c>
      <c r="F27" s="80" t="s">
        <v>221</v>
      </c>
    </row>
    <row r="28" spans="2:9" s="31" customFormat="1" x14ac:dyDescent="0.15">
      <c r="B28" s="13" t="s">
        <v>278</v>
      </c>
      <c r="C28" s="66"/>
      <c r="D28" s="3" t="s">
        <v>323</v>
      </c>
      <c r="E28" s="23"/>
      <c r="F28" s="80" t="s">
        <v>233</v>
      </c>
    </row>
    <row r="29" spans="2:9" s="31" customFormat="1" x14ac:dyDescent="0.15">
      <c r="B29" s="13" t="s">
        <v>11</v>
      </c>
      <c r="C29" s="66"/>
      <c r="D29" s="3" t="s">
        <v>162</v>
      </c>
      <c r="E29" s="23" t="s">
        <v>160</v>
      </c>
      <c r="F29" s="80" t="s">
        <v>221</v>
      </c>
      <c r="I29" s="82"/>
    </row>
    <row r="30" spans="2:9" s="31" customFormat="1" x14ac:dyDescent="0.15">
      <c r="B30" s="13" t="s">
        <v>277</v>
      </c>
      <c r="C30" s="69"/>
      <c r="D30" s="59">
        <v>43466</v>
      </c>
      <c r="E30" s="23"/>
      <c r="F30" s="80" t="s">
        <v>303</v>
      </c>
    </row>
    <row r="31" spans="2:9" s="31" customFormat="1" ht="27" x14ac:dyDescent="0.15">
      <c r="B31" s="13" t="s">
        <v>22</v>
      </c>
      <c r="C31" s="70"/>
      <c r="D31" s="7">
        <v>10000000000</v>
      </c>
      <c r="E31" s="23" t="s">
        <v>23</v>
      </c>
      <c r="F31" s="80" t="s">
        <v>234</v>
      </c>
    </row>
    <row r="32" spans="2:9" s="31" customFormat="1" x14ac:dyDescent="0.15">
      <c r="B32" s="36" t="s">
        <v>276</v>
      </c>
      <c r="C32" s="71"/>
      <c r="D32" s="61">
        <v>40633</v>
      </c>
      <c r="E32" s="62" t="s">
        <v>50</v>
      </c>
      <c r="F32" s="253" t="s">
        <v>304</v>
      </c>
    </row>
    <row r="33" spans="2:6" s="31" customFormat="1" x14ac:dyDescent="0.15">
      <c r="B33" s="98" t="s">
        <v>101</v>
      </c>
      <c r="C33" s="255"/>
      <c r="D33" s="294">
        <v>10</v>
      </c>
      <c r="E33" s="295" t="s">
        <v>102</v>
      </c>
      <c r="F33" s="305" t="s">
        <v>235</v>
      </c>
    </row>
    <row r="34" spans="2:6" s="31" customFormat="1" x14ac:dyDescent="0.15">
      <c r="B34" s="100" t="s">
        <v>259</v>
      </c>
      <c r="C34" s="256"/>
      <c r="D34" s="296">
        <v>5</v>
      </c>
      <c r="E34" s="297" t="s">
        <v>260</v>
      </c>
      <c r="F34" s="306"/>
    </row>
    <row r="35" spans="2:6" s="31" customFormat="1" ht="27.75" thickBot="1" x14ac:dyDescent="0.2">
      <c r="B35" s="99" t="s">
        <v>104</v>
      </c>
      <c r="C35" s="95"/>
      <c r="D35" s="60"/>
      <c r="E35" s="48" t="s">
        <v>103</v>
      </c>
      <c r="F35" s="87" t="s">
        <v>217</v>
      </c>
    </row>
    <row r="36" spans="2:6" s="31" customFormat="1" ht="14.25" thickTop="1" x14ac:dyDescent="0.15">
      <c r="B36" s="15" t="s">
        <v>275</v>
      </c>
      <c r="C36" s="67"/>
      <c r="D36" s="5" t="s">
        <v>12</v>
      </c>
      <c r="E36" s="25"/>
      <c r="F36" s="302" t="s">
        <v>218</v>
      </c>
    </row>
    <row r="37" spans="2:6" s="31" customFormat="1" x14ac:dyDescent="0.15">
      <c r="B37" s="13" t="s">
        <v>13</v>
      </c>
      <c r="C37" s="66"/>
      <c r="D37" s="3" t="s">
        <v>38</v>
      </c>
      <c r="E37" s="23"/>
      <c r="F37" s="303"/>
    </row>
    <row r="38" spans="2:6" s="31" customFormat="1" x14ac:dyDescent="0.15">
      <c r="B38" s="13" t="s">
        <v>14</v>
      </c>
      <c r="C38" s="66"/>
      <c r="D38" s="3" t="s">
        <v>15</v>
      </c>
      <c r="E38" s="23"/>
      <c r="F38" s="303"/>
    </row>
    <row r="39" spans="2:6" s="31" customFormat="1" x14ac:dyDescent="0.15">
      <c r="B39" s="13" t="s">
        <v>16</v>
      </c>
      <c r="C39" s="66"/>
      <c r="D39" s="3" t="s">
        <v>37</v>
      </c>
      <c r="E39" s="23" t="s">
        <v>9</v>
      </c>
      <c r="F39" s="303"/>
    </row>
    <row r="40" spans="2:6" s="31" customFormat="1" ht="27" x14ac:dyDescent="0.15">
      <c r="B40" s="13" t="s">
        <v>274</v>
      </c>
      <c r="C40" s="66"/>
      <c r="D40" s="3" t="s">
        <v>47</v>
      </c>
      <c r="E40" s="41" t="s">
        <v>55</v>
      </c>
      <c r="F40" s="303"/>
    </row>
    <row r="41" spans="2:6" s="31" customFormat="1" x14ac:dyDescent="0.15">
      <c r="B41" s="13" t="s">
        <v>17</v>
      </c>
      <c r="C41" s="66"/>
      <c r="D41" s="3" t="s">
        <v>39</v>
      </c>
      <c r="E41" s="23" t="s">
        <v>18</v>
      </c>
      <c r="F41" s="303"/>
    </row>
    <row r="42" spans="2:6" s="31" customFormat="1" ht="27" x14ac:dyDescent="0.15">
      <c r="B42" s="13" t="s">
        <v>19</v>
      </c>
      <c r="C42" s="66"/>
      <c r="D42" s="3" t="s">
        <v>163</v>
      </c>
      <c r="E42" s="23" t="s">
        <v>158</v>
      </c>
      <c r="F42" s="303"/>
    </row>
    <row r="43" spans="2:6" s="31" customFormat="1" ht="14.25" thickBot="1" x14ac:dyDescent="0.2">
      <c r="B43" s="14" t="s">
        <v>20</v>
      </c>
      <c r="C43" s="72"/>
      <c r="D43" s="4" t="s">
        <v>40</v>
      </c>
      <c r="E43" s="27" t="s">
        <v>21</v>
      </c>
      <c r="F43" s="304"/>
    </row>
    <row r="44" spans="2:6" s="31" customFormat="1" ht="15" thickTop="1" thickBot="1" x14ac:dyDescent="0.2">
      <c r="B44" s="267" t="s">
        <v>251</v>
      </c>
      <c r="C44" s="268"/>
      <c r="D44" s="57" t="s">
        <v>252</v>
      </c>
      <c r="E44" s="48" t="s">
        <v>253</v>
      </c>
      <c r="F44" s="261" t="s">
        <v>254</v>
      </c>
    </row>
    <row r="45" spans="2:6" s="31" customFormat="1" ht="27.75" thickTop="1" x14ac:dyDescent="0.15">
      <c r="B45" s="19" t="s">
        <v>51</v>
      </c>
      <c r="C45" s="75"/>
      <c r="D45" s="42">
        <v>1205</v>
      </c>
      <c r="E45" s="25" t="s">
        <v>49</v>
      </c>
      <c r="F45" s="83" t="s">
        <v>105</v>
      </c>
    </row>
    <row r="46" spans="2:6" s="31" customFormat="1" ht="27" x14ac:dyDescent="0.15">
      <c r="B46" s="20" t="s">
        <v>273</v>
      </c>
      <c r="C46" s="76"/>
      <c r="D46" s="43">
        <v>2255</v>
      </c>
      <c r="E46" s="23" t="s">
        <v>49</v>
      </c>
      <c r="F46" s="80" t="s">
        <v>105</v>
      </c>
    </row>
    <row r="47" spans="2:6" s="31" customFormat="1" ht="27" x14ac:dyDescent="0.15">
      <c r="B47" s="20" t="s">
        <v>272</v>
      </c>
      <c r="C47" s="76"/>
      <c r="D47" s="43">
        <v>1330</v>
      </c>
      <c r="E47" s="23" t="s">
        <v>49</v>
      </c>
      <c r="F47" s="80" t="s">
        <v>105</v>
      </c>
    </row>
    <row r="48" spans="2:6" s="31" customFormat="1" ht="27" x14ac:dyDescent="0.15">
      <c r="B48" s="20" t="s">
        <v>271</v>
      </c>
      <c r="C48" s="76"/>
      <c r="D48" s="43">
        <v>1480</v>
      </c>
      <c r="E48" s="23" t="s">
        <v>49</v>
      </c>
      <c r="F48" s="80" t="s">
        <v>105</v>
      </c>
    </row>
    <row r="49" spans="1:7" s="31" customFormat="1" ht="27" x14ac:dyDescent="0.15">
      <c r="B49" s="20" t="s">
        <v>270</v>
      </c>
      <c r="C49" s="76"/>
      <c r="D49" s="43">
        <v>2600</v>
      </c>
      <c r="E49" s="23" t="s">
        <v>49</v>
      </c>
      <c r="F49" s="80" t="s">
        <v>105</v>
      </c>
    </row>
    <row r="50" spans="1:7" s="31" customFormat="1" ht="27.75" thickBot="1" x14ac:dyDescent="0.2">
      <c r="B50" s="21" t="s">
        <v>269</v>
      </c>
      <c r="C50" s="76"/>
      <c r="D50" s="44">
        <v>2550</v>
      </c>
      <c r="E50" s="26" t="s">
        <v>49</v>
      </c>
      <c r="F50" s="81" t="s">
        <v>105</v>
      </c>
    </row>
    <row r="51" spans="1:7" s="31" customFormat="1" ht="27.75" thickTop="1" x14ac:dyDescent="0.15">
      <c r="B51" s="15" t="s">
        <v>25</v>
      </c>
      <c r="C51" s="73"/>
      <c r="D51" s="9" t="s">
        <v>26</v>
      </c>
      <c r="E51" s="25"/>
      <c r="F51" s="83" t="s">
        <v>106</v>
      </c>
    </row>
    <row r="52" spans="1:7" s="31" customFormat="1" ht="27.75" thickBot="1" x14ac:dyDescent="0.2">
      <c r="B52" s="14" t="s">
        <v>27</v>
      </c>
      <c r="C52" s="77"/>
      <c r="D52" s="10" t="s">
        <v>28</v>
      </c>
      <c r="E52" s="27"/>
      <c r="F52" s="86" t="s">
        <v>107</v>
      </c>
    </row>
    <row r="53" spans="1:7" s="31" customFormat="1" ht="27.75" thickTop="1" x14ac:dyDescent="0.15">
      <c r="B53" s="32" t="s">
        <v>268</v>
      </c>
      <c r="C53" s="67"/>
      <c r="D53" s="5">
        <v>1</v>
      </c>
      <c r="E53" s="25" t="s">
        <v>24</v>
      </c>
      <c r="F53" s="83" t="s">
        <v>108</v>
      </c>
    </row>
    <row r="54" spans="1:7" s="31" customFormat="1" ht="27" x14ac:dyDescent="0.15">
      <c r="B54" s="18" t="s">
        <v>246</v>
      </c>
      <c r="C54" s="66"/>
      <c r="D54" s="3" t="s">
        <v>248</v>
      </c>
      <c r="E54" s="23" t="s">
        <v>249</v>
      </c>
      <c r="F54" s="80" t="s">
        <v>108</v>
      </c>
    </row>
    <row r="55" spans="1:7" s="31" customFormat="1" ht="27" x14ac:dyDescent="0.15">
      <c r="B55" s="13" t="s">
        <v>247</v>
      </c>
      <c r="C55" s="66"/>
      <c r="D55" s="3" t="s">
        <v>250</v>
      </c>
      <c r="E55" s="23" t="s">
        <v>249</v>
      </c>
      <c r="F55" s="80" t="s">
        <v>109</v>
      </c>
    </row>
    <row r="56" spans="1:7" s="31" customFormat="1" ht="27" x14ac:dyDescent="0.15">
      <c r="B56" s="16" t="s">
        <v>263</v>
      </c>
      <c r="C56" s="272"/>
      <c r="D56" s="38" t="s">
        <v>258</v>
      </c>
      <c r="E56" s="26" t="s">
        <v>262</v>
      </c>
      <c r="F56" s="81" t="s">
        <v>165</v>
      </c>
    </row>
    <row r="57" spans="1:7" s="31" customFormat="1" ht="41.25" thickBot="1" x14ac:dyDescent="0.2">
      <c r="B57" s="14" t="s">
        <v>264</v>
      </c>
      <c r="C57" s="74"/>
      <c r="D57" s="4" t="s">
        <v>267</v>
      </c>
      <c r="E57" s="27" t="s">
        <v>266</v>
      </c>
      <c r="F57" s="86" t="s">
        <v>265</v>
      </c>
    </row>
    <row r="58" spans="1:7" s="257" customFormat="1" ht="14.25" thickTop="1" x14ac:dyDescent="0.15">
      <c r="A58" s="31"/>
      <c r="B58" s="15" t="s">
        <v>242</v>
      </c>
      <c r="C58" s="67"/>
      <c r="D58" s="5" t="s">
        <v>236</v>
      </c>
      <c r="E58" s="25" t="s">
        <v>237</v>
      </c>
      <c r="F58" s="307" t="s">
        <v>243</v>
      </c>
      <c r="G58" s="31"/>
    </row>
    <row r="59" spans="1:7" s="257" customFormat="1" x14ac:dyDescent="0.15">
      <c r="A59" s="31"/>
      <c r="B59" s="13" t="s">
        <v>238</v>
      </c>
      <c r="C59" s="259"/>
      <c r="D59" s="258">
        <v>35000000</v>
      </c>
      <c r="E59" s="26" t="s">
        <v>328</v>
      </c>
      <c r="F59" s="308"/>
      <c r="G59" s="31"/>
    </row>
    <row r="60" spans="1:7" s="257" customFormat="1" ht="27.75" thickBot="1" x14ac:dyDescent="0.2">
      <c r="A60" s="31"/>
      <c r="B60" s="14" t="s">
        <v>239</v>
      </c>
      <c r="C60" s="260"/>
      <c r="D60" s="4" t="s">
        <v>240</v>
      </c>
      <c r="E60" s="298" t="s">
        <v>241</v>
      </c>
      <c r="F60" s="309"/>
      <c r="G60" s="31"/>
    </row>
    <row r="61" spans="1:7" s="31" customFormat="1" ht="55.5" thickTop="1" thickBot="1" x14ac:dyDescent="0.2">
      <c r="B61" s="22" t="s">
        <v>244</v>
      </c>
      <c r="C61" s="78"/>
      <c r="D61" s="11" t="s">
        <v>29</v>
      </c>
      <c r="E61" s="28" t="s">
        <v>30</v>
      </c>
      <c r="F61" s="88" t="s">
        <v>329</v>
      </c>
    </row>
    <row r="62" spans="1:7" s="31" customFormat="1" ht="28.5" thickTop="1" thickBot="1" x14ac:dyDescent="0.2">
      <c r="B62" s="262" t="s">
        <v>31</v>
      </c>
      <c r="C62" s="266"/>
      <c r="D62" s="263">
        <v>1234567890</v>
      </c>
      <c r="E62" s="264" t="s">
        <v>32</v>
      </c>
      <c r="F62" s="265" t="s">
        <v>33</v>
      </c>
      <c r="G62" s="31">
        <f>LEN(C62)</f>
        <v>0</v>
      </c>
    </row>
    <row r="64" spans="1:7" ht="18.75" x14ac:dyDescent="0.15">
      <c r="F64" s="289"/>
    </row>
  </sheetData>
  <protectedRanges>
    <protectedRange algorithmName="SHA-512" hashValue="5b3HFbqeKRWmBeNaZcRK6TuESvJ1cPBqQybVt9lrXBOG7p8bDAi7W1oDCGQ67r/vm/0DpA8mPQ2jEEtltK4h+A==" saltValue="iSL1Eox+ln7iXaWtB16wfg==" spinCount="100000" sqref="C4:C7" name="範囲1"/>
  </protectedRanges>
  <mergeCells count="4">
    <mergeCell ref="B1:F1"/>
    <mergeCell ref="F36:F43"/>
    <mergeCell ref="F33:F34"/>
    <mergeCell ref="F58:F60"/>
  </mergeCells>
  <phoneticPr fontId="4"/>
  <dataValidations count="2">
    <dataValidation type="textLength" allowBlank="1" showInputMessage="1" showErrorMessage="1" error="150文字以内としてください。" sqref="C7:C9" xr:uid="{00000000-0002-0000-0100-000000000000}">
      <formula1>0</formula1>
      <formula2>150</formula2>
    </dataValidation>
    <dataValidation type="textLength" allowBlank="1" showInputMessage="1" showErrorMessage="1" error="30文字以内としてください" sqref="C6" xr:uid="{00000000-0002-0000-0100-000001000000}">
      <formula1>0</formula1>
      <formula2>30</formula2>
    </dataValidation>
  </dataValidations>
  <printOptions horizontalCentered="1"/>
  <pageMargins left="0.51181102362204722" right="0.51181102362204722" top="0.35433070866141736" bottom="0.35433070866141736" header="0.31496062992125984" footer="0.31496062992125984"/>
  <pageSetup paperSize="8" scale="8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2"/>
  <sheetViews>
    <sheetView view="pageBreakPreview" zoomScale="85" zoomScaleNormal="100" zoomScaleSheetLayoutView="85" workbookViewId="0">
      <selection activeCell="AZ11" sqref="AZ11"/>
    </sheetView>
  </sheetViews>
  <sheetFormatPr defaultColWidth="3.625" defaultRowHeight="18" customHeight="1" x14ac:dyDescent="0.15"/>
  <cols>
    <col min="1" max="1" width="3.375" style="102" customWidth="1"/>
    <col min="2" max="2" width="4.375" style="102" customWidth="1"/>
    <col min="3" max="6" width="3.625" style="102"/>
    <col min="7" max="10" width="3.625" style="102" customWidth="1"/>
    <col min="11" max="11" width="4.125" style="102" customWidth="1"/>
    <col min="12" max="14" width="3.625" style="102" customWidth="1"/>
    <col min="15" max="15" width="4.125" style="102" customWidth="1"/>
    <col min="16" max="18" width="3.625" style="102" customWidth="1"/>
    <col min="19" max="19" width="4.125" style="102" customWidth="1"/>
    <col min="20" max="22" width="3.625" style="102" customWidth="1"/>
    <col min="23" max="23" width="4.125" style="102" customWidth="1"/>
    <col min="24" max="16384" width="3.625" style="102"/>
  </cols>
  <sheetData>
    <row r="1" spans="1:24" ht="18" customHeight="1" x14ac:dyDescent="0.15">
      <c r="A1" s="101" t="s">
        <v>245</v>
      </c>
      <c r="B1" s="101"/>
      <c r="C1" s="101"/>
      <c r="D1" s="101"/>
      <c r="E1" s="101"/>
      <c r="F1" s="101"/>
      <c r="G1" s="101"/>
      <c r="H1" s="101"/>
      <c r="I1" s="101"/>
      <c r="J1" s="101"/>
      <c r="K1" s="101"/>
      <c r="L1" s="101"/>
      <c r="M1" s="101"/>
      <c r="N1" s="101"/>
      <c r="O1" s="101"/>
      <c r="P1" s="101"/>
      <c r="Q1" s="101"/>
      <c r="R1" s="101"/>
      <c r="S1" s="101"/>
      <c r="T1" s="101"/>
      <c r="U1" s="101"/>
      <c r="V1" s="101"/>
      <c r="W1" s="101"/>
      <c r="X1" s="101"/>
    </row>
    <row r="2" spans="1:24" ht="19.5" customHeight="1" x14ac:dyDescent="0.15">
      <c r="A2" s="339">
        <f>情報項目シート!C4</f>
        <v>0</v>
      </c>
      <c r="B2" s="339"/>
      <c r="C2" s="339"/>
      <c r="D2" s="339"/>
      <c r="E2" s="339"/>
      <c r="F2" s="339"/>
      <c r="G2" s="339"/>
      <c r="H2" s="339"/>
      <c r="I2" s="339"/>
      <c r="J2" s="339"/>
      <c r="K2" s="339"/>
      <c r="L2" s="339"/>
      <c r="M2" s="339"/>
      <c r="N2" s="339"/>
      <c r="O2" s="339"/>
      <c r="P2" s="339"/>
      <c r="Q2" s="339"/>
      <c r="R2" s="339"/>
      <c r="S2" s="339"/>
      <c r="T2" s="339"/>
      <c r="U2" s="339"/>
      <c r="V2" s="339"/>
      <c r="W2" s="339"/>
      <c r="X2" s="339"/>
    </row>
    <row r="3" spans="1:24" ht="10.5" customHeight="1" x14ac:dyDescent="0.15">
      <c r="A3" s="101"/>
      <c r="B3" s="101"/>
      <c r="C3" s="101"/>
      <c r="D3" s="101"/>
      <c r="E3" s="101"/>
      <c r="F3" s="101"/>
      <c r="G3" s="101"/>
      <c r="H3" s="101"/>
      <c r="I3" s="101"/>
      <c r="J3" s="101"/>
      <c r="K3" s="101"/>
      <c r="L3" s="101"/>
      <c r="M3" s="101"/>
      <c r="N3" s="101"/>
      <c r="O3" s="101"/>
      <c r="P3" s="101"/>
      <c r="Q3" s="101"/>
      <c r="R3" s="101"/>
      <c r="S3" s="101"/>
      <c r="T3" s="101"/>
      <c r="U3" s="101"/>
      <c r="V3" s="101"/>
      <c r="W3" s="101"/>
      <c r="X3" s="101"/>
    </row>
    <row r="4" spans="1:24" ht="19.5" customHeight="1" x14ac:dyDescent="0.15">
      <c r="A4" s="312" t="s">
        <v>59</v>
      </c>
      <c r="B4" s="312"/>
      <c r="C4" s="312"/>
      <c r="D4" s="312"/>
      <c r="E4" s="312"/>
      <c r="F4" s="312"/>
      <c r="G4" s="312"/>
      <c r="H4" s="312"/>
      <c r="I4" s="312"/>
      <c r="J4" s="312"/>
      <c r="K4" s="312"/>
      <c r="L4" s="312"/>
      <c r="M4" s="312"/>
      <c r="N4" s="312"/>
      <c r="O4" s="312"/>
      <c r="P4" s="312"/>
      <c r="Q4" s="312"/>
      <c r="R4" s="312"/>
      <c r="S4" s="312"/>
      <c r="T4" s="312"/>
      <c r="U4" s="312"/>
      <c r="V4" s="312"/>
      <c r="W4" s="312"/>
      <c r="X4" s="312"/>
    </row>
    <row r="5" spans="1:24" ht="19.5" customHeight="1" x14ac:dyDescent="0.15">
      <c r="A5" s="101" t="s">
        <v>161</v>
      </c>
      <c r="B5" s="103"/>
      <c r="C5" s="103"/>
      <c r="D5" s="103"/>
      <c r="E5" s="103"/>
      <c r="F5" s="103"/>
      <c r="G5" s="103"/>
      <c r="H5" s="101"/>
      <c r="I5" s="101"/>
      <c r="J5" s="101"/>
      <c r="K5" s="101"/>
      <c r="L5" s="101"/>
      <c r="M5" s="101"/>
      <c r="N5" s="101"/>
      <c r="O5" s="101"/>
      <c r="P5" s="101"/>
      <c r="Q5" s="101"/>
      <c r="R5" s="101"/>
      <c r="S5" s="101"/>
      <c r="T5" s="101"/>
      <c r="U5" s="101"/>
      <c r="V5" s="101"/>
      <c r="W5" s="101"/>
      <c r="X5" s="101"/>
    </row>
    <row r="6" spans="1:24" ht="18" customHeight="1" x14ac:dyDescent="0.15">
      <c r="A6" s="101"/>
      <c r="B6" s="101"/>
      <c r="C6" s="101"/>
      <c r="D6" s="101"/>
      <c r="E6" s="101"/>
      <c r="F6" s="101"/>
      <c r="G6" s="101"/>
      <c r="H6" s="101"/>
      <c r="I6" s="101"/>
      <c r="J6" s="101"/>
      <c r="K6" s="101"/>
      <c r="L6" s="101"/>
      <c r="M6" s="101"/>
      <c r="N6" s="101"/>
      <c r="O6" s="101"/>
      <c r="P6" s="101"/>
      <c r="Q6" s="101"/>
      <c r="R6" s="101"/>
      <c r="S6" s="101"/>
      <c r="T6" s="101"/>
      <c r="U6" s="101"/>
      <c r="V6" s="101"/>
      <c r="W6" s="101"/>
      <c r="X6" s="101"/>
    </row>
    <row r="7" spans="1:24" ht="19.5" customHeight="1" x14ac:dyDescent="0.15">
      <c r="A7" s="101"/>
      <c r="B7" s="101"/>
      <c r="C7" s="101"/>
      <c r="D7" s="101"/>
      <c r="E7" s="101"/>
      <c r="F7" s="101"/>
      <c r="G7" s="101"/>
      <c r="H7" s="101"/>
      <c r="I7" s="101"/>
      <c r="J7" s="312" t="s">
        <v>60</v>
      </c>
      <c r="K7" s="312"/>
      <c r="L7" s="312"/>
      <c r="M7" s="340" t="str">
        <f>"〒"&amp;情報項目シート!C26</f>
        <v>〒</v>
      </c>
      <c r="N7" s="340"/>
      <c r="O7" s="340"/>
      <c r="P7" s="340"/>
      <c r="Q7" s="340"/>
      <c r="R7" s="340"/>
      <c r="S7" s="340"/>
      <c r="T7" s="340"/>
      <c r="U7" s="340"/>
      <c r="V7" s="340"/>
      <c r="W7" s="340"/>
      <c r="X7" s="340"/>
    </row>
    <row r="8" spans="1:24" ht="15" customHeight="1" x14ac:dyDescent="0.15">
      <c r="A8" s="101"/>
      <c r="B8" s="101"/>
      <c r="C8" s="101"/>
      <c r="D8" s="101"/>
      <c r="E8" s="101"/>
      <c r="F8" s="101"/>
      <c r="G8" s="101"/>
      <c r="H8" s="101"/>
      <c r="I8" s="101"/>
      <c r="J8" s="101"/>
      <c r="K8" s="101"/>
      <c r="L8" s="101"/>
      <c r="M8" s="341">
        <f>情報項目シート!C27</f>
        <v>0</v>
      </c>
      <c r="N8" s="341"/>
      <c r="O8" s="341"/>
      <c r="P8" s="341"/>
      <c r="Q8" s="341"/>
      <c r="R8" s="341"/>
      <c r="S8" s="341"/>
      <c r="T8" s="341"/>
      <c r="U8" s="341"/>
      <c r="V8" s="341"/>
      <c r="W8" s="341"/>
      <c r="X8" s="341"/>
    </row>
    <row r="9" spans="1:24" ht="15" customHeight="1" x14ac:dyDescent="0.15">
      <c r="A9" s="101"/>
      <c r="B9" s="101"/>
      <c r="C9" s="101"/>
      <c r="D9" s="101"/>
      <c r="E9" s="101"/>
      <c r="F9" s="101"/>
      <c r="G9" s="101"/>
      <c r="H9" s="101"/>
      <c r="I9" s="101"/>
      <c r="J9" s="101"/>
      <c r="K9" s="101"/>
      <c r="L9" s="101"/>
      <c r="M9" s="341"/>
      <c r="N9" s="341"/>
      <c r="O9" s="341"/>
      <c r="P9" s="341"/>
      <c r="Q9" s="341"/>
      <c r="R9" s="341"/>
      <c r="S9" s="341"/>
      <c r="T9" s="341"/>
      <c r="U9" s="341"/>
      <c r="V9" s="341"/>
      <c r="W9" s="341"/>
      <c r="X9" s="341"/>
    </row>
    <row r="10" spans="1:24" ht="15" customHeight="1" x14ac:dyDescent="0.15">
      <c r="A10" s="101"/>
      <c r="B10" s="101"/>
      <c r="C10" s="101"/>
      <c r="D10" s="101"/>
      <c r="E10" s="101"/>
      <c r="F10" s="101"/>
      <c r="G10" s="101"/>
      <c r="H10" s="101"/>
      <c r="I10" s="101"/>
      <c r="J10" s="101"/>
      <c r="K10" s="101"/>
      <c r="L10" s="101"/>
      <c r="M10" s="341">
        <f>情報項目シート!C5</f>
        <v>0</v>
      </c>
      <c r="N10" s="341"/>
      <c r="O10" s="341"/>
      <c r="P10" s="341"/>
      <c r="Q10" s="341"/>
      <c r="R10" s="341"/>
      <c r="S10" s="341"/>
      <c r="T10" s="341"/>
      <c r="U10" s="341"/>
      <c r="V10" s="341"/>
      <c r="W10" s="341"/>
      <c r="X10" s="341"/>
    </row>
    <row r="11" spans="1:24" ht="15" customHeight="1" x14ac:dyDescent="0.15">
      <c r="A11" s="101"/>
      <c r="B11" s="101"/>
      <c r="C11" s="101"/>
      <c r="D11" s="101"/>
      <c r="E11" s="101"/>
      <c r="F11" s="101"/>
      <c r="G11" s="101"/>
      <c r="H11" s="101"/>
      <c r="I11" s="101"/>
      <c r="J11" s="101"/>
      <c r="K11" s="101"/>
      <c r="L11" s="101"/>
      <c r="M11" s="341"/>
      <c r="N11" s="341"/>
      <c r="O11" s="341"/>
      <c r="P11" s="341"/>
      <c r="Q11" s="341"/>
      <c r="R11" s="341"/>
      <c r="S11" s="341"/>
      <c r="T11" s="341"/>
      <c r="U11" s="341"/>
      <c r="V11" s="341"/>
      <c r="W11" s="341"/>
      <c r="X11" s="341"/>
    </row>
    <row r="12" spans="1:24" ht="15" customHeight="1" x14ac:dyDescent="0.15">
      <c r="A12" s="101"/>
      <c r="B12" s="101"/>
      <c r="C12" s="101"/>
      <c r="D12" s="101"/>
      <c r="E12" s="101"/>
      <c r="F12" s="101"/>
      <c r="G12" s="101"/>
      <c r="H12" s="101"/>
      <c r="I12" s="101"/>
      <c r="J12" s="101"/>
      <c r="K12" s="101"/>
      <c r="L12" s="101"/>
      <c r="M12" s="337" t="str">
        <f>情報項目シート!C28&amp;"  " &amp;情報項目シート!C29</f>
        <v xml:space="preserve">  </v>
      </c>
      <c r="N12" s="337"/>
      <c r="O12" s="337"/>
      <c r="P12" s="337"/>
      <c r="Q12" s="337"/>
      <c r="R12" s="337"/>
      <c r="S12" s="337"/>
      <c r="T12" s="337"/>
      <c r="U12" s="337"/>
      <c r="V12" s="337"/>
      <c r="W12" s="101"/>
      <c r="X12" s="101"/>
    </row>
    <row r="13" spans="1:24" ht="15" customHeight="1" x14ac:dyDescent="0.15">
      <c r="A13" s="101"/>
      <c r="B13" s="101"/>
      <c r="C13" s="101"/>
      <c r="D13" s="101"/>
      <c r="E13" s="101"/>
      <c r="F13" s="101"/>
      <c r="G13" s="101"/>
      <c r="H13" s="101"/>
      <c r="I13" s="101"/>
      <c r="J13" s="101"/>
      <c r="K13" s="101"/>
      <c r="L13" s="101"/>
      <c r="M13" s="337"/>
      <c r="N13" s="337"/>
      <c r="O13" s="337"/>
      <c r="P13" s="337"/>
      <c r="Q13" s="337"/>
      <c r="R13" s="337"/>
      <c r="S13" s="337"/>
      <c r="T13" s="337"/>
      <c r="U13" s="337"/>
      <c r="V13" s="337"/>
      <c r="W13" s="101"/>
      <c r="X13" s="101"/>
    </row>
    <row r="14" spans="1:24" ht="9" customHeight="1" x14ac:dyDescent="0.15">
      <c r="A14" s="101"/>
      <c r="B14" s="101"/>
      <c r="C14" s="101"/>
      <c r="D14" s="101"/>
      <c r="E14" s="101"/>
      <c r="F14" s="101"/>
      <c r="G14" s="101"/>
      <c r="H14" s="101"/>
      <c r="I14" s="101"/>
      <c r="J14" s="101"/>
      <c r="K14" s="101"/>
      <c r="L14" s="101"/>
      <c r="M14" s="101"/>
      <c r="N14" s="101"/>
      <c r="O14" s="101"/>
      <c r="P14" s="101"/>
      <c r="Q14" s="101"/>
      <c r="R14" s="101"/>
      <c r="S14" s="101"/>
      <c r="T14" s="101"/>
      <c r="U14" s="101"/>
      <c r="V14" s="101"/>
      <c r="W14" s="101"/>
      <c r="X14" s="101"/>
    </row>
    <row r="15" spans="1:24" ht="18" customHeight="1" x14ac:dyDescent="0.15">
      <c r="A15" s="101"/>
      <c r="B15" s="101"/>
      <c r="C15" s="101"/>
      <c r="D15" s="101"/>
      <c r="E15" s="101"/>
      <c r="F15" s="101"/>
      <c r="G15" s="101"/>
      <c r="H15" s="101"/>
      <c r="I15" s="101"/>
      <c r="J15" s="101"/>
      <c r="K15" s="315" t="s">
        <v>208</v>
      </c>
      <c r="L15" s="315"/>
      <c r="M15" s="315"/>
      <c r="N15" s="315"/>
      <c r="O15" s="315"/>
      <c r="P15" s="315"/>
      <c r="Q15" s="315"/>
      <c r="R15" s="315"/>
      <c r="S15" s="316">
        <f>情報項目シート!C62</f>
        <v>0</v>
      </c>
      <c r="T15" s="317"/>
      <c r="U15" s="317"/>
      <c r="V15" s="317"/>
      <c r="W15" s="317"/>
      <c r="X15" s="318"/>
    </row>
    <row r="16" spans="1:24" ht="8.25" customHeight="1" x14ac:dyDescent="0.15">
      <c r="A16" s="101"/>
      <c r="B16" s="101"/>
      <c r="C16" s="101"/>
      <c r="D16" s="101"/>
      <c r="E16" s="101"/>
      <c r="F16" s="101"/>
      <c r="G16" s="101"/>
      <c r="H16" s="101"/>
      <c r="I16" s="101"/>
      <c r="J16" s="101"/>
      <c r="K16" s="104"/>
      <c r="L16" s="104"/>
      <c r="M16" s="104"/>
      <c r="N16" s="104"/>
      <c r="O16" s="104"/>
      <c r="P16" s="104"/>
      <c r="Q16" s="104"/>
      <c r="R16" s="104"/>
      <c r="S16" s="105"/>
      <c r="T16" s="105"/>
      <c r="U16" s="105"/>
      <c r="V16" s="105"/>
      <c r="W16" s="105"/>
      <c r="X16" s="104"/>
    </row>
    <row r="17" spans="1:24" ht="8.25" customHeight="1" x14ac:dyDescent="0.15">
      <c r="A17" s="101"/>
      <c r="B17" s="101"/>
      <c r="C17" s="101"/>
      <c r="D17" s="101"/>
      <c r="E17" s="101"/>
      <c r="F17" s="101"/>
      <c r="G17" s="101"/>
      <c r="H17" s="101"/>
      <c r="I17" s="101"/>
      <c r="J17" s="101"/>
      <c r="K17" s="101"/>
      <c r="L17" s="101"/>
      <c r="M17" s="101"/>
      <c r="N17" s="101"/>
      <c r="O17" s="101"/>
      <c r="P17" s="101"/>
      <c r="Q17" s="101"/>
      <c r="R17" s="101"/>
      <c r="S17" s="101"/>
      <c r="T17" s="101"/>
      <c r="U17" s="101"/>
      <c r="V17" s="101"/>
      <c r="W17" s="101"/>
      <c r="X17" s="101"/>
    </row>
    <row r="18" spans="1:24" ht="18" customHeight="1" x14ac:dyDescent="0.15">
      <c r="A18" s="319" t="s">
        <v>288</v>
      </c>
      <c r="B18" s="319"/>
      <c r="C18" s="319"/>
      <c r="D18" s="319"/>
      <c r="E18" s="319"/>
      <c r="F18" s="319"/>
      <c r="G18" s="319"/>
      <c r="H18" s="319"/>
      <c r="I18" s="319"/>
      <c r="J18" s="319"/>
      <c r="K18" s="319"/>
      <c r="L18" s="319"/>
      <c r="M18" s="319"/>
      <c r="N18" s="319"/>
      <c r="O18" s="319"/>
      <c r="P18" s="319"/>
      <c r="Q18" s="319"/>
      <c r="R18" s="319"/>
      <c r="S18" s="319"/>
      <c r="T18" s="319"/>
      <c r="U18" s="319"/>
      <c r="V18" s="319"/>
      <c r="W18" s="319"/>
      <c r="X18" s="319"/>
    </row>
    <row r="19" spans="1:24" ht="20.25" customHeight="1" x14ac:dyDescent="0.15">
      <c r="A19" s="320" t="str">
        <f>"("&amp;情報項目シート!C6&amp;")"</f>
        <v>()</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row>
    <row r="20" spans="1:24" ht="44.25" customHeight="1" x14ac:dyDescent="0.15">
      <c r="A20" s="310" t="s">
        <v>326</v>
      </c>
      <c r="B20" s="310"/>
      <c r="C20" s="310"/>
      <c r="D20" s="310"/>
      <c r="E20" s="310"/>
      <c r="F20" s="310"/>
      <c r="G20" s="310"/>
      <c r="H20" s="310"/>
      <c r="I20" s="310"/>
      <c r="J20" s="310"/>
      <c r="K20" s="310"/>
      <c r="L20" s="310"/>
      <c r="M20" s="310"/>
      <c r="N20" s="310"/>
      <c r="O20" s="310"/>
      <c r="P20" s="310"/>
      <c r="Q20" s="310"/>
      <c r="R20" s="310"/>
      <c r="S20" s="310"/>
      <c r="T20" s="310"/>
      <c r="U20" s="310"/>
      <c r="V20" s="310"/>
      <c r="W20" s="310"/>
      <c r="X20" s="310"/>
    </row>
    <row r="21" spans="1:24" ht="36.75" customHeight="1" x14ac:dyDescent="0.15">
      <c r="A21" s="101"/>
      <c r="B21" s="101"/>
      <c r="C21" s="101"/>
      <c r="D21" s="101"/>
      <c r="E21" s="101"/>
      <c r="F21" s="101"/>
      <c r="G21" s="101"/>
      <c r="H21" s="101"/>
      <c r="I21" s="101"/>
      <c r="J21" s="101"/>
      <c r="K21" s="101"/>
      <c r="L21" s="101"/>
      <c r="M21" s="101" t="s">
        <v>327</v>
      </c>
      <c r="N21" s="101"/>
      <c r="O21" s="101"/>
      <c r="P21" s="101"/>
      <c r="Q21" s="101"/>
      <c r="R21" s="101"/>
      <c r="S21" s="101"/>
      <c r="T21" s="101"/>
      <c r="U21" s="101"/>
      <c r="V21" s="101"/>
      <c r="W21" s="101"/>
      <c r="X21" s="101"/>
    </row>
    <row r="22" spans="1:24" ht="19.5" customHeight="1" x14ac:dyDescent="0.15">
      <c r="A22" s="106" t="s">
        <v>61</v>
      </c>
      <c r="B22" s="101" t="s">
        <v>41</v>
      </c>
      <c r="C22" s="101"/>
      <c r="D22" s="101"/>
      <c r="E22" s="101"/>
      <c r="F22" s="101"/>
      <c r="G22" s="101"/>
      <c r="H22" s="101"/>
      <c r="I22" s="101"/>
      <c r="J22" s="101"/>
      <c r="K22" s="101"/>
      <c r="L22" s="101"/>
      <c r="M22" s="101"/>
      <c r="N22" s="101"/>
      <c r="O22" s="101"/>
      <c r="P22" s="101"/>
      <c r="Q22" s="101"/>
      <c r="R22" s="101"/>
      <c r="S22" s="101"/>
      <c r="T22" s="101"/>
      <c r="U22" s="101"/>
      <c r="V22" s="101"/>
      <c r="W22" s="101"/>
      <c r="X22" s="101"/>
    </row>
    <row r="23" spans="1:24" ht="18" customHeight="1" x14ac:dyDescent="0.15">
      <c r="A23" s="101"/>
      <c r="B23" s="312">
        <f>情報項目シート!C6</f>
        <v>0</v>
      </c>
      <c r="C23" s="312"/>
      <c r="D23" s="312"/>
      <c r="E23" s="312"/>
      <c r="F23" s="312"/>
      <c r="G23" s="312"/>
      <c r="H23" s="312"/>
      <c r="I23" s="312"/>
      <c r="J23" s="312"/>
      <c r="K23" s="312"/>
      <c r="L23" s="312"/>
      <c r="M23" s="312"/>
      <c r="N23" s="312"/>
      <c r="O23" s="312"/>
      <c r="P23" s="312"/>
      <c r="Q23" s="312"/>
      <c r="R23" s="312"/>
      <c r="S23" s="312"/>
      <c r="T23" s="312"/>
      <c r="U23" s="312"/>
      <c r="V23" s="312"/>
      <c r="W23" s="312"/>
      <c r="X23" s="312"/>
    </row>
    <row r="24" spans="1:24" ht="7.5" customHeight="1" x14ac:dyDescent="0.1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row>
    <row r="25" spans="1:24" ht="18" customHeight="1" x14ac:dyDescent="0.15">
      <c r="A25" s="106" t="s">
        <v>62</v>
      </c>
      <c r="B25" s="101" t="s">
        <v>63</v>
      </c>
      <c r="C25" s="101"/>
      <c r="D25" s="101"/>
      <c r="E25" s="101"/>
      <c r="F25" s="101"/>
      <c r="G25" s="101"/>
      <c r="H25" s="101"/>
      <c r="I25" s="101"/>
      <c r="J25" s="101"/>
      <c r="K25" s="101"/>
      <c r="L25" s="101"/>
      <c r="M25" s="101"/>
      <c r="N25" s="101"/>
      <c r="O25" s="101"/>
      <c r="P25" s="101"/>
      <c r="Q25" s="101"/>
      <c r="R25" s="101"/>
      <c r="S25" s="101"/>
      <c r="T25" s="101"/>
      <c r="U25" s="101"/>
      <c r="V25" s="101"/>
      <c r="W25" s="101"/>
      <c r="X25" s="101"/>
    </row>
    <row r="26" spans="1:24" ht="18" customHeight="1" x14ac:dyDescent="0.15">
      <c r="A26" s="101"/>
      <c r="B26" s="321">
        <f>情報項目シート!C7</f>
        <v>0</v>
      </c>
      <c r="C26" s="321"/>
      <c r="D26" s="321"/>
      <c r="E26" s="321"/>
      <c r="F26" s="321"/>
      <c r="G26" s="321"/>
      <c r="H26" s="321"/>
      <c r="I26" s="321"/>
      <c r="J26" s="321"/>
      <c r="K26" s="321"/>
      <c r="L26" s="321"/>
      <c r="M26" s="321"/>
      <c r="N26" s="321"/>
      <c r="O26" s="321"/>
      <c r="P26" s="321"/>
      <c r="Q26" s="321"/>
      <c r="R26" s="321"/>
      <c r="S26" s="321"/>
      <c r="T26" s="321"/>
      <c r="U26" s="321"/>
      <c r="V26" s="321"/>
      <c r="W26" s="321"/>
      <c r="X26" s="321"/>
    </row>
    <row r="27" spans="1:24" ht="18" customHeight="1" x14ac:dyDescent="0.15">
      <c r="A27" s="101"/>
      <c r="B27" s="321"/>
      <c r="C27" s="321"/>
      <c r="D27" s="321"/>
      <c r="E27" s="321"/>
      <c r="F27" s="321"/>
      <c r="G27" s="321"/>
      <c r="H27" s="321"/>
      <c r="I27" s="321"/>
      <c r="J27" s="321"/>
      <c r="K27" s="321"/>
      <c r="L27" s="321"/>
      <c r="M27" s="321"/>
      <c r="N27" s="321"/>
      <c r="O27" s="321"/>
      <c r="P27" s="321"/>
      <c r="Q27" s="321"/>
      <c r="R27" s="321"/>
      <c r="S27" s="321"/>
      <c r="T27" s="321"/>
      <c r="U27" s="321"/>
      <c r="V27" s="321"/>
      <c r="W27" s="321"/>
      <c r="X27" s="321"/>
    </row>
    <row r="28" spans="1:24" ht="18" customHeight="1" x14ac:dyDescent="0.15">
      <c r="A28" s="101"/>
      <c r="B28" s="321"/>
      <c r="C28" s="321"/>
      <c r="D28" s="321"/>
      <c r="E28" s="321"/>
      <c r="F28" s="321"/>
      <c r="G28" s="321"/>
      <c r="H28" s="321"/>
      <c r="I28" s="321"/>
      <c r="J28" s="321"/>
      <c r="K28" s="321"/>
      <c r="L28" s="321"/>
      <c r="M28" s="321"/>
      <c r="N28" s="321"/>
      <c r="O28" s="321"/>
      <c r="P28" s="321"/>
      <c r="Q28" s="321"/>
      <c r="R28" s="321"/>
      <c r="S28" s="321"/>
      <c r="T28" s="321"/>
      <c r="U28" s="321"/>
      <c r="V28" s="321"/>
      <c r="W28" s="321"/>
      <c r="X28" s="321"/>
    </row>
    <row r="29" spans="1:24" ht="18" customHeight="1" x14ac:dyDescent="0.15">
      <c r="A29" s="101"/>
      <c r="B29" s="321"/>
      <c r="C29" s="321"/>
      <c r="D29" s="321"/>
      <c r="E29" s="321"/>
      <c r="F29" s="321"/>
      <c r="G29" s="321"/>
      <c r="H29" s="321"/>
      <c r="I29" s="321"/>
      <c r="J29" s="321"/>
      <c r="K29" s="321"/>
      <c r="L29" s="321"/>
      <c r="M29" s="321"/>
      <c r="N29" s="321"/>
      <c r="O29" s="321"/>
      <c r="P29" s="321"/>
      <c r="Q29" s="321"/>
      <c r="R29" s="321"/>
      <c r="S29" s="321"/>
      <c r="T29" s="321"/>
      <c r="U29" s="321"/>
      <c r="V29" s="321"/>
      <c r="W29" s="321"/>
      <c r="X29" s="321"/>
    </row>
    <row r="30" spans="1:24" ht="10.5" customHeight="1" x14ac:dyDescent="0.15">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row>
    <row r="31" spans="1:24" ht="19.5" customHeight="1" x14ac:dyDescent="0.15">
      <c r="A31" s="106" t="s">
        <v>64</v>
      </c>
      <c r="B31" s="101" t="s">
        <v>65</v>
      </c>
      <c r="C31" s="101"/>
      <c r="D31" s="101"/>
      <c r="E31" s="101"/>
      <c r="F31" s="101"/>
      <c r="G31" s="101"/>
      <c r="H31" s="101"/>
      <c r="I31" s="101"/>
      <c r="J31" s="313">
        <f>情報項目シート!C13</f>
        <v>0</v>
      </c>
      <c r="K31" s="314"/>
      <c r="L31" s="314"/>
      <c r="M31" s="314"/>
      <c r="N31" s="101" t="s">
        <v>34</v>
      </c>
      <c r="O31" s="101"/>
      <c r="P31" s="101"/>
      <c r="Q31" s="101"/>
      <c r="R31" s="101"/>
      <c r="S31" s="101"/>
      <c r="T31" s="101"/>
      <c r="U31" s="101"/>
      <c r="V31" s="101"/>
      <c r="W31" s="101"/>
      <c r="X31" s="101"/>
    </row>
    <row r="32" spans="1:24" ht="19.5" customHeight="1" x14ac:dyDescent="0.15">
      <c r="A32" s="101"/>
      <c r="B32" s="101"/>
      <c r="C32" s="312" t="s">
        <v>287</v>
      </c>
      <c r="D32" s="312"/>
      <c r="E32" s="312"/>
      <c r="F32" s="101"/>
      <c r="G32" s="101"/>
      <c r="H32" s="101"/>
      <c r="I32" s="101"/>
      <c r="J32" s="313">
        <f>情報項目シート!C14</f>
        <v>0</v>
      </c>
      <c r="K32" s="314"/>
      <c r="L32" s="314"/>
      <c r="M32" s="314"/>
      <c r="N32" s="101" t="s">
        <v>34</v>
      </c>
      <c r="O32" s="101"/>
      <c r="P32" s="101"/>
      <c r="Q32" s="101"/>
      <c r="R32" s="101"/>
      <c r="S32" s="101"/>
      <c r="T32" s="101"/>
      <c r="U32" s="101"/>
      <c r="V32" s="101"/>
      <c r="W32" s="101"/>
      <c r="X32" s="101"/>
    </row>
    <row r="33" spans="1:24" ht="19.5" customHeight="1" x14ac:dyDescent="0.15">
      <c r="A33" s="101"/>
      <c r="B33" s="101"/>
      <c r="C33" s="312" t="s">
        <v>308</v>
      </c>
      <c r="D33" s="312"/>
      <c r="E33" s="312"/>
      <c r="F33" s="312"/>
      <c r="G33" s="312"/>
      <c r="H33" s="101"/>
      <c r="I33" s="101"/>
      <c r="J33" s="313">
        <f>情報項目シート!C15</f>
        <v>0</v>
      </c>
      <c r="K33" s="314"/>
      <c r="L33" s="314"/>
      <c r="M33" s="314"/>
      <c r="N33" s="101" t="s">
        <v>34</v>
      </c>
      <c r="O33" s="101"/>
      <c r="P33" s="101"/>
      <c r="Q33" s="101"/>
      <c r="R33" s="101"/>
      <c r="S33" s="101"/>
      <c r="T33" s="101"/>
      <c r="U33" s="101"/>
      <c r="V33" s="101"/>
      <c r="W33" s="101"/>
      <c r="X33" s="101"/>
    </row>
    <row r="34" spans="1:24" ht="13.5" customHeight="1" x14ac:dyDescent="0.15">
      <c r="A34" s="101"/>
      <c r="B34" s="101"/>
      <c r="C34" s="286"/>
      <c r="D34" s="286"/>
      <c r="E34" s="286"/>
      <c r="F34" s="286"/>
      <c r="G34" s="286"/>
      <c r="H34" s="101"/>
      <c r="I34" s="101"/>
      <c r="J34" s="287"/>
      <c r="K34" s="288"/>
      <c r="L34" s="288"/>
      <c r="M34" s="288"/>
      <c r="N34" s="101"/>
      <c r="O34" s="101"/>
      <c r="P34" s="101"/>
      <c r="Q34" s="101"/>
      <c r="R34" s="101"/>
      <c r="S34" s="101"/>
      <c r="T34" s="101"/>
      <c r="U34" s="101"/>
      <c r="V34" s="101"/>
      <c r="W34" s="101"/>
      <c r="X34" s="101"/>
    </row>
    <row r="35" spans="1:24" ht="10.5" customHeight="1"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row>
    <row r="36" spans="1:24" ht="19.5" customHeight="1" x14ac:dyDescent="0.15">
      <c r="A36" s="106" t="s">
        <v>66</v>
      </c>
      <c r="B36" s="101" t="s">
        <v>67</v>
      </c>
      <c r="C36" s="101"/>
      <c r="D36" s="101"/>
      <c r="E36" s="101"/>
      <c r="F36" s="101"/>
      <c r="G36" s="101"/>
      <c r="H36" s="101"/>
      <c r="I36" s="101"/>
      <c r="J36" s="313">
        <f>情報項目シート!C16</f>
        <v>0</v>
      </c>
      <c r="K36" s="314"/>
      <c r="L36" s="314"/>
      <c r="M36" s="314"/>
      <c r="N36" s="101" t="s">
        <v>34</v>
      </c>
      <c r="O36" s="101"/>
      <c r="P36" s="101"/>
      <c r="Q36" s="101"/>
      <c r="R36" s="101"/>
      <c r="S36" s="101"/>
      <c r="T36" s="101"/>
      <c r="U36" s="101"/>
      <c r="V36" s="101"/>
      <c r="W36" s="101"/>
      <c r="X36" s="101"/>
    </row>
    <row r="37" spans="1:24" ht="19.5" customHeight="1" x14ac:dyDescent="0.15">
      <c r="A37" s="101"/>
      <c r="B37" s="101"/>
      <c r="C37" s="312" t="s">
        <v>287</v>
      </c>
      <c r="D37" s="312"/>
      <c r="E37" s="312"/>
      <c r="F37" s="101"/>
      <c r="G37" s="101"/>
      <c r="H37" s="101"/>
      <c r="I37" s="101"/>
      <c r="J37" s="313">
        <f>情報項目シート!C17</f>
        <v>0</v>
      </c>
      <c r="K37" s="314"/>
      <c r="L37" s="314"/>
      <c r="M37" s="314"/>
      <c r="N37" s="101" t="s">
        <v>34</v>
      </c>
      <c r="O37" s="101"/>
      <c r="P37" s="101"/>
      <c r="Q37" s="101"/>
      <c r="R37" s="101"/>
      <c r="S37" s="101"/>
      <c r="T37" s="101"/>
      <c r="U37" s="101"/>
      <c r="V37" s="101"/>
      <c r="W37" s="101"/>
      <c r="X37" s="101"/>
    </row>
    <row r="38" spans="1:24" ht="19.5" customHeight="1" x14ac:dyDescent="0.15">
      <c r="A38" s="101"/>
      <c r="B38" s="101"/>
      <c r="C38" s="312" t="s">
        <v>308</v>
      </c>
      <c r="D38" s="312"/>
      <c r="E38" s="312"/>
      <c r="F38" s="312"/>
      <c r="G38" s="312"/>
      <c r="H38" s="312"/>
      <c r="I38" s="101"/>
      <c r="J38" s="313">
        <f>情報項目シート!C18</f>
        <v>0</v>
      </c>
      <c r="K38" s="314"/>
      <c r="L38" s="314"/>
      <c r="M38" s="314"/>
      <c r="N38" s="101" t="s">
        <v>34</v>
      </c>
      <c r="O38" s="101"/>
      <c r="P38" s="101"/>
      <c r="Q38" s="101"/>
      <c r="R38" s="101"/>
      <c r="S38" s="101"/>
      <c r="T38" s="101"/>
      <c r="U38" s="101"/>
      <c r="V38" s="101"/>
      <c r="W38" s="101"/>
      <c r="X38" s="101"/>
    </row>
    <row r="39" spans="1:24" ht="14.25" customHeight="1" x14ac:dyDescent="0.15">
      <c r="A39" s="101"/>
      <c r="B39" s="101"/>
      <c r="C39" s="286"/>
      <c r="D39" s="286"/>
      <c r="E39" s="286"/>
      <c r="F39" s="286"/>
      <c r="G39" s="286"/>
      <c r="H39" s="286"/>
      <c r="I39" s="101"/>
      <c r="J39" s="287"/>
      <c r="K39" s="288"/>
      <c r="L39" s="288"/>
      <c r="M39" s="288"/>
      <c r="N39" s="101"/>
      <c r="O39" s="101"/>
      <c r="P39" s="101"/>
      <c r="Q39" s="101"/>
      <c r="R39" s="101"/>
      <c r="S39" s="101"/>
      <c r="T39" s="101"/>
      <c r="U39" s="101"/>
      <c r="V39" s="101"/>
      <c r="W39" s="101"/>
      <c r="X39" s="101"/>
    </row>
    <row r="40" spans="1:24" ht="10.5" customHeight="1" x14ac:dyDescent="0.15">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row>
    <row r="41" spans="1:24" ht="18" customHeight="1" x14ac:dyDescent="0.15">
      <c r="A41" s="106" t="s">
        <v>68</v>
      </c>
      <c r="B41" s="312" t="s">
        <v>159</v>
      </c>
      <c r="C41" s="312"/>
      <c r="D41" s="312"/>
      <c r="E41" s="312"/>
      <c r="F41" s="312"/>
      <c r="G41" s="101"/>
      <c r="H41" s="101"/>
      <c r="I41" s="101"/>
      <c r="J41" s="101"/>
      <c r="K41" s="101"/>
      <c r="L41" s="101"/>
      <c r="M41" s="101"/>
      <c r="N41" s="101"/>
      <c r="O41" s="101"/>
      <c r="P41" s="101"/>
      <c r="Q41" s="101"/>
      <c r="R41" s="101"/>
      <c r="S41" s="101"/>
      <c r="T41" s="101"/>
      <c r="U41" s="101"/>
      <c r="V41" s="101"/>
      <c r="W41" s="101"/>
      <c r="X41" s="101"/>
    </row>
    <row r="42" spans="1:24" ht="10.5" customHeight="1" x14ac:dyDescent="0.15">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row>
    <row r="43" spans="1:24" ht="18" customHeight="1" x14ac:dyDescent="0.15">
      <c r="A43" s="106" t="s">
        <v>69</v>
      </c>
      <c r="B43" s="101" t="s">
        <v>70</v>
      </c>
      <c r="C43" s="101"/>
      <c r="D43" s="101"/>
      <c r="E43" s="101"/>
      <c r="F43" s="101"/>
      <c r="G43" s="101"/>
      <c r="H43" s="101"/>
      <c r="I43" s="101"/>
      <c r="J43" s="101"/>
      <c r="K43" s="101"/>
      <c r="L43" s="101"/>
      <c r="M43" s="101"/>
      <c r="N43" s="101"/>
      <c r="O43" s="101"/>
      <c r="P43" s="101"/>
      <c r="Q43" s="101"/>
      <c r="R43" s="101"/>
      <c r="S43" s="101"/>
      <c r="T43" s="101"/>
      <c r="U43" s="101"/>
      <c r="V43" s="101"/>
      <c r="W43" s="101"/>
      <c r="X43" s="101"/>
    </row>
    <row r="44" spans="1:24" ht="18" customHeight="1" x14ac:dyDescent="0.15">
      <c r="A44" s="101"/>
      <c r="B44" s="101"/>
      <c r="C44" s="101" t="s">
        <v>71</v>
      </c>
      <c r="D44" s="101"/>
      <c r="E44" s="101"/>
      <c r="F44" s="101"/>
      <c r="G44" s="101"/>
      <c r="H44" s="101"/>
      <c r="I44" s="101"/>
      <c r="J44" s="101"/>
      <c r="K44" s="101"/>
      <c r="L44" s="311" t="s">
        <v>293</v>
      </c>
      <c r="M44" s="311"/>
      <c r="N44" s="311"/>
      <c r="O44" s="311"/>
      <c r="P44" s="311"/>
      <c r="Q44" s="311"/>
      <c r="R44" s="311"/>
      <c r="S44" s="311"/>
      <c r="T44" s="311"/>
      <c r="U44" s="311"/>
      <c r="V44" s="311"/>
      <c r="W44" s="101"/>
      <c r="X44" s="101"/>
    </row>
    <row r="45" spans="1:24" ht="18" customHeight="1" x14ac:dyDescent="0.15">
      <c r="A45" s="101"/>
      <c r="B45" s="101"/>
      <c r="C45" s="101" t="s">
        <v>307</v>
      </c>
      <c r="D45" s="101"/>
      <c r="E45" s="101"/>
      <c r="F45" s="101"/>
      <c r="G45" s="101"/>
      <c r="H45" s="101"/>
      <c r="I45" s="101"/>
      <c r="J45" s="101"/>
      <c r="K45" s="101"/>
      <c r="L45" s="328">
        <v>45016</v>
      </c>
      <c r="M45" s="328"/>
      <c r="N45" s="328"/>
      <c r="O45" s="328"/>
      <c r="P45" s="283"/>
      <c r="Q45" s="283"/>
      <c r="R45" s="283"/>
      <c r="S45" s="283"/>
      <c r="T45" s="283"/>
      <c r="U45" s="283"/>
      <c r="V45" s="283"/>
      <c r="W45" s="101"/>
      <c r="X45" s="101"/>
    </row>
    <row r="46" spans="1:24" ht="19.5" customHeight="1" x14ac:dyDescent="0.15">
      <c r="A46" s="101"/>
      <c r="B46" s="101"/>
      <c r="C46" s="311" t="str">
        <f>IF(情報項目シート!C9="","","延長した場合の終了予定年月日")</f>
        <v/>
      </c>
      <c r="D46" s="311"/>
      <c r="E46" s="311"/>
      <c r="F46" s="311"/>
      <c r="G46" s="311"/>
      <c r="H46" s="311"/>
      <c r="I46" s="311"/>
      <c r="J46" s="311"/>
      <c r="K46" s="311"/>
      <c r="L46" s="336" t="str">
        <f>IF(情報項目シート!C9="","",情報項目シート!C9)</f>
        <v/>
      </c>
      <c r="M46" s="311"/>
      <c r="N46" s="311"/>
      <c r="O46" s="311"/>
      <c r="P46" s="311"/>
      <c r="Q46" s="311"/>
      <c r="R46" s="311"/>
      <c r="S46" s="311"/>
      <c r="T46" s="101"/>
      <c r="U46" s="101"/>
      <c r="V46" s="101"/>
      <c r="W46" s="101"/>
      <c r="X46" s="101"/>
    </row>
    <row r="47" spans="1:24" ht="13.5" customHeight="1" x14ac:dyDescent="0.15">
      <c r="A47" s="101"/>
      <c r="B47" s="101"/>
      <c r="C47" s="101"/>
      <c r="D47" s="101"/>
      <c r="E47" s="101"/>
      <c r="F47" s="101"/>
      <c r="G47" s="101"/>
      <c r="H47" s="101"/>
      <c r="I47" s="101"/>
      <c r="J47" s="101"/>
      <c r="K47" s="101"/>
      <c r="L47" s="107"/>
      <c r="M47" s="107"/>
      <c r="N47" s="107"/>
      <c r="O47" s="107"/>
      <c r="P47" s="107"/>
      <c r="Q47" s="107"/>
      <c r="R47" s="107"/>
      <c r="S47" s="107"/>
      <c r="T47" s="101"/>
      <c r="U47" s="101"/>
      <c r="V47" s="101"/>
      <c r="W47" s="101"/>
      <c r="X47" s="101"/>
    </row>
    <row r="48" spans="1:24" ht="18" customHeight="1" x14ac:dyDescent="0.15">
      <c r="A48" s="101"/>
      <c r="B48" s="101"/>
      <c r="C48" s="101"/>
      <c r="D48" s="101"/>
      <c r="E48" s="101"/>
      <c r="F48" s="101"/>
      <c r="G48" s="101"/>
      <c r="H48" s="101"/>
      <c r="I48" s="101"/>
      <c r="J48" s="101"/>
      <c r="K48" s="101"/>
      <c r="L48" s="107"/>
      <c r="M48" s="107"/>
      <c r="N48" s="107"/>
      <c r="O48" s="107"/>
      <c r="P48" s="107"/>
      <c r="Q48" s="107"/>
      <c r="R48" s="107"/>
      <c r="S48" s="107"/>
      <c r="T48" s="101"/>
      <c r="U48" s="101"/>
      <c r="V48" s="101"/>
      <c r="W48" s="101"/>
      <c r="X48" s="101"/>
    </row>
    <row r="49" spans="1:24" ht="19.5" customHeight="1" x14ac:dyDescent="0.15">
      <c r="A49" s="106" t="s">
        <v>72</v>
      </c>
      <c r="B49" s="101" t="s">
        <v>73</v>
      </c>
      <c r="C49" s="101"/>
      <c r="D49" s="101"/>
      <c r="E49" s="101"/>
      <c r="F49" s="101"/>
      <c r="G49" s="101"/>
      <c r="H49" s="101"/>
      <c r="I49" s="101"/>
      <c r="J49" s="101"/>
      <c r="K49" s="101"/>
      <c r="L49" s="101"/>
      <c r="M49" s="101"/>
      <c r="N49" s="101"/>
      <c r="O49" s="101"/>
      <c r="P49" s="101"/>
      <c r="Q49" s="101"/>
      <c r="R49" s="101"/>
      <c r="S49" s="101"/>
      <c r="T49" s="101"/>
      <c r="U49" s="101"/>
      <c r="V49" s="101"/>
      <c r="W49" s="101"/>
      <c r="X49" s="101"/>
    </row>
    <row r="50" spans="1:24" ht="18.75" customHeight="1" x14ac:dyDescent="0.15">
      <c r="A50" s="101"/>
      <c r="B50" s="312" t="s">
        <v>74</v>
      </c>
      <c r="C50" s="312"/>
      <c r="D50" s="312"/>
      <c r="E50" s="312"/>
      <c r="F50" s="312"/>
      <c r="G50" s="312"/>
      <c r="H50" s="312"/>
      <c r="I50" s="101"/>
      <c r="J50" s="101"/>
      <c r="K50" s="101"/>
      <c r="L50" s="101"/>
      <c r="M50" s="101"/>
      <c r="N50" s="101"/>
      <c r="O50" s="101"/>
      <c r="P50" s="101"/>
      <c r="Q50" s="101"/>
      <c r="R50" s="101"/>
      <c r="S50" s="248" t="s">
        <v>84</v>
      </c>
      <c r="T50" s="101"/>
      <c r="U50" s="101"/>
      <c r="V50" s="101"/>
      <c r="W50" s="248"/>
    </row>
    <row r="51" spans="1:24" ht="19.5" customHeight="1" x14ac:dyDescent="0.15">
      <c r="B51" s="111"/>
      <c r="C51" s="329" t="s">
        <v>76</v>
      </c>
      <c r="D51" s="330"/>
      <c r="E51" s="330"/>
      <c r="F51" s="330"/>
      <c r="G51" s="331"/>
      <c r="H51" s="329" t="s">
        <v>287</v>
      </c>
      <c r="I51" s="330"/>
      <c r="J51" s="330"/>
      <c r="K51" s="331"/>
      <c r="L51" s="329" t="s">
        <v>308</v>
      </c>
      <c r="M51" s="330"/>
      <c r="N51" s="330"/>
      <c r="O51" s="331"/>
      <c r="P51" s="329" t="s">
        <v>85</v>
      </c>
      <c r="Q51" s="330"/>
      <c r="R51" s="330"/>
      <c r="S51" s="331"/>
    </row>
    <row r="52" spans="1:24" ht="19.5" customHeight="1" x14ac:dyDescent="0.15">
      <c r="B52" s="112" t="s">
        <v>75</v>
      </c>
      <c r="C52" s="333" t="s">
        <v>77</v>
      </c>
      <c r="D52" s="334"/>
      <c r="E52" s="334"/>
      <c r="F52" s="334"/>
      <c r="G52" s="335"/>
      <c r="H52" s="322">
        <f>情報項目シート!C11</f>
        <v>0</v>
      </c>
      <c r="I52" s="323"/>
      <c r="J52" s="323"/>
      <c r="K52" s="324"/>
      <c r="L52" s="322">
        <f>情報項目シート!C12</f>
        <v>0</v>
      </c>
      <c r="M52" s="323"/>
      <c r="N52" s="323"/>
      <c r="O52" s="324"/>
      <c r="P52" s="322">
        <f t="shared" ref="P52:P57" si="0">SUM(H52:O52)</f>
        <v>0</v>
      </c>
      <c r="Q52" s="323"/>
      <c r="R52" s="323"/>
      <c r="S52" s="324"/>
    </row>
    <row r="53" spans="1:24" ht="19.5" customHeight="1" x14ac:dyDescent="0.15">
      <c r="B53" s="325" t="s">
        <v>78</v>
      </c>
      <c r="C53" s="316" t="s">
        <v>79</v>
      </c>
      <c r="D53" s="317"/>
      <c r="E53" s="317"/>
      <c r="F53" s="317"/>
      <c r="G53" s="332"/>
      <c r="H53" s="322">
        <f>情報項目シート!C19</f>
        <v>0</v>
      </c>
      <c r="I53" s="323"/>
      <c r="J53" s="323"/>
      <c r="K53" s="324"/>
      <c r="L53" s="322">
        <f>情報項目シート!C20</f>
        <v>0</v>
      </c>
      <c r="M53" s="323"/>
      <c r="N53" s="323"/>
      <c r="O53" s="324"/>
      <c r="P53" s="322">
        <f t="shared" si="0"/>
        <v>0</v>
      </c>
      <c r="Q53" s="323"/>
      <c r="R53" s="323"/>
      <c r="S53" s="324"/>
    </row>
    <row r="54" spans="1:24" ht="19.5" customHeight="1" x14ac:dyDescent="0.15">
      <c r="B54" s="326"/>
      <c r="C54" s="316" t="s">
        <v>80</v>
      </c>
      <c r="D54" s="317"/>
      <c r="E54" s="317"/>
      <c r="F54" s="317"/>
      <c r="G54" s="332"/>
      <c r="H54" s="322">
        <f>情報項目シート!C21</f>
        <v>0</v>
      </c>
      <c r="I54" s="323"/>
      <c r="J54" s="323"/>
      <c r="K54" s="324"/>
      <c r="L54" s="322">
        <f>情報項目シート!C22</f>
        <v>0</v>
      </c>
      <c r="M54" s="323"/>
      <c r="N54" s="323"/>
      <c r="O54" s="324"/>
      <c r="P54" s="322">
        <f t="shared" si="0"/>
        <v>0</v>
      </c>
      <c r="Q54" s="323"/>
      <c r="R54" s="323"/>
      <c r="S54" s="324"/>
    </row>
    <row r="55" spans="1:24" ht="19.5" customHeight="1" x14ac:dyDescent="0.15">
      <c r="B55" s="326"/>
      <c r="C55" s="316" t="s">
        <v>81</v>
      </c>
      <c r="D55" s="317"/>
      <c r="E55" s="317"/>
      <c r="F55" s="317"/>
      <c r="G55" s="332"/>
      <c r="H55" s="322">
        <f>情報項目シート!C23</f>
        <v>0</v>
      </c>
      <c r="I55" s="323"/>
      <c r="J55" s="323"/>
      <c r="K55" s="324"/>
      <c r="L55" s="322">
        <f>情報項目シート!C24</f>
        <v>0</v>
      </c>
      <c r="M55" s="323"/>
      <c r="N55" s="323"/>
      <c r="O55" s="324"/>
      <c r="P55" s="322">
        <f t="shared" si="0"/>
        <v>0</v>
      </c>
      <c r="Q55" s="323"/>
      <c r="R55" s="323"/>
      <c r="S55" s="324"/>
    </row>
    <row r="56" spans="1:24" ht="19.5" customHeight="1" x14ac:dyDescent="0.15">
      <c r="B56" s="326"/>
      <c r="C56" s="329" t="s">
        <v>82</v>
      </c>
      <c r="D56" s="330"/>
      <c r="E56" s="330"/>
      <c r="F56" s="330"/>
      <c r="G56" s="331"/>
      <c r="H56" s="322">
        <f>SUM(H53:K55)</f>
        <v>0</v>
      </c>
      <c r="I56" s="323"/>
      <c r="J56" s="323"/>
      <c r="K56" s="324"/>
      <c r="L56" s="322">
        <f t="shared" ref="L56" si="1">SUM(L53:O55)</f>
        <v>0</v>
      </c>
      <c r="M56" s="323"/>
      <c r="N56" s="323"/>
      <c r="O56" s="324"/>
      <c r="P56" s="322">
        <f t="shared" si="0"/>
        <v>0</v>
      </c>
      <c r="Q56" s="323"/>
      <c r="R56" s="323"/>
      <c r="S56" s="324"/>
    </row>
    <row r="57" spans="1:24" ht="19.5" customHeight="1" x14ac:dyDescent="0.15">
      <c r="B57" s="326"/>
      <c r="C57" s="333" t="s">
        <v>83</v>
      </c>
      <c r="D57" s="334"/>
      <c r="E57" s="334"/>
      <c r="F57" s="334"/>
      <c r="G57" s="335"/>
      <c r="H57" s="322">
        <f>情報項目シート!C17</f>
        <v>0</v>
      </c>
      <c r="I57" s="323"/>
      <c r="J57" s="323"/>
      <c r="K57" s="324"/>
      <c r="L57" s="322">
        <f>情報項目シート!C18</f>
        <v>0</v>
      </c>
      <c r="M57" s="323"/>
      <c r="N57" s="323"/>
      <c r="O57" s="324"/>
      <c r="P57" s="322">
        <f t="shared" si="0"/>
        <v>0</v>
      </c>
      <c r="Q57" s="323"/>
      <c r="R57" s="323"/>
      <c r="S57" s="324"/>
    </row>
    <row r="58" spans="1:24" ht="19.5" customHeight="1" x14ac:dyDescent="0.15">
      <c r="B58" s="327"/>
      <c r="C58" s="329" t="s">
        <v>45</v>
      </c>
      <c r="D58" s="330"/>
      <c r="E58" s="330"/>
      <c r="F58" s="330"/>
      <c r="G58" s="331"/>
      <c r="H58" s="322">
        <f>SUM(H56:K57)</f>
        <v>0</v>
      </c>
      <c r="I58" s="323"/>
      <c r="J58" s="323"/>
      <c r="K58" s="324"/>
      <c r="L58" s="322">
        <f t="shared" ref="L58" si="2">SUM(L56:O57)</f>
        <v>0</v>
      </c>
      <c r="M58" s="323"/>
      <c r="N58" s="323"/>
      <c r="O58" s="324"/>
      <c r="P58" s="322">
        <f t="shared" ref="P58" si="3">SUM(P56:S57)</f>
        <v>0</v>
      </c>
      <c r="Q58" s="323"/>
      <c r="R58" s="323"/>
      <c r="S58" s="324"/>
    </row>
    <row r="59" spans="1:24" ht="9" customHeight="1" x14ac:dyDescent="0.1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row>
    <row r="60" spans="1:24" ht="18.75" customHeight="1" x14ac:dyDescent="0.15">
      <c r="A60" s="101"/>
      <c r="B60" s="312" t="s">
        <v>212</v>
      </c>
      <c r="C60" s="312"/>
      <c r="D60" s="312"/>
      <c r="E60" s="312"/>
      <c r="F60" s="312"/>
      <c r="G60" s="312"/>
      <c r="H60" s="312"/>
      <c r="I60" s="312"/>
      <c r="J60" s="312"/>
      <c r="K60" s="312"/>
      <c r="L60" s="312"/>
      <c r="M60" s="312"/>
      <c r="N60" s="312"/>
      <c r="O60" s="312"/>
      <c r="P60" s="312"/>
      <c r="Q60" s="312"/>
      <c r="R60" s="312"/>
      <c r="S60" s="312"/>
      <c r="T60" s="312"/>
      <c r="U60" s="312"/>
      <c r="V60" s="312"/>
      <c r="W60" s="312"/>
      <c r="X60" s="312"/>
    </row>
    <row r="61" spans="1:24" ht="18" customHeight="1" x14ac:dyDescent="0.15">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row>
    <row r="62" spans="1:24" ht="18" customHeight="1" x14ac:dyDescent="0.1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row>
    <row r="63" spans="1:24" ht="18" customHeight="1" x14ac:dyDescent="0.1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row>
    <row r="64" spans="1:24" ht="18" customHeight="1" x14ac:dyDescent="0.1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row>
    <row r="65" spans="1:24" ht="7.5" customHeight="1" x14ac:dyDescent="0.1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row>
    <row r="66" spans="1:24" ht="18" customHeight="1" x14ac:dyDescent="0.15">
      <c r="A66" s="106" t="s">
        <v>86</v>
      </c>
      <c r="B66" s="101" t="s">
        <v>87</v>
      </c>
      <c r="C66" s="101"/>
      <c r="D66" s="101"/>
      <c r="E66" s="101"/>
      <c r="F66" s="101"/>
      <c r="G66" s="101"/>
      <c r="H66" s="101"/>
      <c r="I66" s="101"/>
      <c r="J66" s="101"/>
      <c r="K66" s="101"/>
      <c r="L66" s="101"/>
      <c r="M66" s="101"/>
      <c r="N66" s="101"/>
      <c r="O66" s="101"/>
      <c r="P66" s="101"/>
      <c r="Q66" s="101"/>
      <c r="R66" s="101"/>
      <c r="S66" s="101"/>
      <c r="T66" s="101"/>
      <c r="U66" s="101"/>
      <c r="V66" s="101"/>
      <c r="W66" s="101"/>
      <c r="X66" s="101"/>
    </row>
    <row r="67" spans="1:24" ht="30" customHeight="1" x14ac:dyDescent="0.15">
      <c r="A67" s="101"/>
      <c r="B67" s="312" t="s">
        <v>88</v>
      </c>
      <c r="C67" s="312"/>
      <c r="D67" s="312"/>
      <c r="E67" s="312"/>
      <c r="F67" s="312"/>
      <c r="G67" s="312"/>
      <c r="H67" s="312"/>
      <c r="I67" s="101"/>
      <c r="J67" s="101"/>
      <c r="K67" s="101"/>
      <c r="L67" s="108"/>
      <c r="M67" s="108"/>
      <c r="N67" s="341">
        <f>情報項目シート!C5</f>
        <v>0</v>
      </c>
      <c r="O67" s="341"/>
      <c r="P67" s="341"/>
      <c r="Q67" s="341"/>
      <c r="R67" s="341"/>
      <c r="S67" s="341"/>
      <c r="T67" s="341"/>
      <c r="U67" s="341"/>
      <c r="V67" s="341"/>
      <c r="W67" s="341"/>
      <c r="X67" s="341"/>
    </row>
    <row r="68" spans="1:24" ht="18" customHeight="1" x14ac:dyDescent="0.15">
      <c r="A68" s="101"/>
      <c r="B68" s="101"/>
      <c r="C68" s="101"/>
      <c r="D68" s="101"/>
      <c r="E68" s="101"/>
      <c r="F68" s="101"/>
      <c r="G68" s="101"/>
      <c r="H68" s="101"/>
      <c r="I68" s="101"/>
      <c r="J68" s="101"/>
      <c r="K68" s="101"/>
      <c r="L68" s="108"/>
      <c r="M68" s="108"/>
      <c r="N68" s="311" t="str">
        <f>"("&amp;情報項目シート!C25&amp;")"</f>
        <v>()</v>
      </c>
      <c r="O68" s="312"/>
      <c r="P68" s="312"/>
      <c r="Q68" s="312"/>
      <c r="R68" s="312"/>
      <c r="S68" s="312"/>
      <c r="T68" s="312"/>
      <c r="U68" s="312"/>
      <c r="V68" s="312"/>
      <c r="W68" s="312"/>
      <c r="X68" s="312"/>
    </row>
    <row r="69" spans="1:24" ht="9.75" customHeight="1" x14ac:dyDescent="0.15">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row>
    <row r="70" spans="1:24" ht="18" customHeight="1" x14ac:dyDescent="0.15">
      <c r="A70" s="101"/>
      <c r="B70" s="312" t="s">
        <v>89</v>
      </c>
      <c r="C70" s="312"/>
      <c r="D70" s="312"/>
      <c r="E70" s="312"/>
      <c r="F70" s="312"/>
      <c r="G70" s="312"/>
      <c r="H70" s="101"/>
      <c r="I70" s="101"/>
      <c r="J70" s="101"/>
      <c r="K70" s="101"/>
      <c r="L70" s="109"/>
      <c r="M70" s="109"/>
      <c r="N70" s="344">
        <f>情報項目シート!C31</f>
        <v>0</v>
      </c>
      <c r="O70" s="344"/>
      <c r="P70" s="344"/>
      <c r="Q70" s="344"/>
      <c r="R70" s="344"/>
      <c r="S70" s="344"/>
      <c r="T70" s="344"/>
      <c r="U70" s="344"/>
      <c r="V70" s="344"/>
      <c r="W70" s="344"/>
      <c r="X70" s="344"/>
    </row>
    <row r="71" spans="1:24" ht="7.5" customHeight="1" x14ac:dyDescent="0.15">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row>
    <row r="72" spans="1:24" ht="19.5" customHeight="1" x14ac:dyDescent="0.15">
      <c r="A72" s="101"/>
      <c r="B72" s="312" t="s">
        <v>90</v>
      </c>
      <c r="C72" s="312"/>
      <c r="D72" s="312"/>
      <c r="E72" s="312"/>
      <c r="F72" s="312"/>
      <c r="G72" s="312"/>
      <c r="H72" s="312"/>
      <c r="I72" s="312"/>
      <c r="J72" s="312"/>
      <c r="K72" s="312"/>
      <c r="L72" s="312"/>
      <c r="M72" s="101"/>
      <c r="N72" s="342">
        <f>情報項目シート!C33</f>
        <v>0</v>
      </c>
      <c r="O72" s="342"/>
      <c r="P72" s="342"/>
      <c r="Q72" s="343" t="str">
        <f>"("&amp;情報項目シート!C34&amp;"名)"</f>
        <v>(名)</v>
      </c>
      <c r="R72" s="343"/>
      <c r="S72" s="343"/>
      <c r="T72" s="101"/>
      <c r="U72" s="108"/>
      <c r="V72" s="108"/>
      <c r="W72" s="101"/>
      <c r="X72" s="101"/>
    </row>
    <row r="73" spans="1:24" ht="8.25" customHeight="1" x14ac:dyDescent="0.15">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row>
    <row r="74" spans="1:24" ht="19.5" customHeight="1" x14ac:dyDescent="0.15">
      <c r="A74" s="101"/>
      <c r="B74" s="312" t="s">
        <v>199</v>
      </c>
      <c r="C74" s="312"/>
      <c r="D74" s="312"/>
      <c r="E74" s="312"/>
      <c r="F74" s="312"/>
      <c r="G74" s="312"/>
      <c r="H74" s="312"/>
      <c r="I74" s="312"/>
      <c r="J74" s="312"/>
      <c r="K74" s="312"/>
      <c r="L74" s="312"/>
      <c r="M74" s="312"/>
      <c r="N74" s="338">
        <f>情報項目シート!C35</f>
        <v>0</v>
      </c>
      <c r="O74" s="338"/>
      <c r="P74" s="338"/>
      <c r="Q74" s="338"/>
      <c r="R74" s="338"/>
      <c r="S74" s="338"/>
      <c r="T74" s="338"/>
      <c r="U74" s="338"/>
      <c r="V74" s="338"/>
      <c r="W74" s="338"/>
      <c r="X74" s="101"/>
    </row>
    <row r="75" spans="1:24" ht="9" customHeight="1" x14ac:dyDescent="0.1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row>
    <row r="76" spans="1:24" ht="18" customHeight="1" x14ac:dyDescent="0.15">
      <c r="A76" s="101"/>
      <c r="B76" s="312" t="s">
        <v>200</v>
      </c>
      <c r="C76" s="312"/>
      <c r="D76" s="312"/>
      <c r="E76" s="312"/>
      <c r="F76" s="312"/>
      <c r="G76" s="312"/>
      <c r="H76" s="312"/>
      <c r="I76" s="312"/>
      <c r="J76" s="312"/>
      <c r="K76" s="312"/>
      <c r="L76" s="312"/>
      <c r="M76" s="312"/>
      <c r="N76" s="101"/>
      <c r="O76" s="101"/>
      <c r="P76" s="101"/>
      <c r="Q76" s="101"/>
      <c r="R76" s="101"/>
      <c r="S76" s="101"/>
      <c r="T76" s="101"/>
      <c r="U76" s="101"/>
      <c r="V76" s="101"/>
      <c r="W76" s="101"/>
      <c r="X76" s="101"/>
    </row>
    <row r="77" spans="1:24" ht="18" customHeight="1" x14ac:dyDescent="0.15">
      <c r="A77" s="101"/>
      <c r="B77" s="101"/>
      <c r="C77" s="103"/>
      <c r="D77" s="103"/>
      <c r="E77" s="103"/>
      <c r="F77" s="103"/>
      <c r="G77" s="103"/>
      <c r="H77" s="103"/>
      <c r="I77" s="103"/>
      <c r="J77" s="103"/>
      <c r="K77" s="103"/>
      <c r="L77" s="103"/>
      <c r="M77" s="103"/>
      <c r="N77" s="103"/>
      <c r="O77" s="103"/>
      <c r="P77" s="103"/>
      <c r="Q77" s="103"/>
      <c r="R77" s="103"/>
      <c r="S77" s="103"/>
      <c r="T77" s="103"/>
      <c r="U77" s="103"/>
      <c r="V77" s="103"/>
      <c r="W77" s="103"/>
      <c r="X77" s="103"/>
    </row>
    <row r="78" spans="1:24" ht="18" customHeight="1" x14ac:dyDescent="0.15">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row>
    <row r="79" spans="1:24" ht="18" customHeight="1" x14ac:dyDescent="0.15">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row>
    <row r="80" spans="1:24" ht="18" customHeight="1" x14ac:dyDescent="0.15">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row>
    <row r="81" spans="1:24" ht="18" customHeight="1" x14ac:dyDescent="0.15">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row>
    <row r="82" spans="1:24" ht="7.5" customHeight="1" x14ac:dyDescent="0.15">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row>
    <row r="83" spans="1:24" ht="18" customHeight="1" x14ac:dyDescent="0.15">
      <c r="A83" s="106" t="s">
        <v>91</v>
      </c>
      <c r="B83" s="101" t="s">
        <v>92</v>
      </c>
      <c r="C83" s="101"/>
      <c r="D83" s="101"/>
      <c r="E83" s="101"/>
      <c r="F83" s="101"/>
      <c r="G83" s="101"/>
      <c r="H83" s="101"/>
      <c r="I83" s="101"/>
      <c r="J83" s="101"/>
      <c r="K83" s="101"/>
      <c r="L83" s="101"/>
      <c r="M83" s="101"/>
      <c r="N83" s="101"/>
      <c r="O83" s="101"/>
      <c r="P83" s="101"/>
      <c r="Q83" s="101"/>
      <c r="R83" s="101"/>
      <c r="S83" s="101"/>
      <c r="T83" s="101"/>
      <c r="U83" s="101"/>
      <c r="V83" s="101"/>
      <c r="W83" s="101"/>
      <c r="X83" s="101"/>
    </row>
    <row r="84" spans="1:24" ht="19.5" customHeight="1" x14ac:dyDescent="0.15">
      <c r="A84" s="101"/>
      <c r="B84" s="101"/>
      <c r="C84" s="101" t="s">
        <v>93</v>
      </c>
      <c r="D84" s="101"/>
      <c r="E84" s="101"/>
      <c r="F84" s="101"/>
      <c r="G84" s="101"/>
      <c r="H84" s="101"/>
      <c r="I84" s="312">
        <f>情報項目シート!C36</f>
        <v>0</v>
      </c>
      <c r="J84" s="312"/>
      <c r="K84" s="312"/>
      <c r="L84" s="312"/>
      <c r="M84" s="312"/>
      <c r="N84" s="312"/>
      <c r="O84" s="312"/>
      <c r="P84" s="312"/>
      <c r="Q84" s="312"/>
      <c r="R84" s="312"/>
      <c r="S84" s="312"/>
      <c r="T84" s="312"/>
      <c r="U84" s="312"/>
      <c r="V84" s="312"/>
      <c r="W84" s="312"/>
      <c r="X84" s="312"/>
    </row>
    <row r="85" spans="1:24" ht="19.5" customHeight="1" x14ac:dyDescent="0.15">
      <c r="A85" s="101"/>
      <c r="B85" s="101"/>
      <c r="C85" s="101" t="s">
        <v>99</v>
      </c>
      <c r="D85" s="101"/>
      <c r="E85" s="101"/>
      <c r="F85" s="101"/>
      <c r="G85" s="101"/>
      <c r="H85" s="101"/>
      <c r="I85" s="312">
        <f>情報項目シート!C37</f>
        <v>0</v>
      </c>
      <c r="J85" s="312"/>
      <c r="K85" s="312"/>
      <c r="L85" s="312"/>
      <c r="M85" s="312"/>
      <c r="N85" s="312"/>
      <c r="O85" s="312"/>
      <c r="P85" s="312"/>
      <c r="Q85" s="312"/>
      <c r="R85" s="312"/>
      <c r="S85" s="312"/>
      <c r="T85" s="312"/>
      <c r="U85" s="312"/>
      <c r="V85" s="312"/>
      <c r="W85" s="312"/>
      <c r="X85" s="312"/>
    </row>
    <row r="86" spans="1:24" ht="19.5" customHeight="1" x14ac:dyDescent="0.15">
      <c r="A86" s="101"/>
      <c r="B86" s="101"/>
      <c r="C86" s="101" t="s">
        <v>100</v>
      </c>
      <c r="D86" s="101"/>
      <c r="E86" s="101"/>
      <c r="F86" s="101"/>
      <c r="G86" s="101"/>
      <c r="H86" s="101"/>
      <c r="I86" s="312">
        <f>情報項目シート!C38</f>
        <v>0</v>
      </c>
      <c r="J86" s="312"/>
      <c r="K86" s="312"/>
      <c r="L86" s="312"/>
      <c r="M86" s="312"/>
      <c r="N86" s="312"/>
      <c r="O86" s="312"/>
      <c r="P86" s="312"/>
      <c r="Q86" s="312"/>
      <c r="R86" s="312"/>
      <c r="S86" s="312"/>
      <c r="T86" s="312"/>
      <c r="U86" s="312"/>
      <c r="V86" s="312"/>
      <c r="W86" s="312"/>
      <c r="X86" s="312"/>
    </row>
    <row r="87" spans="1:24" ht="19.5" customHeight="1" x14ac:dyDescent="0.15">
      <c r="A87" s="101"/>
      <c r="B87" s="101"/>
      <c r="C87" s="101" t="s">
        <v>94</v>
      </c>
      <c r="D87" s="101"/>
      <c r="E87" s="101"/>
      <c r="F87" s="101"/>
      <c r="G87" s="101"/>
      <c r="H87" s="101"/>
      <c r="I87" s="312" t="str">
        <f>"〒"&amp;情報項目シート!C39</f>
        <v>〒</v>
      </c>
      <c r="J87" s="312"/>
      <c r="K87" s="312"/>
      <c r="L87" s="312"/>
      <c r="M87" s="312"/>
      <c r="N87" s="312"/>
      <c r="O87" s="312"/>
      <c r="P87" s="312"/>
      <c r="Q87" s="312"/>
      <c r="R87" s="312"/>
      <c r="S87" s="312"/>
      <c r="T87" s="312"/>
      <c r="U87" s="312"/>
      <c r="V87" s="312"/>
      <c r="W87" s="312"/>
      <c r="X87" s="312"/>
    </row>
    <row r="88" spans="1:24" ht="18" customHeight="1" x14ac:dyDescent="0.15">
      <c r="A88" s="101"/>
      <c r="B88" s="101"/>
      <c r="C88" s="101" t="s">
        <v>95</v>
      </c>
      <c r="D88" s="101"/>
      <c r="E88" s="101"/>
      <c r="F88" s="101"/>
      <c r="G88" s="101"/>
      <c r="H88" s="101"/>
      <c r="I88" s="337">
        <f>情報項目シート!C40</f>
        <v>0</v>
      </c>
      <c r="J88" s="337"/>
      <c r="K88" s="337"/>
      <c r="L88" s="337"/>
      <c r="M88" s="337"/>
      <c r="N88" s="337"/>
      <c r="O88" s="337"/>
      <c r="P88" s="337"/>
      <c r="Q88" s="337"/>
      <c r="R88" s="337"/>
      <c r="S88" s="337"/>
      <c r="T88" s="337"/>
      <c r="U88" s="337"/>
      <c r="V88" s="337"/>
      <c r="W88" s="337"/>
      <c r="X88" s="337"/>
    </row>
    <row r="89" spans="1:24" ht="18" customHeight="1" x14ac:dyDescent="0.15">
      <c r="A89" s="101"/>
      <c r="B89" s="101"/>
      <c r="C89" s="101"/>
      <c r="D89" s="101"/>
      <c r="E89" s="101"/>
      <c r="F89" s="101"/>
      <c r="G89" s="101"/>
      <c r="H89" s="101"/>
      <c r="I89" s="337"/>
      <c r="J89" s="337"/>
      <c r="K89" s="337"/>
      <c r="L89" s="337"/>
      <c r="M89" s="337"/>
      <c r="N89" s="337"/>
      <c r="O89" s="337"/>
      <c r="P89" s="337"/>
      <c r="Q89" s="337"/>
      <c r="R89" s="337"/>
      <c r="S89" s="337"/>
      <c r="T89" s="337"/>
      <c r="U89" s="337"/>
      <c r="V89" s="337"/>
      <c r="W89" s="337"/>
      <c r="X89" s="337"/>
    </row>
    <row r="90" spans="1:24" ht="18" customHeight="1" x14ac:dyDescent="0.15">
      <c r="A90" s="101"/>
      <c r="B90" s="101"/>
      <c r="C90" s="101" t="s">
        <v>96</v>
      </c>
      <c r="D90" s="101"/>
      <c r="E90" s="101"/>
      <c r="F90" s="101"/>
      <c r="G90" s="101"/>
      <c r="H90" s="101"/>
      <c r="I90" s="312">
        <f>情報項目シート!C41</f>
        <v>0</v>
      </c>
      <c r="J90" s="312"/>
      <c r="K90" s="312"/>
      <c r="L90" s="312"/>
      <c r="M90" s="312"/>
      <c r="N90" s="312"/>
      <c r="O90" s="312"/>
      <c r="P90" s="312"/>
      <c r="Q90" s="312"/>
      <c r="R90" s="312"/>
      <c r="S90" s="312"/>
      <c r="T90" s="312"/>
      <c r="U90" s="312"/>
      <c r="V90" s="312"/>
      <c r="W90" s="312"/>
      <c r="X90" s="312"/>
    </row>
    <row r="91" spans="1:24" ht="18" customHeight="1" x14ac:dyDescent="0.15">
      <c r="A91" s="101"/>
      <c r="B91" s="101"/>
      <c r="C91" s="101" t="s">
        <v>98</v>
      </c>
      <c r="D91" s="101"/>
      <c r="E91" s="101"/>
      <c r="F91" s="101"/>
      <c r="G91" s="101"/>
      <c r="H91" s="101"/>
      <c r="I91" s="312">
        <f>情報項目シート!C42</f>
        <v>0</v>
      </c>
      <c r="J91" s="312"/>
      <c r="K91" s="312"/>
      <c r="L91" s="312"/>
      <c r="M91" s="312"/>
      <c r="N91" s="312"/>
      <c r="O91" s="312"/>
      <c r="P91" s="312"/>
      <c r="Q91" s="312"/>
      <c r="R91" s="312"/>
      <c r="S91" s="312"/>
      <c r="T91" s="312"/>
      <c r="U91" s="312"/>
      <c r="V91" s="312"/>
      <c r="W91" s="312"/>
      <c r="X91" s="312"/>
    </row>
    <row r="92" spans="1:24" ht="18" customHeight="1" x14ac:dyDescent="0.15">
      <c r="A92" s="101"/>
      <c r="B92" s="101"/>
      <c r="C92" s="101" t="s">
        <v>97</v>
      </c>
      <c r="D92" s="101"/>
      <c r="E92" s="101"/>
      <c r="F92" s="101"/>
      <c r="G92" s="101"/>
      <c r="H92" s="101"/>
      <c r="I92" s="312">
        <f>情報項目シート!C43</f>
        <v>0</v>
      </c>
      <c r="J92" s="312"/>
      <c r="K92" s="312"/>
      <c r="L92" s="312"/>
      <c r="M92" s="312"/>
      <c r="N92" s="312"/>
      <c r="O92" s="312"/>
      <c r="P92" s="312"/>
      <c r="Q92" s="312"/>
      <c r="R92" s="312"/>
      <c r="S92" s="312"/>
      <c r="T92" s="312"/>
      <c r="U92" s="312"/>
      <c r="V92" s="312"/>
      <c r="W92" s="312"/>
      <c r="X92" s="312"/>
    </row>
  </sheetData>
  <mergeCells count="83">
    <mergeCell ref="N72:P72"/>
    <mergeCell ref="Q72:S72"/>
    <mergeCell ref="B72:L72"/>
    <mergeCell ref="N67:X67"/>
    <mergeCell ref="C58:G58"/>
    <mergeCell ref="B70:G70"/>
    <mergeCell ref="B67:H67"/>
    <mergeCell ref="B60:X60"/>
    <mergeCell ref="N68:X68"/>
    <mergeCell ref="N70:X70"/>
    <mergeCell ref="H57:K57"/>
    <mergeCell ref="H55:K55"/>
    <mergeCell ref="A2:X2"/>
    <mergeCell ref="A4:X4"/>
    <mergeCell ref="J7:L7"/>
    <mergeCell ref="M7:X7"/>
    <mergeCell ref="M12:V13"/>
    <mergeCell ref="M8:X9"/>
    <mergeCell ref="M10:X11"/>
    <mergeCell ref="J33:M33"/>
    <mergeCell ref="C38:H38"/>
    <mergeCell ref="C54:G54"/>
    <mergeCell ref="C55:G55"/>
    <mergeCell ref="C56:G56"/>
    <mergeCell ref="C57:G57"/>
    <mergeCell ref="I92:X92"/>
    <mergeCell ref="I86:X86"/>
    <mergeCell ref="B74:M74"/>
    <mergeCell ref="B76:M76"/>
    <mergeCell ref="I84:X84"/>
    <mergeCell ref="I85:X85"/>
    <mergeCell ref="I87:X87"/>
    <mergeCell ref="I90:X90"/>
    <mergeCell ref="I91:X91"/>
    <mergeCell ref="I88:X89"/>
    <mergeCell ref="N74:W74"/>
    <mergeCell ref="L45:O45"/>
    <mergeCell ref="C51:G51"/>
    <mergeCell ref="C53:G53"/>
    <mergeCell ref="H52:K52"/>
    <mergeCell ref="H51:K51"/>
    <mergeCell ref="H53:K53"/>
    <mergeCell ref="C52:G52"/>
    <mergeCell ref="L46:S46"/>
    <mergeCell ref="L51:O51"/>
    <mergeCell ref="L52:O52"/>
    <mergeCell ref="L53:O53"/>
    <mergeCell ref="C46:K46"/>
    <mergeCell ref="P51:S51"/>
    <mergeCell ref="P52:S52"/>
    <mergeCell ref="B50:H50"/>
    <mergeCell ref="B41:F41"/>
    <mergeCell ref="P58:S58"/>
    <mergeCell ref="B53:B58"/>
    <mergeCell ref="P53:S53"/>
    <mergeCell ref="P54:S54"/>
    <mergeCell ref="P55:S55"/>
    <mergeCell ref="P56:S56"/>
    <mergeCell ref="P57:S57"/>
    <mergeCell ref="L54:O54"/>
    <mergeCell ref="L55:O55"/>
    <mergeCell ref="L56:O56"/>
    <mergeCell ref="L57:O57"/>
    <mergeCell ref="L58:O58"/>
    <mergeCell ref="H58:K58"/>
    <mergeCell ref="H54:K54"/>
    <mergeCell ref="H56:K56"/>
    <mergeCell ref="A20:X20"/>
    <mergeCell ref="L44:V44"/>
    <mergeCell ref="C33:G33"/>
    <mergeCell ref="J38:M38"/>
    <mergeCell ref="K15:R15"/>
    <mergeCell ref="S15:X15"/>
    <mergeCell ref="A18:X18"/>
    <mergeCell ref="A19:X19"/>
    <mergeCell ref="B23:X23"/>
    <mergeCell ref="B26:X29"/>
    <mergeCell ref="C32:E32"/>
    <mergeCell ref="C37:E37"/>
    <mergeCell ref="J32:M32"/>
    <mergeCell ref="J36:M36"/>
    <mergeCell ref="J37:M37"/>
    <mergeCell ref="J31:M31"/>
  </mergeCells>
  <phoneticPr fontId="4"/>
  <printOptions horizontalCentered="1"/>
  <pageMargins left="0.59055118110236227" right="0.59055118110236227" top="0.74803149606299213" bottom="0.74803149606299213" header="0.31496062992125984" footer="0.31496062992125984"/>
  <pageSetup paperSize="9" orientation="portrait" r:id="rId1"/>
  <rowBreaks count="1" manualBreakCount="1">
    <brk id="47"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3"/>
  <sheetViews>
    <sheetView showGridLines="0" view="pageBreakPreview" zoomScaleNormal="100" zoomScaleSheetLayoutView="100" workbookViewId="0"/>
  </sheetViews>
  <sheetFormatPr defaultColWidth="9" defaultRowHeight="13.5" x14ac:dyDescent="0.15"/>
  <cols>
    <col min="1" max="1" width="22.125" style="113" customWidth="1"/>
    <col min="2" max="2" width="24.125" style="113" customWidth="1"/>
    <col min="3" max="5" width="15.875" style="113" customWidth="1"/>
    <col min="6" max="16384" width="9" style="113"/>
  </cols>
  <sheetData>
    <row r="1" spans="1:11" ht="18.75" x14ac:dyDescent="0.15">
      <c r="E1" s="114" t="s">
        <v>110</v>
      </c>
    </row>
    <row r="2" spans="1:11" ht="19.5" x14ac:dyDescent="0.15">
      <c r="A2" s="348" t="s">
        <v>167</v>
      </c>
      <c r="B2" s="348"/>
      <c r="C2" s="348"/>
      <c r="D2" s="348"/>
      <c r="E2" s="348"/>
    </row>
    <row r="3" spans="1:11" ht="18.75" customHeight="1" x14ac:dyDescent="0.15"/>
    <row r="4" spans="1:11" s="116" customFormat="1" ht="18.75" customHeight="1" x14ac:dyDescent="0.15">
      <c r="A4" s="115" t="s">
        <v>168</v>
      </c>
      <c r="B4" s="115"/>
    </row>
    <row r="5" spans="1:11" s="116" customFormat="1" ht="18.75" customHeight="1" x14ac:dyDescent="0.15">
      <c r="A5" s="115" t="str">
        <f>"助成事業の名称："&amp;情報項目シート!C6</f>
        <v>助成事業の名称：</v>
      </c>
      <c r="B5" s="115"/>
    </row>
    <row r="6" spans="1:11" s="116" customFormat="1" ht="18.75" customHeight="1" x14ac:dyDescent="0.15">
      <c r="A6" s="115" t="str">
        <f>"　"&amp;情報項目シート!C5</f>
        <v>　</v>
      </c>
      <c r="B6" s="115"/>
      <c r="D6" s="270"/>
      <c r="E6" s="270" t="s">
        <v>84</v>
      </c>
    </row>
    <row r="7" spans="1:11" s="116" customFormat="1" ht="27" customHeight="1" x14ac:dyDescent="0.15">
      <c r="A7" s="117" t="s">
        <v>169</v>
      </c>
      <c r="B7" s="118" t="s">
        <v>170</v>
      </c>
      <c r="C7" s="117" t="s">
        <v>111</v>
      </c>
      <c r="D7" s="117" t="s">
        <v>287</v>
      </c>
      <c r="E7" s="118" t="s">
        <v>308</v>
      </c>
    </row>
    <row r="8" spans="1:11" s="116" customFormat="1" ht="27" customHeight="1" x14ac:dyDescent="0.15">
      <c r="A8" s="349" t="str">
        <f>"１．　"&amp;情報項目シート!C5</f>
        <v>１．　</v>
      </c>
      <c r="B8" s="350"/>
      <c r="C8" s="119">
        <f>SUM(D8:E8)</f>
        <v>0</v>
      </c>
      <c r="D8" s="119">
        <f>'(4)項目別明細表(2022年助成先用)'!K82</f>
        <v>0</v>
      </c>
      <c r="E8" s="119">
        <f>'(4)項目別明細表(2023年助成先用)(参考)'!K82</f>
        <v>0</v>
      </c>
      <c r="H8" s="120"/>
      <c r="I8" s="120"/>
      <c r="J8" s="120"/>
      <c r="K8" s="120"/>
    </row>
    <row r="9" spans="1:11" s="116" customFormat="1" ht="27" customHeight="1" x14ac:dyDescent="0.15">
      <c r="A9" s="121" t="s">
        <v>201</v>
      </c>
      <c r="B9" s="117"/>
      <c r="C9" s="122">
        <f>SUM(D9:E9)</f>
        <v>0</v>
      </c>
      <c r="D9" s="122">
        <v>0</v>
      </c>
      <c r="E9" s="122">
        <v>0</v>
      </c>
      <c r="H9" s="120"/>
      <c r="I9" s="120"/>
      <c r="J9" s="120"/>
      <c r="K9" s="120"/>
    </row>
    <row r="10" spans="1:11" s="116" customFormat="1" ht="27" customHeight="1" x14ac:dyDescent="0.15">
      <c r="A10" s="121" t="s">
        <v>202</v>
      </c>
      <c r="B10" s="153">
        <f>情報項目シート!C44</f>
        <v>0</v>
      </c>
      <c r="C10" s="122">
        <f>SUM(D10:E10)</f>
        <v>0</v>
      </c>
      <c r="D10" s="269">
        <f>'(4)項目別明細表(2022年助成先用)'!K78</f>
        <v>0</v>
      </c>
      <c r="E10" s="122">
        <f>'(4)項目別明細表(2023年助成先用)(参考)'!K78</f>
        <v>0</v>
      </c>
      <c r="H10" s="120"/>
      <c r="I10" s="120"/>
      <c r="J10" s="120"/>
      <c r="K10" s="120"/>
    </row>
    <row r="11" spans="1:11" s="116" customFormat="1" ht="27" customHeight="1" x14ac:dyDescent="0.15">
      <c r="A11" s="121"/>
      <c r="B11" s="123"/>
      <c r="C11" s="122">
        <f>SUM(D11:E11)</f>
        <v>0</v>
      </c>
      <c r="D11" s="122">
        <v>0</v>
      </c>
      <c r="E11" s="122">
        <v>0</v>
      </c>
      <c r="H11" s="120"/>
      <c r="I11" s="120"/>
      <c r="J11" s="120"/>
      <c r="K11" s="120"/>
    </row>
    <row r="12" spans="1:11" s="116" customFormat="1" ht="27" customHeight="1" x14ac:dyDescent="0.15">
      <c r="A12" s="351" t="s">
        <v>255</v>
      </c>
      <c r="B12" s="352"/>
      <c r="C12" s="123">
        <f>SUM(D12:E12)</f>
        <v>0</v>
      </c>
      <c r="D12" s="123">
        <v>0</v>
      </c>
      <c r="E12" s="123">
        <v>0</v>
      </c>
      <c r="H12" s="120"/>
      <c r="I12" s="120"/>
      <c r="J12" s="120"/>
      <c r="K12" s="120"/>
    </row>
    <row r="13" spans="1:11" s="116" customFormat="1" ht="27" customHeight="1" x14ac:dyDescent="0.15">
      <c r="A13" s="121"/>
      <c r="B13" s="123"/>
      <c r="C13" s="122">
        <f>SUM(D13:E14)</f>
        <v>0</v>
      </c>
      <c r="D13" s="122">
        <v>0</v>
      </c>
      <c r="E13" s="122">
        <v>0</v>
      </c>
      <c r="H13" s="120"/>
      <c r="I13" s="120"/>
      <c r="J13" s="120"/>
      <c r="K13" s="120"/>
    </row>
    <row r="14" spans="1:11" s="116" customFormat="1" ht="27" customHeight="1" x14ac:dyDescent="0.15">
      <c r="A14" s="121"/>
      <c r="B14" s="123"/>
      <c r="C14" s="122">
        <f>SUM(D14:E14)</f>
        <v>0</v>
      </c>
      <c r="D14" s="122">
        <v>0</v>
      </c>
      <c r="E14" s="122">
        <v>0</v>
      </c>
      <c r="H14" s="120"/>
      <c r="I14" s="120"/>
      <c r="J14" s="120"/>
      <c r="K14" s="120"/>
    </row>
    <row r="15" spans="1:11" s="116" customFormat="1" ht="27" customHeight="1" x14ac:dyDescent="0.15">
      <c r="A15" s="121"/>
      <c r="B15" s="123"/>
      <c r="C15" s="122">
        <f>SUM(D15:E15)</f>
        <v>0</v>
      </c>
      <c r="D15" s="122">
        <v>0</v>
      </c>
      <c r="E15" s="122">
        <v>0</v>
      </c>
      <c r="H15" s="120"/>
      <c r="I15" s="120"/>
      <c r="J15" s="120"/>
      <c r="K15" s="120"/>
    </row>
    <row r="16" spans="1:11" s="116" customFormat="1" ht="27" customHeight="1" x14ac:dyDescent="0.15">
      <c r="A16" s="349" t="s">
        <v>171</v>
      </c>
      <c r="B16" s="350"/>
      <c r="C16" s="123">
        <f>SUM(C8,C12)</f>
        <v>0</v>
      </c>
      <c r="D16" s="123">
        <f>SUM(D8,D12)</f>
        <v>0</v>
      </c>
      <c r="E16" s="123">
        <f>SUM(E8,E12)</f>
        <v>0</v>
      </c>
      <c r="H16" s="120"/>
      <c r="I16" s="120"/>
      <c r="J16" s="120"/>
      <c r="K16" s="120"/>
    </row>
    <row r="17" spans="1:11" s="116" customFormat="1" ht="27" customHeight="1" x14ac:dyDescent="0.15">
      <c r="A17" s="349" t="s">
        <v>112</v>
      </c>
      <c r="B17" s="350"/>
      <c r="C17" s="123">
        <f>SUM(D17:E17)</f>
        <v>0</v>
      </c>
      <c r="D17" s="123">
        <f>ROUNDDOWN(SUM(D8,D12)*$A$18,-3)</f>
        <v>0</v>
      </c>
      <c r="E17" s="123">
        <f>ROUNDDOWN(SUM(E8,E12)*$A$18,-3)</f>
        <v>0</v>
      </c>
      <c r="H17" s="120"/>
      <c r="I17" s="120"/>
      <c r="J17" s="120"/>
      <c r="K17" s="120"/>
    </row>
    <row r="18" spans="1:11" s="116" customFormat="1" ht="27" customHeight="1" x14ac:dyDescent="0.15">
      <c r="A18" s="124">
        <v>0.66666666666666663</v>
      </c>
      <c r="B18" s="125"/>
      <c r="C18" s="126"/>
      <c r="D18" s="126"/>
      <c r="E18" s="126"/>
      <c r="H18" s="120"/>
      <c r="I18" s="120"/>
      <c r="J18" s="120"/>
      <c r="K18" s="120"/>
    </row>
    <row r="19" spans="1:11" ht="30" customHeight="1" x14ac:dyDescent="0.15"/>
    <row r="20" spans="1:11" ht="27" customHeight="1" x14ac:dyDescent="0.15">
      <c r="A20" s="113" t="s">
        <v>172</v>
      </c>
    </row>
    <row r="21" spans="1:11" ht="27" customHeight="1" x14ac:dyDescent="0.15">
      <c r="A21" s="351" t="s">
        <v>256</v>
      </c>
      <c r="B21" s="352"/>
      <c r="C21" s="127">
        <f>SUM(D21:E21)</f>
        <v>0</v>
      </c>
      <c r="D21" s="127">
        <f>SUM(D22:D23)</f>
        <v>0</v>
      </c>
      <c r="E21" s="127">
        <f>SUM(E22:E23)</f>
        <v>0</v>
      </c>
      <c r="H21" s="128"/>
      <c r="I21" s="128"/>
      <c r="J21" s="128"/>
      <c r="K21" s="128"/>
    </row>
    <row r="22" spans="1:11" ht="27" customHeight="1" x14ac:dyDescent="0.15">
      <c r="A22" s="353"/>
      <c r="B22" s="354"/>
      <c r="C22" s="129">
        <f>SUM(D22:E22)</f>
        <v>0</v>
      </c>
      <c r="D22" s="130">
        <v>0</v>
      </c>
      <c r="E22" s="130">
        <v>0</v>
      </c>
      <c r="H22" s="128"/>
      <c r="I22" s="128"/>
      <c r="J22" s="128"/>
      <c r="K22" s="128"/>
    </row>
    <row r="23" spans="1:11" ht="27" customHeight="1" x14ac:dyDescent="0.15">
      <c r="A23" s="346"/>
      <c r="B23" s="347"/>
      <c r="C23" s="131">
        <f>SUM(D23:E23)</f>
        <v>0</v>
      </c>
      <c r="D23" s="132">
        <v>0</v>
      </c>
      <c r="E23" s="132">
        <v>0</v>
      </c>
      <c r="H23" s="128"/>
      <c r="I23" s="128"/>
      <c r="J23" s="128"/>
      <c r="K23" s="128"/>
    </row>
    <row r="24" spans="1:11" s="134" customFormat="1" ht="10.5" customHeight="1" x14ac:dyDescent="0.15">
      <c r="A24" s="125"/>
      <c r="B24" s="125"/>
      <c r="C24" s="126"/>
      <c r="D24" s="133"/>
      <c r="E24" s="133"/>
      <c r="H24" s="135"/>
      <c r="I24" s="135"/>
      <c r="J24" s="135"/>
      <c r="K24" s="135"/>
    </row>
    <row r="25" spans="1:11" ht="27" customHeight="1" x14ac:dyDescent="0.15">
      <c r="A25" s="351" t="s">
        <v>257</v>
      </c>
      <c r="B25" s="352"/>
      <c r="C25" s="127">
        <f>SUM(D25:E25)</f>
        <v>0</v>
      </c>
      <c r="D25" s="127">
        <f>SUM(D26:D27)</f>
        <v>0</v>
      </c>
      <c r="E25" s="127">
        <f>SUM(E26:E27)</f>
        <v>0</v>
      </c>
    </row>
    <row r="26" spans="1:11" ht="27" customHeight="1" x14ac:dyDescent="0.15">
      <c r="A26" s="353"/>
      <c r="B26" s="354"/>
      <c r="C26" s="129">
        <f>SUM(D26:E26)</f>
        <v>0</v>
      </c>
      <c r="D26" s="130">
        <v>0</v>
      </c>
      <c r="E26" s="130">
        <v>0</v>
      </c>
    </row>
    <row r="27" spans="1:11" ht="27" customHeight="1" x14ac:dyDescent="0.15">
      <c r="A27" s="346"/>
      <c r="B27" s="347"/>
      <c r="C27" s="131">
        <f>SUM(D27:E27)</f>
        <v>0</v>
      </c>
      <c r="D27" s="132">
        <v>0</v>
      </c>
      <c r="E27" s="132">
        <v>0</v>
      </c>
    </row>
    <row r="29" spans="1:11" s="136" customFormat="1" x14ac:dyDescent="0.15">
      <c r="A29" s="345" t="s">
        <v>173</v>
      </c>
      <c r="B29" s="345"/>
      <c r="C29" s="345"/>
    </row>
    <row r="30" spans="1:11" s="136" customFormat="1" x14ac:dyDescent="0.15">
      <c r="A30" s="137"/>
    </row>
    <row r="31" spans="1:11" s="136" customFormat="1" x14ac:dyDescent="0.15">
      <c r="A31" s="137"/>
    </row>
    <row r="32" spans="1:11" s="136" customFormat="1" x14ac:dyDescent="0.15">
      <c r="A32" s="137"/>
    </row>
    <row r="33" spans="1:1" x14ac:dyDescent="0.15">
      <c r="A33" s="138"/>
    </row>
  </sheetData>
  <mergeCells count="12">
    <mergeCell ref="A29:C29"/>
    <mergeCell ref="A27:B27"/>
    <mergeCell ref="A2:E2"/>
    <mergeCell ref="A8:B8"/>
    <mergeCell ref="A12:B12"/>
    <mergeCell ref="A16:B16"/>
    <mergeCell ref="A17:B17"/>
    <mergeCell ref="A21:B21"/>
    <mergeCell ref="A22:B22"/>
    <mergeCell ref="A23:B23"/>
    <mergeCell ref="A25:B25"/>
    <mergeCell ref="A26:B26"/>
  </mergeCells>
  <phoneticPr fontId="4"/>
  <printOptions horizontalCentered="1"/>
  <pageMargins left="0.59055118110236227" right="0.59055118110236227"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9"/>
  <sheetViews>
    <sheetView showGridLines="0" tabSelected="1" view="pageBreakPreview" zoomScaleNormal="90" zoomScaleSheetLayoutView="100" workbookViewId="0">
      <selection activeCell="K5" sqref="K5"/>
    </sheetView>
  </sheetViews>
  <sheetFormatPr defaultColWidth="9" defaultRowHeight="13.5" x14ac:dyDescent="0.15"/>
  <cols>
    <col min="1" max="1" width="35.375" style="139" bestFit="1" customWidth="1"/>
    <col min="2" max="4" width="18.625" style="139" customWidth="1"/>
    <col min="5" max="16384" width="9" style="139"/>
  </cols>
  <sheetData>
    <row r="1" spans="1:4" ht="18.75" x14ac:dyDescent="0.15">
      <c r="D1" s="140" t="s">
        <v>110</v>
      </c>
    </row>
    <row r="2" spans="1:4" ht="19.5" x14ac:dyDescent="0.15">
      <c r="A2" s="348" t="s">
        <v>113</v>
      </c>
      <c r="B2" s="348"/>
      <c r="C2" s="348"/>
      <c r="D2" s="348"/>
    </row>
    <row r="3" spans="1:4" s="142" customFormat="1" ht="19.5" x14ac:dyDescent="0.15">
      <c r="A3" s="141"/>
      <c r="B3" s="141"/>
      <c r="C3" s="141"/>
      <c r="D3" s="141"/>
    </row>
    <row r="4" spans="1:4" s="143" customFormat="1" ht="19.5" customHeight="1" x14ac:dyDescent="0.15">
      <c r="A4" s="143" t="s">
        <v>174</v>
      </c>
    </row>
    <row r="5" spans="1:4" s="144" customFormat="1" ht="19.5" customHeight="1" x14ac:dyDescent="0.15">
      <c r="A5" s="143" t="str">
        <f>"助成事業の名称："&amp;情報項目シート!C6</f>
        <v>助成事業の名称：</v>
      </c>
    </row>
    <row r="6" spans="1:4" s="144" customFormat="1" ht="19.5" customHeight="1" x14ac:dyDescent="0.15">
      <c r="A6" s="145" t="str">
        <f>"　"&amp;情報項目シート!C5</f>
        <v>　</v>
      </c>
    </row>
    <row r="7" spans="1:4" s="144" customFormat="1" ht="22.5" customHeight="1" x14ac:dyDescent="0.15">
      <c r="D7" s="146" t="s">
        <v>84</v>
      </c>
    </row>
    <row r="8" spans="1:4" s="148" customFormat="1" ht="19.5" customHeight="1" x14ac:dyDescent="0.15">
      <c r="A8" s="147" t="s">
        <v>0</v>
      </c>
      <c r="B8" s="147" t="s">
        <v>111</v>
      </c>
      <c r="C8" s="117" t="s">
        <v>287</v>
      </c>
      <c r="D8" s="118" t="s">
        <v>308</v>
      </c>
    </row>
    <row r="9" spans="1:4" s="143" customFormat="1" ht="22.5" customHeight="1" x14ac:dyDescent="0.15">
      <c r="A9" s="127" t="s">
        <v>114</v>
      </c>
      <c r="B9" s="127">
        <f t="shared" ref="B9:B25" si="0">SUM(C9:D9)</f>
        <v>0</v>
      </c>
      <c r="C9" s="127">
        <f>SUM(C10:C12)</f>
        <v>0</v>
      </c>
      <c r="D9" s="127">
        <f>SUM(D10:D12)</f>
        <v>0</v>
      </c>
    </row>
    <row r="10" spans="1:4" s="143" customFormat="1" ht="22.5" customHeight="1" x14ac:dyDescent="0.15">
      <c r="A10" s="129" t="s">
        <v>115</v>
      </c>
      <c r="B10" s="129">
        <f t="shared" si="0"/>
        <v>0</v>
      </c>
      <c r="C10" s="129">
        <f>'(4)項目別明細表(2022年助成先用)'!K7</f>
        <v>0</v>
      </c>
      <c r="D10" s="129">
        <f>'(4)項目別明細表(2023年助成先用)(参考)'!K7</f>
        <v>0</v>
      </c>
    </row>
    <row r="11" spans="1:4" s="143" customFormat="1" ht="22.5" customHeight="1" x14ac:dyDescent="0.15">
      <c r="A11" s="129" t="s">
        <v>116</v>
      </c>
      <c r="B11" s="129">
        <f t="shared" si="0"/>
        <v>0</v>
      </c>
      <c r="C11" s="129">
        <f>'(4)項目別明細表(2022年助成先用)'!K11</f>
        <v>0</v>
      </c>
      <c r="D11" s="129">
        <f>'(4)項目別明細表(2023年助成先用)(参考)'!K11</f>
        <v>0</v>
      </c>
    </row>
    <row r="12" spans="1:4" s="143" customFormat="1" ht="22.5" customHeight="1" x14ac:dyDescent="0.15">
      <c r="A12" s="131" t="s">
        <v>117</v>
      </c>
      <c r="B12" s="131">
        <f t="shared" si="0"/>
        <v>0</v>
      </c>
      <c r="C12" s="131">
        <f>'(4)項目別明細表(2022年助成先用)'!K23</f>
        <v>0</v>
      </c>
      <c r="D12" s="131">
        <f>'(4)項目別明細表(2023年助成先用)(参考)'!K23</f>
        <v>0</v>
      </c>
    </row>
    <row r="13" spans="1:4" s="143" customFormat="1" ht="22.5" customHeight="1" x14ac:dyDescent="0.15">
      <c r="A13" s="127" t="s">
        <v>43</v>
      </c>
      <c r="B13" s="127">
        <f t="shared" si="0"/>
        <v>0</v>
      </c>
      <c r="C13" s="127">
        <f>SUM(C14:C15)</f>
        <v>0</v>
      </c>
      <c r="D13" s="127">
        <f>SUM(D14:D15)</f>
        <v>0</v>
      </c>
    </row>
    <row r="14" spans="1:4" s="143" customFormat="1" ht="22.5" customHeight="1" x14ac:dyDescent="0.15">
      <c r="A14" s="129" t="s">
        <v>118</v>
      </c>
      <c r="B14" s="129">
        <f t="shared" si="0"/>
        <v>0</v>
      </c>
      <c r="C14" s="129">
        <f>'(4)項目別明細表(2022年助成先用)'!K32</f>
        <v>0</v>
      </c>
      <c r="D14" s="129">
        <f>'(4)項目別明細表(2023年助成先用)(参考)'!K32</f>
        <v>0</v>
      </c>
    </row>
    <row r="15" spans="1:4" s="143" customFormat="1" ht="22.5" customHeight="1" x14ac:dyDescent="0.15">
      <c r="A15" s="131" t="s">
        <v>119</v>
      </c>
      <c r="B15" s="131">
        <f t="shared" si="0"/>
        <v>0</v>
      </c>
      <c r="C15" s="131">
        <f>'(4)項目別明細表(2022年助成先用)'!K46</f>
        <v>0</v>
      </c>
      <c r="D15" s="131">
        <f>'(4)項目別明細表(2023年助成先用)(参考)'!K46</f>
        <v>0</v>
      </c>
    </row>
    <row r="16" spans="1:4" s="143" customFormat="1" ht="22.5" customHeight="1" x14ac:dyDescent="0.15">
      <c r="A16" s="129" t="s">
        <v>44</v>
      </c>
      <c r="B16" s="129">
        <f t="shared" si="0"/>
        <v>0</v>
      </c>
      <c r="C16" s="129">
        <f>SUM(C17:C20)</f>
        <v>0</v>
      </c>
      <c r="D16" s="129">
        <f>SUM(D17:D20)</f>
        <v>0</v>
      </c>
    </row>
    <row r="17" spans="1:4" s="143" customFormat="1" ht="22.5" customHeight="1" x14ac:dyDescent="0.15">
      <c r="A17" s="129" t="s">
        <v>120</v>
      </c>
      <c r="B17" s="129">
        <f t="shared" si="0"/>
        <v>0</v>
      </c>
      <c r="C17" s="129">
        <f>'(4)項目別明細表(2022年助成先用)'!K51</f>
        <v>0</v>
      </c>
      <c r="D17" s="129">
        <f>'(4)項目別明細表(2023年助成先用)(参考)'!K51</f>
        <v>0</v>
      </c>
    </row>
    <row r="18" spans="1:4" s="143" customFormat="1" ht="22.5" customHeight="1" x14ac:dyDescent="0.15">
      <c r="A18" s="129" t="s">
        <v>121</v>
      </c>
      <c r="B18" s="129">
        <f t="shared" si="0"/>
        <v>0</v>
      </c>
      <c r="C18" s="129">
        <f>'(4)項目別明細表(2022年助成先用)'!K62</f>
        <v>0</v>
      </c>
      <c r="D18" s="129">
        <f>'(4)項目別明細表(2023年助成先用)(参考)'!K62</f>
        <v>0</v>
      </c>
    </row>
    <row r="19" spans="1:4" s="143" customFormat="1" ht="22.5" customHeight="1" x14ac:dyDescent="0.15">
      <c r="A19" s="129" t="s">
        <v>122</v>
      </c>
      <c r="B19" s="129">
        <f t="shared" si="0"/>
        <v>0</v>
      </c>
      <c r="C19" s="129">
        <f>'(4)項目別明細表(2022年助成先用)'!K67</f>
        <v>0</v>
      </c>
      <c r="D19" s="129">
        <f>'(4)項目別明細表(2023年助成先用)(参考)'!K67</f>
        <v>0</v>
      </c>
    </row>
    <row r="20" spans="1:4" s="143" customFormat="1" ht="22.5" customHeight="1" x14ac:dyDescent="0.15">
      <c r="A20" s="129" t="s">
        <v>123</v>
      </c>
      <c r="B20" s="129">
        <f t="shared" si="0"/>
        <v>0</v>
      </c>
      <c r="C20" s="131">
        <f>'(4)項目別明細表(2022年助成先用)'!K71</f>
        <v>0</v>
      </c>
      <c r="D20" s="131">
        <f>'(4)項目別明細表(2023年助成先用)(参考)'!K71</f>
        <v>0</v>
      </c>
    </row>
    <row r="21" spans="1:4" s="143" customFormat="1" ht="22.5" customHeight="1" x14ac:dyDescent="0.15">
      <c r="A21" s="123" t="s">
        <v>124</v>
      </c>
      <c r="B21" s="127">
        <f t="shared" si="0"/>
        <v>0</v>
      </c>
      <c r="C21" s="123">
        <f>'(4)項目別明細表(2022年助成先用)'!K78</f>
        <v>0</v>
      </c>
      <c r="D21" s="123">
        <f>'(4)項目別明細表(2023年助成先用)(参考)'!K78</f>
        <v>0</v>
      </c>
    </row>
    <row r="22" spans="1:4" s="143" customFormat="1" ht="22.5" customHeight="1" x14ac:dyDescent="0.15">
      <c r="A22" s="149" t="s">
        <v>125</v>
      </c>
      <c r="B22" s="150">
        <f t="shared" si="0"/>
        <v>0</v>
      </c>
      <c r="C22" s="129">
        <f>'(4)項目別明細表(2022年助成先用)'!K78</f>
        <v>0</v>
      </c>
      <c r="D22" s="129">
        <f>'(4)項目別明細表(2023年助成先用)(参考)'!K78</f>
        <v>0</v>
      </c>
    </row>
    <row r="23" spans="1:4" s="143" customFormat="1" ht="22.5" customHeight="1" x14ac:dyDescent="0.15">
      <c r="A23" s="149" t="s">
        <v>126</v>
      </c>
      <c r="B23" s="151">
        <f>SUM(C23:D23)</f>
        <v>0</v>
      </c>
      <c r="C23" s="152">
        <v>0</v>
      </c>
      <c r="D23" s="131">
        <v>0</v>
      </c>
    </row>
    <row r="24" spans="1:4" s="143" customFormat="1" ht="22.5" customHeight="1" x14ac:dyDescent="0.15">
      <c r="A24" s="117" t="s">
        <v>127</v>
      </c>
      <c r="B24" s="131">
        <f t="shared" si="0"/>
        <v>0</v>
      </c>
      <c r="C24" s="131">
        <f>SUM(C9,C13,C16,C21)</f>
        <v>0</v>
      </c>
      <c r="D24" s="131">
        <f>SUM(D9,D13,D16,D21)</f>
        <v>0</v>
      </c>
    </row>
    <row r="25" spans="1:4" s="143" customFormat="1" ht="22.5" customHeight="1" x14ac:dyDescent="0.15">
      <c r="A25" s="153" t="s">
        <v>112</v>
      </c>
      <c r="B25" s="131">
        <f t="shared" si="0"/>
        <v>0</v>
      </c>
      <c r="C25" s="123">
        <f>ROUNDDOWN(SUM(C9,C13,C16,C21)*$A$26,-3)</f>
        <v>0</v>
      </c>
      <c r="D25" s="123">
        <f>ROUNDDOWN(SUM(D9,D13,D16,D21)*$A$26,-3)</f>
        <v>0</v>
      </c>
    </row>
    <row r="26" spans="1:4" s="143" customFormat="1" ht="22.5" customHeight="1" x14ac:dyDescent="0.15">
      <c r="A26" s="154">
        <v>0.66666666666666663</v>
      </c>
      <c r="B26" s="155"/>
      <c r="C26" s="155"/>
      <c r="D26" s="155"/>
    </row>
    <row r="27" spans="1:4" ht="6" customHeight="1" x14ac:dyDescent="0.15">
      <c r="A27" s="144"/>
    </row>
    <row r="28" spans="1:4" s="156" customFormat="1" ht="20.100000000000001" customHeight="1" x14ac:dyDescent="0.15">
      <c r="A28" s="357" t="s">
        <v>175</v>
      </c>
      <c r="B28" s="357"/>
      <c r="C28" s="357"/>
      <c r="D28" s="357"/>
    </row>
    <row r="29" spans="1:4" s="156" customFormat="1" ht="39.950000000000003" customHeight="1" x14ac:dyDescent="0.15">
      <c r="A29" s="355" t="s">
        <v>283</v>
      </c>
      <c r="B29" s="356"/>
      <c r="C29" s="356"/>
      <c r="D29" s="356"/>
    </row>
  </sheetData>
  <mergeCells count="3">
    <mergeCell ref="A2:D2"/>
    <mergeCell ref="A29:D29"/>
    <mergeCell ref="A28:D28"/>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3"/>
  <sheetViews>
    <sheetView showGridLines="0" view="pageBreakPreview" zoomScaleNormal="90" zoomScaleSheetLayoutView="100" workbookViewId="0">
      <selection activeCell="H20" sqref="H20"/>
    </sheetView>
  </sheetViews>
  <sheetFormatPr defaultColWidth="9" defaultRowHeight="13.5" x14ac:dyDescent="0.15"/>
  <cols>
    <col min="1" max="1" width="35.375" style="139" bestFit="1" customWidth="1"/>
    <col min="2" max="4" width="19.625" style="139" customWidth="1"/>
    <col min="5" max="16384" width="9" style="139"/>
  </cols>
  <sheetData>
    <row r="1" spans="1:4" ht="18.75" x14ac:dyDescent="0.15">
      <c r="D1" s="140" t="s">
        <v>110</v>
      </c>
    </row>
    <row r="2" spans="1:4" ht="19.5" x14ac:dyDescent="0.15">
      <c r="A2" s="348" t="s">
        <v>176</v>
      </c>
      <c r="B2" s="348"/>
      <c r="C2" s="348"/>
      <c r="D2" s="348"/>
    </row>
    <row r="3" spans="1:4" s="142" customFormat="1" ht="19.5" x14ac:dyDescent="0.15">
      <c r="A3" s="141"/>
      <c r="B3" s="141"/>
      <c r="C3" s="141"/>
      <c r="D3" s="141"/>
    </row>
    <row r="4" spans="1:4" s="143" customFormat="1" ht="19.5" customHeight="1" x14ac:dyDescent="0.15">
      <c r="A4" s="157" t="s">
        <v>177</v>
      </c>
    </row>
    <row r="5" spans="1:4" s="144" customFormat="1" ht="19.5" customHeight="1" x14ac:dyDescent="0.15">
      <c r="A5" s="143" t="str">
        <f>"助成事業の名称："&amp;情報項目シート!C6</f>
        <v>助成事業の名称：</v>
      </c>
    </row>
    <row r="6" spans="1:4" s="144" customFormat="1" ht="19.5" customHeight="1" x14ac:dyDescent="0.15">
      <c r="A6" s="158" t="str">
        <f>"　"&amp;情報項目シート!C44</f>
        <v>　</v>
      </c>
    </row>
    <row r="7" spans="1:4" s="144" customFormat="1" ht="24.75" customHeight="1" x14ac:dyDescent="0.15">
      <c r="D7" s="146" t="s">
        <v>84</v>
      </c>
    </row>
    <row r="8" spans="1:4" s="148" customFormat="1" ht="23.25" customHeight="1" x14ac:dyDescent="0.15">
      <c r="A8" s="147" t="s">
        <v>0</v>
      </c>
      <c r="B8" s="147" t="s">
        <v>111</v>
      </c>
      <c r="C8" s="117" t="s">
        <v>287</v>
      </c>
      <c r="D8" s="118" t="s">
        <v>308</v>
      </c>
    </row>
    <row r="9" spans="1:4" s="143" customFormat="1" ht="22.5" customHeight="1" x14ac:dyDescent="0.15">
      <c r="A9" s="127" t="s">
        <v>114</v>
      </c>
      <c r="B9" s="127">
        <f t="shared" ref="B9:B25" si="0">SUM(C9:D9)</f>
        <v>0</v>
      </c>
      <c r="C9" s="127">
        <f>SUM(C10:C12)</f>
        <v>0</v>
      </c>
      <c r="D9" s="127">
        <f>SUM(D10:D12)</f>
        <v>0</v>
      </c>
    </row>
    <row r="10" spans="1:4" s="143" customFormat="1" ht="22.5" customHeight="1" x14ac:dyDescent="0.15">
      <c r="A10" s="129" t="s">
        <v>115</v>
      </c>
      <c r="B10" s="129">
        <f t="shared" si="0"/>
        <v>0</v>
      </c>
      <c r="C10" s="129">
        <f>'(4)項目別明細表(2022年委託・共同研究先用)'!K7</f>
        <v>0</v>
      </c>
      <c r="D10" s="129">
        <f>'(4)項目別明細表(2023年委託・共同研究先用)(参考)'!K7</f>
        <v>0</v>
      </c>
    </row>
    <row r="11" spans="1:4" s="143" customFormat="1" ht="22.5" customHeight="1" x14ac:dyDescent="0.15">
      <c r="A11" s="129" t="s">
        <v>116</v>
      </c>
      <c r="B11" s="129">
        <f t="shared" si="0"/>
        <v>0</v>
      </c>
      <c r="C11" s="129">
        <f>'(4)項目別明細表(2022年委託・共同研究先用)'!K10</f>
        <v>0</v>
      </c>
      <c r="D11" s="129">
        <f>'(4)項目別明細表(2023年委託・共同研究先用)(参考)'!K10</f>
        <v>0</v>
      </c>
    </row>
    <row r="12" spans="1:4" s="143" customFormat="1" ht="22.5" customHeight="1" x14ac:dyDescent="0.15">
      <c r="A12" s="131" t="s">
        <v>117</v>
      </c>
      <c r="B12" s="131">
        <f t="shared" si="0"/>
        <v>0</v>
      </c>
      <c r="C12" s="129">
        <f>'(4)項目別明細表(2022年委託・共同研究先用)'!K17</f>
        <v>0</v>
      </c>
      <c r="D12" s="129">
        <f>'(4)項目別明細表(2023年委託・共同研究先用)(参考)'!K17</f>
        <v>0</v>
      </c>
    </row>
    <row r="13" spans="1:4" s="143" customFormat="1" ht="22.5" customHeight="1" x14ac:dyDescent="0.15">
      <c r="A13" s="127" t="s">
        <v>43</v>
      </c>
      <c r="B13" s="129">
        <f t="shared" si="0"/>
        <v>0</v>
      </c>
      <c r="C13" s="127">
        <f>SUM(C14:C15)</f>
        <v>0</v>
      </c>
      <c r="D13" s="127">
        <f>SUM(D14:D15)</f>
        <v>0</v>
      </c>
    </row>
    <row r="14" spans="1:4" s="143" customFormat="1" ht="22.5" customHeight="1" x14ac:dyDescent="0.15">
      <c r="A14" s="129" t="s">
        <v>118</v>
      </c>
      <c r="B14" s="129">
        <f t="shared" si="0"/>
        <v>0</v>
      </c>
      <c r="C14" s="129">
        <f>'(4)項目別明細表(2022年委託・共同研究先用)'!K21</f>
        <v>0</v>
      </c>
      <c r="D14" s="129">
        <f>'(4)項目別明細表(2023年委託・共同研究先用)(参考)'!K21</f>
        <v>0</v>
      </c>
    </row>
    <row r="15" spans="1:4" s="143" customFormat="1" ht="22.5" customHeight="1" x14ac:dyDescent="0.15">
      <c r="A15" s="131" t="s">
        <v>119</v>
      </c>
      <c r="B15" s="131">
        <f t="shared" si="0"/>
        <v>0</v>
      </c>
      <c r="C15" s="131">
        <f>'(4)項目別明細表(2022年委託・共同研究先用)'!K25</f>
        <v>0</v>
      </c>
      <c r="D15" s="131">
        <f>'(4)項目別明細表(2023年委託・共同研究先用)(参考)'!K25</f>
        <v>0</v>
      </c>
    </row>
    <row r="16" spans="1:4" s="143" customFormat="1" ht="22.5" customHeight="1" x14ac:dyDescent="0.15">
      <c r="A16" s="129" t="s">
        <v>44</v>
      </c>
      <c r="B16" s="129">
        <f t="shared" si="0"/>
        <v>0</v>
      </c>
      <c r="C16" s="129">
        <f>SUM(C17:C20)</f>
        <v>0</v>
      </c>
      <c r="D16" s="129">
        <f>SUM(D17:D20)</f>
        <v>0</v>
      </c>
    </row>
    <row r="17" spans="1:11" s="143" customFormat="1" ht="22.5" customHeight="1" x14ac:dyDescent="0.15">
      <c r="A17" s="129" t="s">
        <v>120</v>
      </c>
      <c r="B17" s="129">
        <f t="shared" si="0"/>
        <v>0</v>
      </c>
      <c r="C17" s="129">
        <f>'(4)項目別明細表(2022年委託・共同研究先用)'!K28</f>
        <v>0</v>
      </c>
      <c r="D17" s="129">
        <f>'(4)項目別明細表(2023年委託・共同研究先用)(参考)'!K28</f>
        <v>0</v>
      </c>
    </row>
    <row r="18" spans="1:11" s="143" customFormat="1" ht="22.5" customHeight="1" x14ac:dyDescent="0.15">
      <c r="A18" s="129" t="s">
        <v>121</v>
      </c>
      <c r="B18" s="129">
        <f t="shared" si="0"/>
        <v>0</v>
      </c>
      <c r="C18" s="129">
        <f>'(4)項目別明細表(2022年委託・共同研究先用)'!K32</f>
        <v>0</v>
      </c>
      <c r="D18" s="129">
        <f>'(4)項目別明細表(2023年委託・共同研究先用)(参考)'!K32</f>
        <v>0</v>
      </c>
    </row>
    <row r="19" spans="1:11" s="143" customFormat="1" ht="22.5" customHeight="1" x14ac:dyDescent="0.15">
      <c r="A19" s="129" t="s">
        <v>122</v>
      </c>
      <c r="B19" s="129">
        <f t="shared" si="0"/>
        <v>0</v>
      </c>
      <c r="C19" s="129">
        <f>'(4)項目別明細表(2022年委託・共同研究先用)'!K37</f>
        <v>0</v>
      </c>
      <c r="D19" s="129">
        <f>'(4)項目別明細表(2023年委託・共同研究先用)(参考)'!K37</f>
        <v>0</v>
      </c>
    </row>
    <row r="20" spans="1:11" s="143" customFormat="1" ht="22.5" customHeight="1" x14ac:dyDescent="0.15">
      <c r="A20" s="129" t="s">
        <v>123</v>
      </c>
      <c r="B20" s="131">
        <f t="shared" si="0"/>
        <v>0</v>
      </c>
      <c r="C20" s="131">
        <f>'(4)項目別明細表(2022年委託・共同研究先用)'!K40</f>
        <v>0</v>
      </c>
      <c r="D20" s="131">
        <f>'(4)項目別明細表(2023年委託・共同研究先用)(参考)'!K40</f>
        <v>0</v>
      </c>
    </row>
    <row r="21" spans="1:11" s="143" customFormat="1" ht="22.5" customHeight="1" x14ac:dyDescent="0.15">
      <c r="A21" s="117" t="s">
        <v>178</v>
      </c>
      <c r="B21" s="123">
        <f t="shared" si="0"/>
        <v>0</v>
      </c>
      <c r="C21" s="123">
        <f>SUM(C9,C13,C16)</f>
        <v>0</v>
      </c>
      <c r="D21" s="123">
        <f>SUM(D9,D13,D16)</f>
        <v>0</v>
      </c>
    </row>
    <row r="22" spans="1:11" s="143" customFormat="1" ht="22.5" customHeight="1" x14ac:dyDescent="0.15">
      <c r="A22" s="123" t="s">
        <v>179</v>
      </c>
      <c r="B22" s="123">
        <f t="shared" si="0"/>
        <v>0</v>
      </c>
      <c r="C22" s="131">
        <f>'(4)項目別明細表(2022年委託・共同研究先用)'!K45</f>
        <v>0</v>
      </c>
      <c r="D22" s="131">
        <f>'(4)項目別明細表(2023年委託・共同研究先用)(参考)'!K45</f>
        <v>0</v>
      </c>
    </row>
    <row r="23" spans="1:11" s="143" customFormat="1" ht="22.5" customHeight="1" x14ac:dyDescent="0.15">
      <c r="A23" s="117" t="s">
        <v>127</v>
      </c>
      <c r="B23" s="123">
        <f t="shared" si="0"/>
        <v>0</v>
      </c>
      <c r="C23" s="123">
        <f>SUM(C21:C22)</f>
        <v>0</v>
      </c>
      <c r="D23" s="123">
        <f>SUM(D21:D22)</f>
        <v>0</v>
      </c>
    </row>
    <row r="24" spans="1:11" s="143" customFormat="1" ht="22.5" customHeight="1" x14ac:dyDescent="0.15">
      <c r="A24" s="153" t="s">
        <v>180</v>
      </c>
      <c r="B24" s="123">
        <f t="shared" si="0"/>
        <v>0</v>
      </c>
      <c r="C24" s="159">
        <f>C23*0.1</f>
        <v>0</v>
      </c>
      <c r="D24" s="159">
        <f t="shared" ref="D24" si="1">D23*0.1</f>
        <v>0</v>
      </c>
    </row>
    <row r="25" spans="1:11" s="143" customFormat="1" ht="22.5" customHeight="1" x14ac:dyDescent="0.15">
      <c r="A25" s="117" t="s">
        <v>181</v>
      </c>
      <c r="B25" s="131">
        <f t="shared" si="0"/>
        <v>0</v>
      </c>
      <c r="C25" s="123">
        <f>SUM(C23:C24)</f>
        <v>0</v>
      </c>
      <c r="D25" s="123">
        <f>SUM(D23:D24)</f>
        <v>0</v>
      </c>
    </row>
    <row r="26" spans="1:11" s="144" customFormat="1" x14ac:dyDescent="0.15">
      <c r="A26" s="154">
        <v>0.66666666666666663</v>
      </c>
    </row>
    <row r="27" spans="1:11" s="144" customFormat="1" x14ac:dyDescent="0.15"/>
    <row r="28" spans="1:11" ht="19.5" customHeight="1" x14ac:dyDescent="0.15">
      <c r="A28" s="358" t="s">
        <v>182</v>
      </c>
      <c r="B28" s="358"/>
      <c r="C28" s="358"/>
      <c r="D28" s="358"/>
      <c r="E28" s="160"/>
      <c r="F28" s="160"/>
      <c r="G28" s="160"/>
      <c r="H28" s="160"/>
      <c r="I28" s="160"/>
      <c r="J28" s="160"/>
      <c r="K28" s="160"/>
    </row>
    <row r="29" spans="1:11" ht="31.5" customHeight="1" x14ac:dyDescent="0.15">
      <c r="A29" s="355" t="s">
        <v>284</v>
      </c>
      <c r="B29" s="358"/>
      <c r="C29" s="358"/>
      <c r="D29" s="358"/>
      <c r="I29" s="161"/>
      <c r="J29" s="161"/>
    </row>
    <row r="30" spans="1:11" s="144" customFormat="1" x14ac:dyDescent="0.15">
      <c r="A30" s="157"/>
      <c r="B30" s="157"/>
      <c r="C30" s="157"/>
      <c r="D30" s="162"/>
    </row>
    <row r="31" spans="1:11" s="156" customFormat="1" x14ac:dyDescent="0.15">
      <c r="B31" s="157"/>
      <c r="C31" s="157"/>
      <c r="D31" s="157"/>
    </row>
    <row r="32" spans="1:11" x14ac:dyDescent="0.15">
      <c r="A32" s="163"/>
    </row>
    <row r="33" spans="1:4" x14ac:dyDescent="0.15">
      <c r="A33" s="164"/>
      <c r="B33" s="165"/>
      <c r="C33" s="165"/>
      <c r="D33" s="165"/>
    </row>
  </sheetData>
  <mergeCells count="3">
    <mergeCell ref="A2:D2"/>
    <mergeCell ref="A29:D29"/>
    <mergeCell ref="A28:D28"/>
  </mergeCells>
  <phoneticPr fontId="4"/>
  <printOptions horizontalCentered="1"/>
  <pageMargins left="0.59055118110236227" right="0.59055118110236227" top="0.74803149606299213" bottom="0.74803149606299213" header="0.31496062992125984" footer="0.31496062992125984"/>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M85"/>
  <sheetViews>
    <sheetView showGridLines="0" view="pageBreakPreview" zoomScaleNormal="90" zoomScaleSheetLayoutView="100" workbookViewId="0">
      <selection activeCell="A5" sqref="A5:I5"/>
    </sheetView>
  </sheetViews>
  <sheetFormatPr defaultColWidth="9" defaultRowHeight="19.5" customHeight="1" x14ac:dyDescent="0.15"/>
  <cols>
    <col min="1" max="1" width="23.875" style="166" bestFit="1" customWidth="1"/>
    <col min="2" max="2" width="21.375" style="166" bestFit="1" customWidth="1"/>
    <col min="3" max="3" width="3.375" style="166" bestFit="1" customWidth="1"/>
    <col min="4" max="4" width="11.875" style="167" bestFit="1" customWidth="1"/>
    <col min="5" max="6" width="3.375" style="166" bestFit="1" customWidth="1"/>
    <col min="7" max="7" width="5.5" style="166" bestFit="1" customWidth="1"/>
    <col min="8" max="8" width="4.75" style="166" bestFit="1" customWidth="1"/>
    <col min="9" max="9" width="3.375" style="166" bestFit="1" customWidth="1"/>
    <col min="10" max="11" width="21.125" style="167" customWidth="1"/>
    <col min="12" max="12" width="21.125" style="166" customWidth="1"/>
    <col min="13" max="13" width="9.25" style="166" bestFit="1" customWidth="1"/>
    <col min="14" max="16384" width="9" style="166"/>
  </cols>
  <sheetData>
    <row r="1" spans="1:12" ht="19.5" customHeight="1" x14ac:dyDescent="0.15">
      <c r="L1" s="168" t="s">
        <v>110</v>
      </c>
    </row>
    <row r="2" spans="1:12" ht="19.5" customHeight="1" x14ac:dyDescent="0.15">
      <c r="A2" s="366" t="s">
        <v>128</v>
      </c>
      <c r="B2" s="366"/>
      <c r="C2" s="366"/>
      <c r="D2" s="366"/>
      <c r="E2" s="366"/>
      <c r="F2" s="366"/>
      <c r="G2" s="366"/>
      <c r="H2" s="366"/>
      <c r="I2" s="366"/>
      <c r="J2" s="366"/>
      <c r="K2" s="366"/>
      <c r="L2" s="366"/>
    </row>
    <row r="3" spans="1:12" ht="19.5" customHeight="1" x14ac:dyDescent="0.15">
      <c r="B3" s="367"/>
      <c r="C3" s="367"/>
      <c r="D3" s="367"/>
      <c r="E3" s="367"/>
      <c r="F3" s="367"/>
      <c r="G3" s="367"/>
      <c r="H3" s="367"/>
      <c r="I3" s="368"/>
      <c r="J3" s="368"/>
      <c r="K3" s="368"/>
      <c r="L3" s="368"/>
    </row>
    <row r="4" spans="1:12" s="169" customFormat="1" ht="19.5" customHeight="1" thickBot="1" x14ac:dyDescent="0.2">
      <c r="A4" s="372" t="str">
        <f>"（４）"&amp;情報項目シート!C5&amp;"　項目別明細表（2022年度）"</f>
        <v>（４）　項目別明細表（2022年度）</v>
      </c>
      <c r="B4" s="372"/>
      <c r="C4" s="372"/>
      <c r="D4" s="372"/>
      <c r="E4" s="372"/>
      <c r="F4" s="372"/>
      <c r="G4" s="372"/>
      <c r="H4" s="372"/>
      <c r="I4" s="372"/>
      <c r="J4" s="372"/>
      <c r="K4" s="372"/>
    </row>
    <row r="5" spans="1:12" s="169" customFormat="1" ht="13.5" x14ac:dyDescent="0.15">
      <c r="A5" s="369" t="s">
        <v>129</v>
      </c>
      <c r="B5" s="370"/>
      <c r="C5" s="370"/>
      <c r="D5" s="370"/>
      <c r="E5" s="370"/>
      <c r="F5" s="370"/>
      <c r="G5" s="370"/>
      <c r="H5" s="370"/>
      <c r="I5" s="371"/>
      <c r="J5" s="171" t="s">
        <v>130</v>
      </c>
      <c r="K5" s="172" t="s">
        <v>42</v>
      </c>
      <c r="L5" s="173" t="s">
        <v>131</v>
      </c>
    </row>
    <row r="6" spans="1:12" s="169" customFormat="1" ht="13.5" x14ac:dyDescent="0.15">
      <c r="A6" s="174" t="s">
        <v>114</v>
      </c>
      <c r="B6" s="175"/>
      <c r="C6" s="175"/>
      <c r="D6" s="176"/>
      <c r="E6" s="175"/>
      <c r="F6" s="175"/>
      <c r="G6" s="175"/>
      <c r="H6" s="175"/>
      <c r="I6" s="177"/>
      <c r="J6" s="178">
        <f>SUM(J7,J11,J23)</f>
        <v>0</v>
      </c>
      <c r="K6" s="178">
        <f>SUM(K7,K11,K23)</f>
        <v>0</v>
      </c>
      <c r="L6" s="361"/>
    </row>
    <row r="7" spans="1:12" s="169" customFormat="1" ht="13.5" x14ac:dyDescent="0.15">
      <c r="A7" s="179" t="s">
        <v>115</v>
      </c>
      <c r="B7" s="180"/>
      <c r="C7" s="180"/>
      <c r="D7" s="181"/>
      <c r="E7" s="180"/>
      <c r="F7" s="180"/>
      <c r="G7" s="180"/>
      <c r="H7" s="180"/>
      <c r="I7" s="182"/>
      <c r="J7" s="183">
        <f>SUM(J8:J9)</f>
        <v>0</v>
      </c>
      <c r="K7" s="183">
        <f>SUM(K8:K9)</f>
        <v>0</v>
      </c>
      <c r="L7" s="362"/>
    </row>
    <row r="8" spans="1:12" s="169" customFormat="1" ht="13.5" x14ac:dyDescent="0.15">
      <c r="A8" s="184"/>
      <c r="B8" s="180" t="s">
        <v>132</v>
      </c>
      <c r="C8" s="180" t="s">
        <v>183</v>
      </c>
      <c r="D8" s="181"/>
      <c r="E8" s="180" t="s">
        <v>34</v>
      </c>
      <c r="F8" s="180" t="s">
        <v>184</v>
      </c>
      <c r="G8" s="180"/>
      <c r="H8" s="180"/>
      <c r="I8" s="182" t="s">
        <v>186</v>
      </c>
      <c r="J8" s="185">
        <f>IF(G8="",D8,D8*G8)</f>
        <v>0</v>
      </c>
      <c r="K8" s="186">
        <f>J8</f>
        <v>0</v>
      </c>
      <c r="L8" s="362"/>
    </row>
    <row r="9" spans="1:12" s="169" customFormat="1" ht="13.5" x14ac:dyDescent="0.15">
      <c r="A9" s="184"/>
      <c r="B9" s="180"/>
      <c r="C9" s="180"/>
      <c r="D9" s="181"/>
      <c r="E9" s="180" t="s">
        <v>34</v>
      </c>
      <c r="F9" s="180"/>
      <c r="G9" s="180"/>
      <c r="H9" s="180"/>
      <c r="I9" s="182"/>
      <c r="J9" s="185">
        <f>IF(G9="",D9,D9*G9)</f>
        <v>0</v>
      </c>
      <c r="K9" s="186">
        <f>J9</f>
        <v>0</v>
      </c>
      <c r="L9" s="362"/>
    </row>
    <row r="10" spans="1:12" s="169" customFormat="1" ht="13.5" x14ac:dyDescent="0.15">
      <c r="A10" s="184"/>
      <c r="B10" s="180"/>
      <c r="C10" s="180"/>
      <c r="D10" s="181"/>
      <c r="E10" s="180"/>
      <c r="F10" s="180"/>
      <c r="G10" s="180"/>
      <c r="H10" s="180"/>
      <c r="I10" s="182"/>
      <c r="J10" s="185"/>
      <c r="K10" s="186"/>
      <c r="L10" s="362"/>
    </row>
    <row r="11" spans="1:12" s="169" customFormat="1" ht="13.5" x14ac:dyDescent="0.15">
      <c r="A11" s="364" t="s">
        <v>116</v>
      </c>
      <c r="B11" s="365"/>
      <c r="D11" s="170"/>
      <c r="I11" s="187"/>
      <c r="J11" s="183">
        <f>SUM(J12:J21)</f>
        <v>0</v>
      </c>
      <c r="K11" s="183">
        <f>SUM(K12:K21)</f>
        <v>0</v>
      </c>
      <c r="L11" s="362"/>
    </row>
    <row r="12" spans="1:12" s="169" customFormat="1" ht="13.5" x14ac:dyDescent="0.15">
      <c r="A12" s="184"/>
      <c r="B12" s="180" t="s">
        <v>137</v>
      </c>
      <c r="C12" s="180" t="s">
        <v>187</v>
      </c>
      <c r="D12" s="181"/>
      <c r="E12" s="180" t="s">
        <v>34</v>
      </c>
      <c r="F12" s="180" t="s">
        <v>184</v>
      </c>
      <c r="G12" s="180"/>
      <c r="H12" s="180"/>
      <c r="I12" s="182" t="s">
        <v>186</v>
      </c>
      <c r="J12" s="185">
        <f>IF(G12="",D12,D12*G12)</f>
        <v>0</v>
      </c>
      <c r="K12" s="186">
        <f t="shared" ref="K12:K30" si="0">J12</f>
        <v>0</v>
      </c>
      <c r="L12" s="362"/>
    </row>
    <row r="13" spans="1:12" s="169" customFormat="1" ht="13.5" x14ac:dyDescent="0.15">
      <c r="A13" s="184"/>
      <c r="B13" s="180" t="s">
        <v>137</v>
      </c>
      <c r="C13" s="180" t="s">
        <v>187</v>
      </c>
      <c r="D13" s="181"/>
      <c r="E13" s="180" t="s">
        <v>34</v>
      </c>
      <c r="F13" s="180" t="s">
        <v>184</v>
      </c>
      <c r="G13" s="180"/>
      <c r="H13" s="180"/>
      <c r="I13" s="182" t="s">
        <v>186</v>
      </c>
      <c r="J13" s="185">
        <f>IF(G13="",D13,D13*G13)</f>
        <v>0</v>
      </c>
      <c r="K13" s="186">
        <f t="shared" si="0"/>
        <v>0</v>
      </c>
      <c r="L13" s="362"/>
    </row>
    <row r="14" spans="1:12" s="169" customFormat="1" ht="13.5" x14ac:dyDescent="0.15">
      <c r="A14" s="184"/>
      <c r="B14" s="180" t="s">
        <v>138</v>
      </c>
      <c r="C14" s="180" t="s">
        <v>187</v>
      </c>
      <c r="D14" s="181"/>
      <c r="E14" s="180" t="s">
        <v>34</v>
      </c>
      <c r="F14" s="180" t="s">
        <v>184</v>
      </c>
      <c r="G14" s="180"/>
      <c r="H14" s="180"/>
      <c r="I14" s="182" t="s">
        <v>186</v>
      </c>
      <c r="J14" s="185">
        <f t="shared" ref="J14:J21" si="1">IF(G14="",D14,D14*G14)</f>
        <v>0</v>
      </c>
      <c r="K14" s="186">
        <f t="shared" si="0"/>
        <v>0</v>
      </c>
      <c r="L14" s="362"/>
    </row>
    <row r="15" spans="1:12" s="169" customFormat="1" ht="13.5" x14ac:dyDescent="0.15">
      <c r="A15" s="184"/>
      <c r="B15" s="180" t="s">
        <v>138</v>
      </c>
      <c r="C15" s="180" t="s">
        <v>187</v>
      </c>
      <c r="D15" s="181"/>
      <c r="E15" s="180" t="s">
        <v>34</v>
      </c>
      <c r="F15" s="180" t="s">
        <v>184</v>
      </c>
      <c r="G15" s="180"/>
      <c r="H15" s="180"/>
      <c r="I15" s="182" t="s">
        <v>186</v>
      </c>
      <c r="J15" s="185">
        <f t="shared" si="1"/>
        <v>0</v>
      </c>
      <c r="K15" s="186">
        <f t="shared" si="0"/>
        <v>0</v>
      </c>
      <c r="L15" s="362"/>
    </row>
    <row r="16" spans="1:12" s="169" customFormat="1" ht="13.5" x14ac:dyDescent="0.15">
      <c r="A16" s="184"/>
      <c r="B16" s="180" t="s">
        <v>139</v>
      </c>
      <c r="C16" s="180"/>
      <c r="D16" s="181"/>
      <c r="E16" s="180" t="s">
        <v>34</v>
      </c>
      <c r="F16" s="180"/>
      <c r="G16" s="180"/>
      <c r="H16" s="180"/>
      <c r="I16" s="182" t="s">
        <v>186</v>
      </c>
      <c r="J16" s="185">
        <f t="shared" si="1"/>
        <v>0</v>
      </c>
      <c r="K16" s="186">
        <f t="shared" si="0"/>
        <v>0</v>
      </c>
      <c r="L16" s="362"/>
    </row>
    <row r="17" spans="1:12" s="169" customFormat="1" ht="13.5" x14ac:dyDescent="0.15">
      <c r="A17" s="184"/>
      <c r="B17" s="180" t="s">
        <v>140</v>
      </c>
      <c r="C17" s="180"/>
      <c r="D17" s="181"/>
      <c r="E17" s="180" t="s">
        <v>34</v>
      </c>
      <c r="F17" s="180"/>
      <c r="G17" s="180"/>
      <c r="H17" s="180"/>
      <c r="I17" s="182" t="s">
        <v>186</v>
      </c>
      <c r="J17" s="185">
        <f t="shared" si="1"/>
        <v>0</v>
      </c>
      <c r="K17" s="186">
        <f t="shared" si="0"/>
        <v>0</v>
      </c>
      <c r="L17" s="362"/>
    </row>
    <row r="18" spans="1:12" s="169" customFormat="1" ht="13.5" x14ac:dyDescent="0.15">
      <c r="A18" s="184"/>
      <c r="B18" s="180" t="s">
        <v>141</v>
      </c>
      <c r="C18" s="180"/>
      <c r="D18" s="181"/>
      <c r="E18" s="180" t="s">
        <v>34</v>
      </c>
      <c r="F18" s="180"/>
      <c r="G18" s="180"/>
      <c r="H18" s="180"/>
      <c r="I18" s="182" t="s">
        <v>186</v>
      </c>
      <c r="J18" s="185">
        <f t="shared" si="1"/>
        <v>0</v>
      </c>
      <c r="K18" s="186">
        <f t="shared" si="0"/>
        <v>0</v>
      </c>
      <c r="L18" s="362"/>
    </row>
    <row r="19" spans="1:12" s="169" customFormat="1" ht="13.5" x14ac:dyDescent="0.15">
      <c r="A19" s="184"/>
      <c r="B19" s="180" t="s">
        <v>188</v>
      </c>
      <c r="C19" s="180"/>
      <c r="D19" s="181"/>
      <c r="E19" s="180" t="s">
        <v>34</v>
      </c>
      <c r="F19" s="180"/>
      <c r="G19" s="180"/>
      <c r="H19" s="180"/>
      <c r="I19" s="182" t="s">
        <v>186</v>
      </c>
      <c r="J19" s="185">
        <f t="shared" si="1"/>
        <v>0</v>
      </c>
      <c r="K19" s="186">
        <f t="shared" si="0"/>
        <v>0</v>
      </c>
      <c r="L19" s="362"/>
    </row>
    <row r="20" spans="1:12" s="169" customFormat="1" ht="13.5" x14ac:dyDescent="0.15">
      <c r="A20" s="184"/>
      <c r="B20" s="180" t="s">
        <v>188</v>
      </c>
      <c r="C20" s="180"/>
      <c r="D20" s="181"/>
      <c r="E20" s="180" t="s">
        <v>34</v>
      </c>
      <c r="F20" s="180"/>
      <c r="G20" s="180"/>
      <c r="H20" s="180"/>
      <c r="I20" s="182" t="s">
        <v>186</v>
      </c>
      <c r="J20" s="185">
        <f t="shared" si="1"/>
        <v>0</v>
      </c>
      <c r="K20" s="186">
        <f t="shared" si="0"/>
        <v>0</v>
      </c>
      <c r="L20" s="362"/>
    </row>
    <row r="21" spans="1:12" s="169" customFormat="1" ht="13.5" x14ac:dyDescent="0.15">
      <c r="A21" s="184"/>
      <c r="B21" s="180" t="s">
        <v>188</v>
      </c>
      <c r="C21" s="180"/>
      <c r="D21" s="181"/>
      <c r="E21" s="180" t="s">
        <v>34</v>
      </c>
      <c r="F21" s="180"/>
      <c r="G21" s="180"/>
      <c r="H21" s="180"/>
      <c r="I21" s="182" t="s">
        <v>186</v>
      </c>
      <c r="J21" s="185">
        <f t="shared" si="1"/>
        <v>0</v>
      </c>
      <c r="K21" s="186">
        <f t="shared" si="0"/>
        <v>0</v>
      </c>
      <c r="L21" s="362"/>
    </row>
    <row r="22" spans="1:12" s="169" customFormat="1" ht="13.5" x14ac:dyDescent="0.15">
      <c r="A22" s="184"/>
      <c r="B22" s="180"/>
      <c r="C22" s="180"/>
      <c r="D22" s="181"/>
      <c r="E22" s="180"/>
      <c r="F22" s="180"/>
      <c r="G22" s="180"/>
      <c r="H22" s="180"/>
      <c r="I22" s="182"/>
      <c r="J22" s="185"/>
      <c r="K22" s="186"/>
      <c r="L22" s="362"/>
    </row>
    <row r="23" spans="1:12" s="169" customFormat="1" ht="13.5" x14ac:dyDescent="0.15">
      <c r="A23" s="179" t="s">
        <v>117</v>
      </c>
      <c r="B23" s="180"/>
      <c r="C23" s="180"/>
      <c r="D23" s="181"/>
      <c r="E23" s="180"/>
      <c r="F23" s="180"/>
      <c r="G23" s="180"/>
      <c r="H23" s="180"/>
      <c r="I23" s="182"/>
      <c r="J23" s="183">
        <f>SUM(J24:J30)</f>
        <v>0</v>
      </c>
      <c r="K23" s="183">
        <f>SUM(K24:K30)</f>
        <v>0</v>
      </c>
      <c r="L23" s="362"/>
    </row>
    <row r="24" spans="1:12" s="169" customFormat="1" ht="13.5" x14ac:dyDescent="0.15">
      <c r="A24" s="184"/>
      <c r="B24" s="180" t="s">
        <v>143</v>
      </c>
      <c r="C24" s="180"/>
      <c r="D24" s="181"/>
      <c r="E24" s="180" t="s">
        <v>34</v>
      </c>
      <c r="F24" s="180"/>
      <c r="G24" s="180"/>
      <c r="H24" s="180"/>
      <c r="I24" s="182" t="s">
        <v>186</v>
      </c>
      <c r="J24" s="185">
        <f t="shared" ref="J24:J30" si="2">IF(G24="",D24,D24*G24)</f>
        <v>0</v>
      </c>
      <c r="K24" s="186">
        <f t="shared" si="0"/>
        <v>0</v>
      </c>
      <c r="L24" s="362"/>
    </row>
    <row r="25" spans="1:12" s="169" customFormat="1" ht="13.5" x14ac:dyDescent="0.15">
      <c r="A25" s="184"/>
      <c r="B25" s="180" t="s">
        <v>143</v>
      </c>
      <c r="C25" s="180"/>
      <c r="D25" s="181"/>
      <c r="E25" s="180" t="s">
        <v>34</v>
      </c>
      <c r="F25" s="180"/>
      <c r="G25" s="180"/>
      <c r="H25" s="180"/>
      <c r="I25" s="182" t="s">
        <v>186</v>
      </c>
      <c r="J25" s="185">
        <f t="shared" si="2"/>
        <v>0</v>
      </c>
      <c r="K25" s="186">
        <f t="shared" si="0"/>
        <v>0</v>
      </c>
      <c r="L25" s="362"/>
    </row>
    <row r="26" spans="1:12" s="169" customFormat="1" ht="13.5" x14ac:dyDescent="0.15">
      <c r="A26" s="184"/>
      <c r="B26" s="180" t="s">
        <v>188</v>
      </c>
      <c r="C26" s="180"/>
      <c r="D26" s="181"/>
      <c r="E26" s="180" t="s">
        <v>34</v>
      </c>
      <c r="F26" s="180"/>
      <c r="G26" s="180"/>
      <c r="H26" s="180"/>
      <c r="I26" s="182" t="s">
        <v>186</v>
      </c>
      <c r="J26" s="185">
        <f t="shared" si="2"/>
        <v>0</v>
      </c>
      <c r="K26" s="186">
        <f t="shared" si="0"/>
        <v>0</v>
      </c>
      <c r="L26" s="362"/>
    </row>
    <row r="27" spans="1:12" s="169" customFormat="1" ht="13.5" x14ac:dyDescent="0.15">
      <c r="A27" s="184"/>
      <c r="B27" s="180" t="s">
        <v>188</v>
      </c>
      <c r="C27" s="180"/>
      <c r="D27" s="181"/>
      <c r="E27" s="180" t="s">
        <v>34</v>
      </c>
      <c r="F27" s="180"/>
      <c r="G27" s="180"/>
      <c r="H27" s="180"/>
      <c r="I27" s="182" t="s">
        <v>186</v>
      </c>
      <c r="J27" s="185">
        <f t="shared" si="2"/>
        <v>0</v>
      </c>
      <c r="K27" s="186">
        <f t="shared" si="0"/>
        <v>0</v>
      </c>
      <c r="L27" s="362"/>
    </row>
    <row r="28" spans="1:12" s="169" customFormat="1" ht="13.5" x14ac:dyDescent="0.15">
      <c r="A28" s="184"/>
      <c r="B28" s="180" t="s">
        <v>188</v>
      </c>
      <c r="C28" s="180"/>
      <c r="D28" s="181"/>
      <c r="E28" s="180" t="s">
        <v>34</v>
      </c>
      <c r="F28" s="180"/>
      <c r="G28" s="180"/>
      <c r="H28" s="180"/>
      <c r="I28" s="182" t="s">
        <v>186</v>
      </c>
      <c r="J28" s="185">
        <f t="shared" si="2"/>
        <v>0</v>
      </c>
      <c r="K28" s="186">
        <f t="shared" si="0"/>
        <v>0</v>
      </c>
      <c r="L28" s="362"/>
    </row>
    <row r="29" spans="1:12" s="169" customFormat="1" ht="13.5" x14ac:dyDescent="0.15">
      <c r="A29" s="184"/>
      <c r="B29" s="180" t="s">
        <v>188</v>
      </c>
      <c r="C29" s="180"/>
      <c r="D29" s="181"/>
      <c r="E29" s="180" t="s">
        <v>34</v>
      </c>
      <c r="F29" s="180"/>
      <c r="G29" s="180"/>
      <c r="H29" s="180"/>
      <c r="I29" s="182" t="s">
        <v>186</v>
      </c>
      <c r="J29" s="185">
        <f t="shared" si="2"/>
        <v>0</v>
      </c>
      <c r="K29" s="186">
        <f t="shared" si="0"/>
        <v>0</v>
      </c>
      <c r="L29" s="362"/>
    </row>
    <row r="30" spans="1:12" s="169" customFormat="1" ht="13.5" x14ac:dyDescent="0.15">
      <c r="A30" s="184"/>
      <c r="B30" s="180" t="s">
        <v>188</v>
      </c>
      <c r="C30" s="180"/>
      <c r="D30" s="181"/>
      <c r="E30" s="180" t="s">
        <v>34</v>
      </c>
      <c r="F30" s="180"/>
      <c r="G30" s="180"/>
      <c r="H30" s="180"/>
      <c r="I30" s="182" t="s">
        <v>186</v>
      </c>
      <c r="J30" s="185">
        <f t="shared" si="2"/>
        <v>0</v>
      </c>
      <c r="K30" s="186">
        <f t="shared" si="0"/>
        <v>0</v>
      </c>
      <c r="L30" s="362"/>
    </row>
    <row r="31" spans="1:12" s="169" customFormat="1" ht="13.5" x14ac:dyDescent="0.15">
      <c r="A31" s="188" t="s">
        <v>43</v>
      </c>
      <c r="B31" s="189"/>
      <c r="C31" s="189"/>
      <c r="D31" s="190"/>
      <c r="E31" s="189"/>
      <c r="F31" s="189"/>
      <c r="G31" s="189"/>
      <c r="H31" s="189"/>
      <c r="I31" s="191"/>
      <c r="J31" s="192">
        <f>SUM(J32,J46)</f>
        <v>0</v>
      </c>
      <c r="K31" s="192">
        <f>SUM(K32,K46)</f>
        <v>0</v>
      </c>
      <c r="L31" s="362"/>
    </row>
    <row r="32" spans="1:12" s="169" customFormat="1" ht="13.5" x14ac:dyDescent="0.15">
      <c r="A32" s="179" t="s">
        <v>118</v>
      </c>
      <c r="B32" s="180"/>
      <c r="D32" s="170"/>
      <c r="I32" s="187"/>
      <c r="J32" s="183">
        <f>SUM(J33:J44)</f>
        <v>0</v>
      </c>
      <c r="K32" s="186">
        <f>SUM(K33:K44)</f>
        <v>0</v>
      </c>
      <c r="L32" s="362"/>
    </row>
    <row r="33" spans="1:13" s="169" customFormat="1" ht="13.5" x14ac:dyDescent="0.15">
      <c r="A33" s="184"/>
      <c r="B33" s="180" t="s">
        <v>205</v>
      </c>
      <c r="C33" s="180" t="s">
        <v>187</v>
      </c>
      <c r="D33" s="181">
        <v>1830</v>
      </c>
      <c r="E33" s="180" t="s">
        <v>34</v>
      </c>
      <c r="F33" s="180" t="s">
        <v>184</v>
      </c>
      <c r="G33" s="180">
        <v>0</v>
      </c>
      <c r="H33" s="180" t="s">
        <v>185</v>
      </c>
      <c r="I33" s="182" t="s">
        <v>186</v>
      </c>
      <c r="J33" s="185">
        <f>D33*G33</f>
        <v>0</v>
      </c>
      <c r="K33" s="193">
        <f t="shared" ref="K33:K44" si="3">J33</f>
        <v>0</v>
      </c>
      <c r="L33" s="362"/>
      <c r="M33" s="194"/>
    </row>
    <row r="34" spans="1:13" s="169" customFormat="1" ht="13.5" x14ac:dyDescent="0.15">
      <c r="A34" s="184"/>
      <c r="B34" s="180" t="s">
        <v>206</v>
      </c>
      <c r="C34" s="180" t="s">
        <v>187</v>
      </c>
      <c r="D34" s="181">
        <v>3530</v>
      </c>
      <c r="E34" s="180" t="s">
        <v>34</v>
      </c>
      <c r="F34" s="180" t="s">
        <v>184</v>
      </c>
      <c r="G34" s="180">
        <v>0</v>
      </c>
      <c r="H34" s="180" t="s">
        <v>185</v>
      </c>
      <c r="I34" s="182" t="s">
        <v>186</v>
      </c>
      <c r="J34" s="185">
        <f>D34*G34</f>
        <v>0</v>
      </c>
      <c r="K34" s="193">
        <f t="shared" si="3"/>
        <v>0</v>
      </c>
      <c r="L34" s="362"/>
    </row>
    <row r="35" spans="1:13" s="169" customFormat="1" ht="13.5" x14ac:dyDescent="0.15">
      <c r="A35" s="184"/>
      <c r="B35" s="180"/>
      <c r="C35" s="180" t="s">
        <v>187</v>
      </c>
      <c r="D35" s="181">
        <v>3320</v>
      </c>
      <c r="E35" s="180" t="s">
        <v>34</v>
      </c>
      <c r="F35" s="180" t="s">
        <v>184</v>
      </c>
      <c r="G35" s="180">
        <v>0</v>
      </c>
      <c r="H35" s="180" t="s">
        <v>185</v>
      </c>
      <c r="I35" s="182" t="s">
        <v>186</v>
      </c>
      <c r="J35" s="185">
        <f t="shared" ref="J35:J44" si="4">D35*G35</f>
        <v>0</v>
      </c>
      <c r="K35" s="193">
        <f t="shared" si="3"/>
        <v>0</v>
      </c>
      <c r="L35" s="362"/>
      <c r="M35" s="194"/>
    </row>
    <row r="36" spans="1:13" s="169" customFormat="1" ht="13.5" x14ac:dyDescent="0.15">
      <c r="A36" s="184"/>
      <c r="B36" s="180"/>
      <c r="C36" s="180" t="s">
        <v>187</v>
      </c>
      <c r="D36" s="181">
        <v>3100</v>
      </c>
      <c r="E36" s="180" t="s">
        <v>34</v>
      </c>
      <c r="F36" s="180" t="s">
        <v>184</v>
      </c>
      <c r="G36" s="180">
        <v>0</v>
      </c>
      <c r="H36" s="180" t="s">
        <v>185</v>
      </c>
      <c r="I36" s="182" t="s">
        <v>186</v>
      </c>
      <c r="J36" s="185">
        <f t="shared" si="4"/>
        <v>0</v>
      </c>
      <c r="K36" s="193">
        <f t="shared" si="3"/>
        <v>0</v>
      </c>
      <c r="L36" s="362"/>
    </row>
    <row r="37" spans="1:13" s="169" customFormat="1" ht="13.5" x14ac:dyDescent="0.15">
      <c r="A37" s="184"/>
      <c r="B37" s="180"/>
      <c r="C37" s="180" t="s">
        <v>187</v>
      </c>
      <c r="D37" s="181">
        <v>2890</v>
      </c>
      <c r="E37" s="180" t="s">
        <v>34</v>
      </c>
      <c r="F37" s="180" t="s">
        <v>184</v>
      </c>
      <c r="G37" s="180">
        <v>0</v>
      </c>
      <c r="H37" s="180" t="s">
        <v>185</v>
      </c>
      <c r="I37" s="182" t="s">
        <v>186</v>
      </c>
      <c r="J37" s="185">
        <f t="shared" si="4"/>
        <v>0</v>
      </c>
      <c r="K37" s="193">
        <f t="shared" si="3"/>
        <v>0</v>
      </c>
      <c r="L37" s="362"/>
      <c r="M37" s="194"/>
    </row>
    <row r="38" spans="1:13" s="169" customFormat="1" ht="13.5" x14ac:dyDescent="0.15">
      <c r="A38" s="184"/>
      <c r="B38" s="180"/>
      <c r="C38" s="180" t="s">
        <v>187</v>
      </c>
      <c r="D38" s="181">
        <v>2680</v>
      </c>
      <c r="E38" s="180" t="s">
        <v>34</v>
      </c>
      <c r="F38" s="180" t="s">
        <v>184</v>
      </c>
      <c r="G38" s="180">
        <v>0</v>
      </c>
      <c r="H38" s="180" t="s">
        <v>185</v>
      </c>
      <c r="I38" s="182" t="s">
        <v>186</v>
      </c>
      <c r="J38" s="185">
        <f t="shared" si="4"/>
        <v>0</v>
      </c>
      <c r="K38" s="193">
        <f t="shared" si="3"/>
        <v>0</v>
      </c>
      <c r="L38" s="362"/>
    </row>
    <row r="39" spans="1:13" s="169" customFormat="1" ht="13.5" x14ac:dyDescent="0.15">
      <c r="A39" s="184"/>
      <c r="B39" s="180"/>
      <c r="C39" s="180" t="s">
        <v>187</v>
      </c>
      <c r="D39" s="181">
        <v>2540</v>
      </c>
      <c r="E39" s="180" t="s">
        <v>34</v>
      </c>
      <c r="F39" s="180" t="s">
        <v>184</v>
      </c>
      <c r="G39" s="180">
        <v>0</v>
      </c>
      <c r="H39" s="180" t="s">
        <v>185</v>
      </c>
      <c r="I39" s="182" t="s">
        <v>186</v>
      </c>
      <c r="J39" s="185">
        <f t="shared" si="4"/>
        <v>0</v>
      </c>
      <c r="K39" s="193">
        <f t="shared" si="3"/>
        <v>0</v>
      </c>
      <c r="L39" s="362"/>
      <c r="M39" s="194"/>
    </row>
    <row r="40" spans="1:13" s="169" customFormat="1" ht="13.5" x14ac:dyDescent="0.15">
      <c r="A40" s="184"/>
      <c r="B40" s="180"/>
      <c r="C40" s="180" t="s">
        <v>187</v>
      </c>
      <c r="D40" s="181">
        <v>2400</v>
      </c>
      <c r="E40" s="180" t="s">
        <v>34</v>
      </c>
      <c r="F40" s="180" t="s">
        <v>184</v>
      </c>
      <c r="G40" s="180">
        <v>0</v>
      </c>
      <c r="H40" s="180" t="s">
        <v>185</v>
      </c>
      <c r="I40" s="182" t="s">
        <v>186</v>
      </c>
      <c r="J40" s="185">
        <f t="shared" si="4"/>
        <v>0</v>
      </c>
      <c r="K40" s="193">
        <f t="shared" si="3"/>
        <v>0</v>
      </c>
      <c r="L40" s="362"/>
    </row>
    <row r="41" spans="1:13" s="169" customFormat="1" ht="13.5" x14ac:dyDescent="0.15">
      <c r="A41" s="184"/>
      <c r="B41" s="180"/>
      <c r="C41" s="180" t="s">
        <v>187</v>
      </c>
      <c r="D41" s="181">
        <v>2260</v>
      </c>
      <c r="E41" s="180" t="s">
        <v>34</v>
      </c>
      <c r="F41" s="180" t="s">
        <v>184</v>
      </c>
      <c r="G41" s="180">
        <v>0</v>
      </c>
      <c r="H41" s="180" t="s">
        <v>185</v>
      </c>
      <c r="I41" s="182" t="s">
        <v>186</v>
      </c>
      <c r="J41" s="185">
        <f t="shared" si="4"/>
        <v>0</v>
      </c>
      <c r="K41" s="193">
        <f t="shared" si="3"/>
        <v>0</v>
      </c>
      <c r="L41" s="362"/>
      <c r="M41" s="194"/>
    </row>
    <row r="42" spans="1:13" s="169" customFormat="1" ht="13.5" x14ac:dyDescent="0.15">
      <c r="A42" s="184"/>
      <c r="B42" s="180"/>
      <c r="C42" s="180" t="s">
        <v>187</v>
      </c>
      <c r="D42" s="181">
        <v>2120</v>
      </c>
      <c r="E42" s="180" t="s">
        <v>34</v>
      </c>
      <c r="F42" s="180" t="s">
        <v>184</v>
      </c>
      <c r="G42" s="180">
        <v>0</v>
      </c>
      <c r="H42" s="180" t="s">
        <v>185</v>
      </c>
      <c r="I42" s="182" t="s">
        <v>186</v>
      </c>
      <c r="J42" s="185">
        <f t="shared" si="4"/>
        <v>0</v>
      </c>
      <c r="K42" s="193">
        <f t="shared" si="3"/>
        <v>0</v>
      </c>
      <c r="L42" s="362"/>
    </row>
    <row r="43" spans="1:13" s="169" customFormat="1" ht="13.5" x14ac:dyDescent="0.15">
      <c r="A43" s="184"/>
      <c r="B43" s="180"/>
      <c r="C43" s="180" t="s">
        <v>187</v>
      </c>
      <c r="D43" s="181">
        <v>1970</v>
      </c>
      <c r="E43" s="180" t="s">
        <v>34</v>
      </c>
      <c r="F43" s="180" t="s">
        <v>184</v>
      </c>
      <c r="G43" s="180">
        <v>0</v>
      </c>
      <c r="H43" s="180" t="s">
        <v>185</v>
      </c>
      <c r="I43" s="182" t="s">
        <v>186</v>
      </c>
      <c r="J43" s="185">
        <f t="shared" si="4"/>
        <v>0</v>
      </c>
      <c r="K43" s="193">
        <f t="shared" si="3"/>
        <v>0</v>
      </c>
      <c r="L43" s="362"/>
      <c r="M43" s="194"/>
    </row>
    <row r="44" spans="1:13" s="169" customFormat="1" ht="13.5" x14ac:dyDescent="0.15">
      <c r="A44" s="184"/>
      <c r="B44" s="180"/>
      <c r="C44" s="180" t="s">
        <v>187</v>
      </c>
      <c r="D44" s="181">
        <v>1830</v>
      </c>
      <c r="E44" s="180" t="s">
        <v>34</v>
      </c>
      <c r="F44" s="180" t="s">
        <v>184</v>
      </c>
      <c r="G44" s="180">
        <v>0</v>
      </c>
      <c r="H44" s="180" t="s">
        <v>185</v>
      </c>
      <c r="I44" s="182" t="s">
        <v>186</v>
      </c>
      <c r="J44" s="185">
        <f t="shared" si="4"/>
        <v>0</v>
      </c>
      <c r="K44" s="193">
        <f t="shared" si="3"/>
        <v>0</v>
      </c>
      <c r="L44" s="362"/>
    </row>
    <row r="45" spans="1:13" s="169" customFormat="1" ht="13.5" x14ac:dyDescent="0.15">
      <c r="A45" s="184"/>
      <c r="B45" s="180"/>
      <c r="C45" s="180"/>
      <c r="D45" s="181"/>
      <c r="E45" s="180"/>
      <c r="F45" s="180"/>
      <c r="G45" s="180"/>
      <c r="H45" s="180"/>
      <c r="I45" s="182"/>
      <c r="J45" s="185"/>
      <c r="K45" s="186"/>
      <c r="L45" s="362"/>
    </row>
    <row r="46" spans="1:13" s="169" customFormat="1" ht="13.5" x14ac:dyDescent="0.15">
      <c r="A46" s="179" t="s">
        <v>119</v>
      </c>
      <c r="B46" s="180"/>
      <c r="D46" s="170"/>
      <c r="I46" s="187"/>
      <c r="J46" s="183">
        <f>SUM(J47:J49)</f>
        <v>0</v>
      </c>
      <c r="K46" s="183">
        <f>SUM(K47:K49)</f>
        <v>0</v>
      </c>
      <c r="L46" s="362"/>
    </row>
    <row r="47" spans="1:13" s="169" customFormat="1" ht="13.5" x14ac:dyDescent="0.15">
      <c r="A47" s="184"/>
      <c r="B47" s="180" t="s">
        <v>207</v>
      </c>
      <c r="C47" s="180" t="s">
        <v>187</v>
      </c>
      <c r="D47" s="181">
        <v>8000</v>
      </c>
      <c r="E47" s="180" t="s">
        <v>34</v>
      </c>
      <c r="F47" s="180" t="s">
        <v>184</v>
      </c>
      <c r="G47" s="180">
        <v>0</v>
      </c>
      <c r="H47" s="180" t="s">
        <v>145</v>
      </c>
      <c r="I47" s="182" t="s">
        <v>189</v>
      </c>
      <c r="J47" s="185">
        <f t="shared" ref="J47:J49" si="5">D47*G47</f>
        <v>0</v>
      </c>
      <c r="K47" s="193">
        <f>J47</f>
        <v>0</v>
      </c>
      <c r="L47" s="362"/>
    </row>
    <row r="48" spans="1:13" s="169" customFormat="1" ht="13.5" x14ac:dyDescent="0.15">
      <c r="A48" s="184"/>
      <c r="B48" s="180"/>
      <c r="C48" s="180" t="s">
        <v>133</v>
      </c>
      <c r="D48" s="181"/>
      <c r="E48" s="180" t="s">
        <v>34</v>
      </c>
      <c r="F48" s="180" t="s">
        <v>184</v>
      </c>
      <c r="G48" s="180"/>
      <c r="H48" s="180" t="s">
        <v>145</v>
      </c>
      <c r="I48" s="182" t="s">
        <v>189</v>
      </c>
      <c r="J48" s="185">
        <f t="shared" si="5"/>
        <v>0</v>
      </c>
      <c r="K48" s="193">
        <f>J48</f>
        <v>0</v>
      </c>
      <c r="L48" s="362"/>
    </row>
    <row r="49" spans="1:12" s="169" customFormat="1" ht="13.5" x14ac:dyDescent="0.15">
      <c r="A49" s="184"/>
      <c r="B49" s="180"/>
      <c r="C49" s="180" t="s">
        <v>190</v>
      </c>
      <c r="D49" s="181"/>
      <c r="E49" s="180" t="s">
        <v>34</v>
      </c>
      <c r="F49" s="180" t="s">
        <v>184</v>
      </c>
      <c r="G49" s="180"/>
      <c r="H49" s="180" t="s">
        <v>145</v>
      </c>
      <c r="I49" s="182" t="s">
        <v>189</v>
      </c>
      <c r="J49" s="185">
        <f t="shared" si="5"/>
        <v>0</v>
      </c>
      <c r="K49" s="193">
        <f>J49</f>
        <v>0</v>
      </c>
      <c r="L49" s="362"/>
    </row>
    <row r="50" spans="1:12" s="169" customFormat="1" ht="13.5" x14ac:dyDescent="0.15">
      <c r="A50" s="188" t="s">
        <v>44</v>
      </c>
      <c r="B50" s="189"/>
      <c r="C50" s="189"/>
      <c r="D50" s="190"/>
      <c r="E50" s="189"/>
      <c r="F50" s="189"/>
      <c r="G50" s="189"/>
      <c r="H50" s="189"/>
      <c r="I50" s="191"/>
      <c r="J50" s="192">
        <f>SUM(J51,J62,J67,J71)</f>
        <v>0</v>
      </c>
      <c r="K50" s="195">
        <f>SUM(K51,K62,K67,K71)</f>
        <v>0</v>
      </c>
      <c r="L50" s="362"/>
    </row>
    <row r="51" spans="1:12" s="169" customFormat="1" ht="13.5" x14ac:dyDescent="0.15">
      <c r="A51" s="179" t="s">
        <v>120</v>
      </c>
      <c r="D51" s="170"/>
      <c r="I51" s="187"/>
      <c r="J51" s="183">
        <f>SUM(J52:J60)</f>
        <v>0</v>
      </c>
      <c r="K51" s="183">
        <f>SUM(K52:K60)</f>
        <v>0</v>
      </c>
      <c r="L51" s="362"/>
    </row>
    <row r="52" spans="1:12" s="169" customFormat="1" ht="13.5" x14ac:dyDescent="0.15">
      <c r="A52" s="184"/>
      <c r="B52" s="180" t="s">
        <v>146</v>
      </c>
      <c r="C52" s="180"/>
      <c r="D52" s="181"/>
      <c r="E52" s="196" t="s">
        <v>34</v>
      </c>
      <c r="F52" s="197"/>
      <c r="G52" s="197"/>
      <c r="H52" s="197"/>
      <c r="I52" s="182" t="s">
        <v>186</v>
      </c>
      <c r="J52" s="185">
        <f t="shared" ref="J52:J60" si="6">IF(G52="",D52,D52*G52)</f>
        <v>0</v>
      </c>
      <c r="K52" s="186">
        <f>J52</f>
        <v>0</v>
      </c>
      <c r="L52" s="362"/>
    </row>
    <row r="53" spans="1:12" s="169" customFormat="1" ht="13.5" x14ac:dyDescent="0.15">
      <c r="A53" s="184"/>
      <c r="B53" s="180" t="s">
        <v>146</v>
      </c>
      <c r="C53" s="180"/>
      <c r="D53" s="181"/>
      <c r="E53" s="196" t="s">
        <v>34</v>
      </c>
      <c r="F53" s="197"/>
      <c r="G53" s="197"/>
      <c r="H53" s="197"/>
      <c r="I53" s="182" t="s">
        <v>186</v>
      </c>
      <c r="J53" s="185">
        <f t="shared" si="6"/>
        <v>0</v>
      </c>
      <c r="K53" s="186">
        <f t="shared" ref="K53:K60" si="7">J53</f>
        <v>0</v>
      </c>
      <c r="L53" s="362"/>
    </row>
    <row r="54" spans="1:12" s="169" customFormat="1" ht="13.5" x14ac:dyDescent="0.15">
      <c r="A54" s="184"/>
      <c r="B54" s="180" t="s">
        <v>146</v>
      </c>
      <c r="C54" s="180"/>
      <c r="D54" s="181"/>
      <c r="E54" s="196" t="s">
        <v>34</v>
      </c>
      <c r="F54" s="197"/>
      <c r="G54" s="197"/>
      <c r="H54" s="197"/>
      <c r="I54" s="182" t="s">
        <v>186</v>
      </c>
      <c r="J54" s="185">
        <f t="shared" si="6"/>
        <v>0</v>
      </c>
      <c r="K54" s="186">
        <f t="shared" si="7"/>
        <v>0</v>
      </c>
      <c r="L54" s="362"/>
    </row>
    <row r="55" spans="1:12" s="169" customFormat="1" ht="13.5" x14ac:dyDescent="0.15">
      <c r="A55" s="184"/>
      <c r="B55" s="180" t="s">
        <v>147</v>
      </c>
      <c r="C55" s="180"/>
      <c r="D55" s="181"/>
      <c r="E55" s="196" t="s">
        <v>34</v>
      </c>
      <c r="F55" s="197"/>
      <c r="G55" s="197"/>
      <c r="H55" s="197"/>
      <c r="I55" s="182" t="s">
        <v>186</v>
      </c>
      <c r="J55" s="185">
        <f t="shared" si="6"/>
        <v>0</v>
      </c>
      <c r="K55" s="186">
        <f t="shared" si="7"/>
        <v>0</v>
      </c>
      <c r="L55" s="362"/>
    </row>
    <row r="56" spans="1:12" s="169" customFormat="1" ht="13.5" x14ac:dyDescent="0.15">
      <c r="A56" s="184"/>
      <c r="B56" s="180" t="s">
        <v>147</v>
      </c>
      <c r="C56" s="180"/>
      <c r="D56" s="181"/>
      <c r="E56" s="196" t="s">
        <v>34</v>
      </c>
      <c r="F56" s="197"/>
      <c r="G56" s="197"/>
      <c r="H56" s="197"/>
      <c r="I56" s="182" t="s">
        <v>186</v>
      </c>
      <c r="J56" s="185">
        <f t="shared" si="6"/>
        <v>0</v>
      </c>
      <c r="K56" s="186">
        <f t="shared" si="7"/>
        <v>0</v>
      </c>
      <c r="L56" s="362"/>
    </row>
    <row r="57" spans="1:12" s="169" customFormat="1" ht="13.5" x14ac:dyDescent="0.15">
      <c r="A57" s="184"/>
      <c r="B57" s="180" t="s">
        <v>147</v>
      </c>
      <c r="C57" s="180"/>
      <c r="D57" s="181"/>
      <c r="E57" s="196" t="s">
        <v>34</v>
      </c>
      <c r="F57" s="197"/>
      <c r="G57" s="197"/>
      <c r="H57" s="197"/>
      <c r="I57" s="182" t="s">
        <v>186</v>
      </c>
      <c r="J57" s="185">
        <f t="shared" si="6"/>
        <v>0</v>
      </c>
      <c r="K57" s="186">
        <f t="shared" si="7"/>
        <v>0</v>
      </c>
      <c r="L57" s="362"/>
    </row>
    <row r="58" spans="1:12" s="169" customFormat="1" ht="13.5" x14ac:dyDescent="0.15">
      <c r="A58" s="184"/>
      <c r="B58" s="180" t="s">
        <v>147</v>
      </c>
      <c r="C58" s="180"/>
      <c r="D58" s="181"/>
      <c r="E58" s="196" t="s">
        <v>34</v>
      </c>
      <c r="F58" s="197"/>
      <c r="G58" s="197"/>
      <c r="H58" s="197"/>
      <c r="I58" s="182" t="s">
        <v>186</v>
      </c>
      <c r="J58" s="185">
        <f t="shared" si="6"/>
        <v>0</v>
      </c>
      <c r="K58" s="186">
        <f t="shared" si="7"/>
        <v>0</v>
      </c>
      <c r="L58" s="362"/>
    </row>
    <row r="59" spans="1:12" s="169" customFormat="1" ht="13.5" x14ac:dyDescent="0.15">
      <c r="A59" s="184"/>
      <c r="B59" s="180" t="s">
        <v>147</v>
      </c>
      <c r="C59" s="180"/>
      <c r="D59" s="181"/>
      <c r="E59" s="196" t="s">
        <v>34</v>
      </c>
      <c r="F59" s="197"/>
      <c r="G59" s="197"/>
      <c r="H59" s="197"/>
      <c r="I59" s="182" t="s">
        <v>186</v>
      </c>
      <c r="J59" s="185">
        <f t="shared" si="6"/>
        <v>0</v>
      </c>
      <c r="K59" s="186">
        <f t="shared" si="7"/>
        <v>0</v>
      </c>
      <c r="L59" s="362"/>
    </row>
    <row r="60" spans="1:12" s="169" customFormat="1" ht="13.5" x14ac:dyDescent="0.15">
      <c r="A60" s="184"/>
      <c r="B60" s="180" t="s">
        <v>147</v>
      </c>
      <c r="C60" s="180"/>
      <c r="D60" s="181"/>
      <c r="E60" s="196" t="s">
        <v>34</v>
      </c>
      <c r="F60" s="197"/>
      <c r="G60" s="197"/>
      <c r="H60" s="197"/>
      <c r="I60" s="182" t="s">
        <v>186</v>
      </c>
      <c r="J60" s="185">
        <f t="shared" si="6"/>
        <v>0</v>
      </c>
      <c r="K60" s="186">
        <f t="shared" si="7"/>
        <v>0</v>
      </c>
      <c r="L60" s="362"/>
    </row>
    <row r="61" spans="1:12" s="169" customFormat="1" ht="13.5" x14ac:dyDescent="0.15">
      <c r="A61" s="184"/>
      <c r="B61" s="180"/>
      <c r="C61" s="180"/>
      <c r="D61" s="181"/>
      <c r="E61" s="196"/>
      <c r="F61" s="197"/>
      <c r="G61" s="197"/>
      <c r="H61" s="197"/>
      <c r="I61" s="182"/>
      <c r="J61" s="185"/>
      <c r="K61" s="186"/>
      <c r="L61" s="362"/>
    </row>
    <row r="62" spans="1:12" s="169" customFormat="1" ht="13.5" x14ac:dyDescent="0.15">
      <c r="A62" s="179" t="s">
        <v>121</v>
      </c>
      <c r="B62" s="180"/>
      <c r="C62" s="180"/>
      <c r="D62" s="181"/>
      <c r="E62" s="196"/>
      <c r="F62" s="180"/>
      <c r="G62" s="180"/>
      <c r="H62" s="180"/>
      <c r="I62" s="187"/>
      <c r="J62" s="183">
        <f>SUM(J63:J65)</f>
        <v>0</v>
      </c>
      <c r="K62" s="183">
        <f>SUM(K63:K65)</f>
        <v>0</v>
      </c>
      <c r="L62" s="362"/>
    </row>
    <row r="63" spans="1:12" s="169" customFormat="1" ht="13.5" x14ac:dyDescent="0.15">
      <c r="A63" s="184" t="s">
        <v>148</v>
      </c>
      <c r="B63" s="180" t="s">
        <v>149</v>
      </c>
      <c r="C63" s="180"/>
      <c r="D63" s="181"/>
      <c r="E63" s="196" t="s">
        <v>34</v>
      </c>
      <c r="F63" s="197"/>
      <c r="G63" s="197"/>
      <c r="H63" s="197"/>
      <c r="I63" s="182" t="s">
        <v>186</v>
      </c>
      <c r="J63" s="185">
        <f t="shared" ref="J63:J65" si="8">IF(G63="",D63,D63*G63)</f>
        <v>0</v>
      </c>
      <c r="K63" s="186">
        <f>J63</f>
        <v>0</v>
      </c>
      <c r="L63" s="362"/>
    </row>
    <row r="64" spans="1:12" s="169" customFormat="1" ht="13.5" x14ac:dyDescent="0.15">
      <c r="A64" s="184"/>
      <c r="B64" s="180" t="s">
        <v>150</v>
      </c>
      <c r="C64" s="180"/>
      <c r="D64" s="181"/>
      <c r="E64" s="196" t="s">
        <v>34</v>
      </c>
      <c r="F64" s="197"/>
      <c r="G64" s="197"/>
      <c r="H64" s="197"/>
      <c r="I64" s="182" t="s">
        <v>186</v>
      </c>
      <c r="J64" s="185">
        <f t="shared" si="8"/>
        <v>0</v>
      </c>
      <c r="K64" s="186">
        <f t="shared" ref="K64:K65" si="9">J64</f>
        <v>0</v>
      </c>
      <c r="L64" s="362"/>
    </row>
    <row r="65" spans="1:13" s="169" customFormat="1" ht="13.5" x14ac:dyDescent="0.15">
      <c r="A65" s="184" t="s">
        <v>151</v>
      </c>
      <c r="B65" s="180" t="s">
        <v>150</v>
      </c>
      <c r="C65" s="180"/>
      <c r="D65" s="181"/>
      <c r="E65" s="196" t="s">
        <v>34</v>
      </c>
      <c r="F65" s="197"/>
      <c r="G65" s="197"/>
      <c r="H65" s="197"/>
      <c r="I65" s="182" t="s">
        <v>186</v>
      </c>
      <c r="J65" s="185">
        <f t="shared" si="8"/>
        <v>0</v>
      </c>
      <c r="K65" s="186">
        <f t="shared" si="9"/>
        <v>0</v>
      </c>
      <c r="L65" s="362"/>
    </row>
    <row r="66" spans="1:13" s="169" customFormat="1" ht="13.5" x14ac:dyDescent="0.15">
      <c r="A66" s="184"/>
      <c r="B66" s="180"/>
      <c r="C66" s="180"/>
      <c r="D66" s="181"/>
      <c r="E66" s="196"/>
      <c r="F66" s="197"/>
      <c r="G66" s="197"/>
      <c r="H66" s="197"/>
      <c r="I66" s="182"/>
      <c r="J66" s="186"/>
      <c r="K66" s="186"/>
      <c r="L66" s="362"/>
    </row>
    <row r="67" spans="1:13" s="169" customFormat="1" ht="13.5" x14ac:dyDescent="0.15">
      <c r="A67" s="179" t="s">
        <v>122</v>
      </c>
      <c r="D67" s="170"/>
      <c r="E67" s="198"/>
      <c r="I67" s="187"/>
      <c r="J67" s="183">
        <f>SUM(J68:J69)</f>
        <v>0</v>
      </c>
      <c r="K67" s="183">
        <f>SUM(K68:K69)</f>
        <v>0</v>
      </c>
      <c r="L67" s="362"/>
    </row>
    <row r="68" spans="1:13" s="169" customFormat="1" ht="13.5" x14ac:dyDescent="0.15">
      <c r="A68" s="184"/>
      <c r="B68" s="180" t="s">
        <v>298</v>
      </c>
      <c r="C68" s="180"/>
      <c r="D68" s="181"/>
      <c r="E68" s="196" t="s">
        <v>34</v>
      </c>
      <c r="F68" s="180"/>
      <c r="G68" s="180"/>
      <c r="H68" s="180"/>
      <c r="I68" s="182" t="s">
        <v>186</v>
      </c>
      <c r="J68" s="185">
        <f t="shared" ref="J68:J69" si="10">IF(G68="",D68,D68*G68)</f>
        <v>0</v>
      </c>
      <c r="K68" s="186">
        <f>J68</f>
        <v>0</v>
      </c>
      <c r="L68" s="362"/>
    </row>
    <row r="69" spans="1:13" s="169" customFormat="1" ht="13.5" x14ac:dyDescent="0.15">
      <c r="A69" s="184"/>
      <c r="B69" s="180" t="s">
        <v>298</v>
      </c>
      <c r="C69" s="180"/>
      <c r="D69" s="181"/>
      <c r="E69" s="196" t="s">
        <v>34</v>
      </c>
      <c r="F69" s="180"/>
      <c r="G69" s="180"/>
      <c r="H69" s="180"/>
      <c r="I69" s="182" t="s">
        <v>142</v>
      </c>
      <c r="J69" s="185">
        <f t="shared" si="10"/>
        <v>0</v>
      </c>
      <c r="K69" s="186">
        <f>J69</f>
        <v>0</v>
      </c>
      <c r="L69" s="362"/>
    </row>
    <row r="70" spans="1:13" s="169" customFormat="1" ht="13.5" x14ac:dyDescent="0.15">
      <c r="A70" s="184"/>
      <c r="B70" s="180"/>
      <c r="C70" s="180"/>
      <c r="D70" s="181"/>
      <c r="E70" s="196"/>
      <c r="F70" s="180"/>
      <c r="G70" s="180"/>
      <c r="H70" s="180"/>
      <c r="I70" s="182"/>
      <c r="J70" s="186"/>
      <c r="K70" s="186"/>
      <c r="L70" s="362"/>
    </row>
    <row r="71" spans="1:13" s="169" customFormat="1" ht="13.5" x14ac:dyDescent="0.15">
      <c r="A71" s="179" t="s">
        <v>123</v>
      </c>
      <c r="B71" s="180"/>
      <c r="C71" s="180"/>
      <c r="D71" s="181"/>
      <c r="E71" s="196"/>
      <c r="F71" s="180"/>
      <c r="G71" s="180"/>
      <c r="H71" s="180"/>
      <c r="I71" s="187"/>
      <c r="J71" s="183">
        <f>SUM(J72:J75)</f>
        <v>0</v>
      </c>
      <c r="K71" s="183">
        <f>SUM(K72:K75)</f>
        <v>0</v>
      </c>
      <c r="L71" s="362"/>
    </row>
    <row r="72" spans="1:13" s="169" customFormat="1" ht="13.5" x14ac:dyDescent="0.15">
      <c r="A72" s="184" t="s">
        <v>152</v>
      </c>
      <c r="B72" s="180"/>
      <c r="C72" s="180" t="s">
        <v>133</v>
      </c>
      <c r="D72" s="181"/>
      <c r="E72" s="196" t="s">
        <v>34</v>
      </c>
      <c r="F72" s="180" t="s">
        <v>184</v>
      </c>
      <c r="G72" s="180"/>
      <c r="H72" s="180" t="s">
        <v>153</v>
      </c>
      <c r="I72" s="182" t="s">
        <v>186</v>
      </c>
      <c r="J72" s="185">
        <f t="shared" ref="J72:J75" si="11">IF(G72="",D72,D72*G72)</f>
        <v>0</v>
      </c>
      <c r="K72" s="186">
        <f>J72</f>
        <v>0</v>
      </c>
      <c r="L72" s="362"/>
    </row>
    <row r="73" spans="1:13" s="169" customFormat="1" ht="13.5" x14ac:dyDescent="0.15">
      <c r="A73" s="184" t="s">
        <v>154</v>
      </c>
      <c r="B73" s="180" t="s">
        <v>155</v>
      </c>
      <c r="C73" s="180"/>
      <c r="D73" s="181"/>
      <c r="E73" s="196" t="s">
        <v>34</v>
      </c>
      <c r="F73" s="197"/>
      <c r="G73" s="197"/>
      <c r="H73" s="197"/>
      <c r="I73" s="182" t="s">
        <v>186</v>
      </c>
      <c r="J73" s="185">
        <f t="shared" si="11"/>
        <v>0</v>
      </c>
      <c r="K73" s="186">
        <f>J73</f>
        <v>0</v>
      </c>
      <c r="L73" s="362"/>
    </row>
    <row r="74" spans="1:13" s="169" customFormat="1" ht="13.5" x14ac:dyDescent="0.15">
      <c r="A74" s="184"/>
      <c r="B74" s="180" t="s">
        <v>156</v>
      </c>
      <c r="C74" s="180"/>
      <c r="D74" s="181"/>
      <c r="E74" s="196" t="s">
        <v>34</v>
      </c>
      <c r="F74" s="197"/>
      <c r="G74" s="197"/>
      <c r="H74" s="197"/>
      <c r="I74" s="182" t="s">
        <v>186</v>
      </c>
      <c r="J74" s="186">
        <f t="shared" si="11"/>
        <v>0</v>
      </c>
      <c r="K74" s="186">
        <f>J74</f>
        <v>0</v>
      </c>
      <c r="L74" s="362"/>
    </row>
    <row r="75" spans="1:13" s="169" customFormat="1" ht="13.5" x14ac:dyDescent="0.15">
      <c r="A75" s="184"/>
      <c r="B75" s="180"/>
      <c r="C75" s="180"/>
      <c r="D75" s="181"/>
      <c r="E75" s="196" t="s">
        <v>34</v>
      </c>
      <c r="F75" s="197"/>
      <c r="G75" s="197"/>
      <c r="H75" s="197"/>
      <c r="I75" s="182" t="s">
        <v>186</v>
      </c>
      <c r="J75" s="186">
        <f t="shared" si="11"/>
        <v>0</v>
      </c>
      <c r="K75" s="186">
        <f>J75</f>
        <v>0</v>
      </c>
      <c r="L75" s="362"/>
    </row>
    <row r="76" spans="1:13" s="198" customFormat="1" ht="13.5" x14ac:dyDescent="0.15">
      <c r="A76" s="199" t="s">
        <v>124</v>
      </c>
      <c r="B76" s="200"/>
      <c r="C76" s="200"/>
      <c r="D76" s="201"/>
      <c r="E76" s="200"/>
      <c r="F76" s="200"/>
      <c r="G76" s="200"/>
      <c r="H76" s="200"/>
      <c r="I76" s="202"/>
      <c r="J76" s="203">
        <f>J78</f>
        <v>0</v>
      </c>
      <c r="K76" s="203">
        <f>K78</f>
        <v>0</v>
      </c>
      <c r="L76" s="362"/>
    </row>
    <row r="77" spans="1:13" s="198" customFormat="1" ht="13.5" x14ac:dyDescent="0.15">
      <c r="A77" s="204" t="s">
        <v>125</v>
      </c>
      <c r="B77" s="205"/>
      <c r="C77" s="205"/>
      <c r="D77" s="206"/>
      <c r="E77" s="205"/>
      <c r="F77" s="205"/>
      <c r="G77" s="205"/>
      <c r="H77" s="205"/>
      <c r="I77" s="207"/>
      <c r="J77" s="185"/>
      <c r="K77" s="208"/>
      <c r="L77" s="362"/>
      <c r="M77" s="209"/>
    </row>
    <row r="78" spans="1:13" s="198" customFormat="1" ht="13.5" x14ac:dyDescent="0.15">
      <c r="A78" s="210"/>
      <c r="B78" s="206"/>
      <c r="C78" s="206"/>
      <c r="D78" s="206"/>
      <c r="E78" s="205"/>
      <c r="F78" s="205"/>
      <c r="G78" s="205"/>
      <c r="H78" s="205"/>
      <c r="I78" s="211" t="s">
        <v>191</v>
      </c>
      <c r="J78" s="185">
        <f>'(4)項目別明細表(2022年委託・共同研究先用)'!J46</f>
        <v>0</v>
      </c>
      <c r="K78" s="208">
        <f>'(4)項目別明細表(2022年委託・共同研究先用)'!K46</f>
        <v>0</v>
      </c>
      <c r="L78" s="362"/>
      <c r="M78" s="212"/>
    </row>
    <row r="79" spans="1:13" s="198" customFormat="1" ht="13.5" x14ac:dyDescent="0.15">
      <c r="A79" s="213" t="s">
        <v>126</v>
      </c>
      <c r="B79" s="196"/>
      <c r="C79" s="196"/>
      <c r="D79" s="214"/>
      <c r="E79" s="196"/>
      <c r="F79" s="196"/>
      <c r="G79" s="196"/>
      <c r="H79" s="196"/>
      <c r="I79" s="215"/>
      <c r="J79" s="185"/>
      <c r="K79" s="208"/>
      <c r="L79" s="362"/>
    </row>
    <row r="80" spans="1:13" s="198" customFormat="1" ht="13.5" x14ac:dyDescent="0.15">
      <c r="A80" s="216"/>
      <c r="B80" s="206" t="s">
        <v>192</v>
      </c>
      <c r="C80" s="206"/>
      <c r="D80" s="214"/>
      <c r="E80" s="196"/>
      <c r="F80" s="196"/>
      <c r="G80" s="196"/>
      <c r="H80" s="196"/>
      <c r="I80" s="217" t="s">
        <v>142</v>
      </c>
      <c r="J80" s="185"/>
      <c r="K80" s="208"/>
      <c r="L80" s="362"/>
      <c r="M80" s="212"/>
    </row>
    <row r="81" spans="1:12" s="198" customFormat="1" ht="14.25" thickBot="1" x14ac:dyDescent="0.2">
      <c r="A81" s="218"/>
      <c r="B81" s="219"/>
      <c r="C81" s="219"/>
      <c r="D81" s="220"/>
      <c r="E81" s="219"/>
      <c r="F81" s="219"/>
      <c r="G81" s="219"/>
      <c r="H81" s="219"/>
      <c r="I81" s="221"/>
      <c r="J81" s="185"/>
      <c r="K81" s="208"/>
      <c r="L81" s="363"/>
    </row>
    <row r="82" spans="1:12" s="198" customFormat="1" ht="14.25" thickBot="1" x14ac:dyDescent="0.2">
      <c r="A82" s="222" t="s">
        <v>157</v>
      </c>
      <c r="B82" s="223"/>
      <c r="C82" s="224"/>
      <c r="D82" s="224"/>
      <c r="E82" s="224"/>
      <c r="F82" s="224"/>
      <c r="G82" s="224"/>
      <c r="H82" s="224"/>
      <c r="I82" s="225"/>
      <c r="J82" s="226">
        <f>SUM(J6,J31,J50,J76)</f>
        <v>0</v>
      </c>
      <c r="K82" s="226">
        <f>SUM(K6,K31,K50,K76)</f>
        <v>0</v>
      </c>
      <c r="L82" s="227">
        <f>ROUNDDOWN(K82*A83,-3)</f>
        <v>0</v>
      </c>
    </row>
    <row r="83" spans="1:12" ht="18" customHeight="1" x14ac:dyDescent="0.15">
      <c r="A83" s="228">
        <v>0.66666666666666663</v>
      </c>
    </row>
    <row r="84" spans="1:12" ht="30" customHeight="1" x14ac:dyDescent="0.15">
      <c r="A84" s="359" t="s">
        <v>285</v>
      </c>
      <c r="B84" s="359"/>
      <c r="C84" s="359"/>
      <c r="D84" s="359"/>
      <c r="E84" s="359"/>
      <c r="F84" s="359"/>
      <c r="G84" s="359"/>
      <c r="H84" s="359"/>
      <c r="I84" s="359"/>
      <c r="J84" s="359"/>
      <c r="K84" s="359"/>
      <c r="L84" s="359"/>
    </row>
    <row r="85" spans="1:12" s="230" customFormat="1" ht="30" customHeight="1" x14ac:dyDescent="0.15">
      <c r="A85" s="360" t="s">
        <v>193</v>
      </c>
      <c r="B85" s="360"/>
      <c r="C85" s="360"/>
      <c r="D85" s="360"/>
      <c r="E85" s="360"/>
      <c r="F85" s="360"/>
      <c r="G85" s="360"/>
      <c r="H85" s="360"/>
      <c r="I85" s="360"/>
      <c r="J85" s="360"/>
      <c r="K85" s="360"/>
      <c r="L85" s="360"/>
    </row>
  </sheetData>
  <sheetProtection formatCells="0" formatColumns="0" formatRows="0" insertRows="0" deleteRows="0" selectLockedCells="1"/>
  <mergeCells count="9">
    <mergeCell ref="A84:L84"/>
    <mergeCell ref="A85:L85"/>
    <mergeCell ref="L6:L81"/>
    <mergeCell ref="A11:B11"/>
    <mergeCell ref="A2:L2"/>
    <mergeCell ref="B3:H3"/>
    <mergeCell ref="I3:L3"/>
    <mergeCell ref="A5:I5"/>
    <mergeCell ref="A4:K4"/>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M85"/>
  <sheetViews>
    <sheetView showGridLines="0" view="pageBreakPreview" zoomScaleNormal="90" zoomScaleSheetLayoutView="100" workbookViewId="0">
      <selection activeCell="N77" sqref="N77"/>
    </sheetView>
  </sheetViews>
  <sheetFormatPr defaultColWidth="9" defaultRowHeight="19.5" customHeight="1" x14ac:dyDescent="0.15"/>
  <cols>
    <col min="1" max="1" width="23.875" style="166" bestFit="1" customWidth="1"/>
    <col min="2" max="2" width="21.375" style="166" bestFit="1" customWidth="1"/>
    <col min="3" max="3" width="3.375" style="166" bestFit="1" customWidth="1"/>
    <col min="4" max="4" width="11.875" style="167" bestFit="1" customWidth="1"/>
    <col min="5" max="6" width="3.375" style="166" bestFit="1" customWidth="1"/>
    <col min="7" max="7" width="5.5" style="166" bestFit="1" customWidth="1"/>
    <col min="8" max="8" width="4.75" style="166" bestFit="1" customWidth="1"/>
    <col min="9" max="9" width="3.375" style="166" bestFit="1" customWidth="1"/>
    <col min="10" max="11" width="21.125" style="167" customWidth="1"/>
    <col min="12" max="12" width="21.125" style="166" customWidth="1"/>
    <col min="13" max="13" width="9.25" style="166" bestFit="1" customWidth="1"/>
    <col min="14" max="16384" width="9" style="166"/>
  </cols>
  <sheetData>
    <row r="1" spans="1:12" ht="19.5" customHeight="1" x14ac:dyDescent="0.15">
      <c r="L1" s="273" t="s">
        <v>110</v>
      </c>
    </row>
    <row r="2" spans="1:12" ht="19.5" customHeight="1" x14ac:dyDescent="0.15">
      <c r="A2" s="366" t="s">
        <v>128</v>
      </c>
      <c r="B2" s="366"/>
      <c r="C2" s="366"/>
      <c r="D2" s="366"/>
      <c r="E2" s="366"/>
      <c r="F2" s="366"/>
      <c r="G2" s="366"/>
      <c r="H2" s="366"/>
      <c r="I2" s="366"/>
      <c r="J2" s="366"/>
      <c r="K2" s="366"/>
      <c r="L2" s="366"/>
    </row>
    <row r="3" spans="1:12" ht="19.5" customHeight="1" x14ac:dyDescent="0.15">
      <c r="B3" s="367"/>
      <c r="C3" s="367"/>
      <c r="D3" s="367"/>
      <c r="E3" s="367"/>
      <c r="F3" s="367"/>
      <c r="G3" s="367"/>
      <c r="H3" s="367"/>
      <c r="I3" s="368"/>
      <c r="J3" s="368"/>
      <c r="K3" s="368"/>
      <c r="L3" s="368"/>
    </row>
    <row r="4" spans="1:12" s="169" customFormat="1" ht="19.5" customHeight="1" thickBot="1" x14ac:dyDescent="0.2">
      <c r="A4" s="372" t="str">
        <f>"（４）"&amp;情報項目シート!C5&amp;"　項目別明細表（2023年度）（参考）"</f>
        <v>（４）　項目別明細表（2023年度）（参考）</v>
      </c>
      <c r="B4" s="372"/>
      <c r="C4" s="372"/>
      <c r="D4" s="372"/>
      <c r="E4" s="372"/>
      <c r="F4" s="372"/>
      <c r="G4" s="372"/>
      <c r="H4" s="372"/>
      <c r="I4" s="372"/>
      <c r="J4" s="372"/>
      <c r="K4" s="372"/>
    </row>
    <row r="5" spans="1:12" s="169" customFormat="1" ht="13.5" x14ac:dyDescent="0.15">
      <c r="A5" s="369" t="s">
        <v>129</v>
      </c>
      <c r="B5" s="370"/>
      <c r="C5" s="370"/>
      <c r="D5" s="370"/>
      <c r="E5" s="370"/>
      <c r="F5" s="370"/>
      <c r="G5" s="370"/>
      <c r="H5" s="370"/>
      <c r="I5" s="371"/>
      <c r="J5" s="171" t="s">
        <v>130</v>
      </c>
      <c r="K5" s="172" t="s">
        <v>42</v>
      </c>
      <c r="L5" s="173" t="s">
        <v>131</v>
      </c>
    </row>
    <row r="6" spans="1:12" s="169" customFormat="1" ht="13.5" x14ac:dyDescent="0.15">
      <c r="A6" s="174" t="s">
        <v>114</v>
      </c>
      <c r="B6" s="175"/>
      <c r="C6" s="175"/>
      <c r="D6" s="176"/>
      <c r="E6" s="175"/>
      <c r="F6" s="175"/>
      <c r="G6" s="175"/>
      <c r="H6" s="175"/>
      <c r="I6" s="177"/>
      <c r="J6" s="178">
        <f>SUM(J7,J11,J23)</f>
        <v>0</v>
      </c>
      <c r="K6" s="178">
        <f>SUM(K7,K11,K23)</f>
        <v>0</v>
      </c>
      <c r="L6" s="361"/>
    </row>
    <row r="7" spans="1:12" s="169" customFormat="1" ht="13.5" x14ac:dyDescent="0.15">
      <c r="A7" s="179" t="s">
        <v>115</v>
      </c>
      <c r="B7" s="180"/>
      <c r="C7" s="180"/>
      <c r="D7" s="181"/>
      <c r="E7" s="180"/>
      <c r="F7" s="180"/>
      <c r="G7" s="180"/>
      <c r="H7" s="180"/>
      <c r="I7" s="182"/>
      <c r="J7" s="183">
        <f>SUM(J8:J9)</f>
        <v>0</v>
      </c>
      <c r="K7" s="183">
        <f>SUM(K8:K9)</f>
        <v>0</v>
      </c>
      <c r="L7" s="362"/>
    </row>
    <row r="8" spans="1:12" s="169" customFormat="1" ht="13.5" x14ac:dyDescent="0.15">
      <c r="A8" s="184"/>
      <c r="B8" s="180" t="s">
        <v>132</v>
      </c>
      <c r="C8" s="180" t="s">
        <v>183</v>
      </c>
      <c r="D8" s="181"/>
      <c r="E8" s="180" t="s">
        <v>34</v>
      </c>
      <c r="F8" s="180" t="s">
        <v>134</v>
      </c>
      <c r="G8" s="180"/>
      <c r="H8" s="180"/>
      <c r="I8" s="182" t="s">
        <v>136</v>
      </c>
      <c r="J8" s="185">
        <f>IF(G8="",D8,D8*G8)</f>
        <v>0</v>
      </c>
      <c r="K8" s="186">
        <f>J8</f>
        <v>0</v>
      </c>
      <c r="L8" s="362"/>
    </row>
    <row r="9" spans="1:12" s="169" customFormat="1" ht="13.5" x14ac:dyDescent="0.15">
      <c r="A9" s="184"/>
      <c r="B9" s="180"/>
      <c r="C9" s="180"/>
      <c r="D9" s="181"/>
      <c r="E9" s="180" t="s">
        <v>34</v>
      </c>
      <c r="F9" s="180"/>
      <c r="G9" s="180"/>
      <c r="H9" s="180"/>
      <c r="I9" s="182"/>
      <c r="J9" s="185">
        <f>IF(G9="",D9,D9*G9)</f>
        <v>0</v>
      </c>
      <c r="K9" s="186">
        <f>J9</f>
        <v>0</v>
      </c>
      <c r="L9" s="362"/>
    </row>
    <row r="10" spans="1:12" s="169" customFormat="1" ht="13.5" x14ac:dyDescent="0.15">
      <c r="A10" s="184"/>
      <c r="B10" s="180"/>
      <c r="C10" s="180"/>
      <c r="D10" s="181"/>
      <c r="E10" s="180"/>
      <c r="F10" s="180"/>
      <c r="G10" s="180"/>
      <c r="H10" s="180"/>
      <c r="I10" s="182"/>
      <c r="J10" s="185"/>
      <c r="K10" s="186"/>
      <c r="L10" s="362"/>
    </row>
    <row r="11" spans="1:12" s="169" customFormat="1" ht="13.5" x14ac:dyDescent="0.15">
      <c r="A11" s="364" t="s">
        <v>116</v>
      </c>
      <c r="B11" s="365"/>
      <c r="D11" s="170"/>
      <c r="I11" s="187"/>
      <c r="J11" s="183">
        <f>SUM(J12:J21)</f>
        <v>0</v>
      </c>
      <c r="K11" s="183">
        <f>SUM(K12:K21)</f>
        <v>0</v>
      </c>
      <c r="L11" s="362"/>
    </row>
    <row r="12" spans="1:12" s="169" customFormat="1" ht="13.5" x14ac:dyDescent="0.15">
      <c r="A12" s="184"/>
      <c r="B12" s="180" t="s">
        <v>137</v>
      </c>
      <c r="C12" s="180" t="s">
        <v>187</v>
      </c>
      <c r="D12" s="181"/>
      <c r="E12" s="180" t="s">
        <v>34</v>
      </c>
      <c r="F12" s="180" t="s">
        <v>134</v>
      </c>
      <c r="G12" s="180"/>
      <c r="H12" s="180"/>
      <c r="I12" s="182" t="s">
        <v>136</v>
      </c>
      <c r="J12" s="185">
        <f>IF(G12="",D12,D12*G12)</f>
        <v>0</v>
      </c>
      <c r="K12" s="186">
        <f t="shared" ref="K12:K44" si="0">J12</f>
        <v>0</v>
      </c>
      <c r="L12" s="362"/>
    </row>
    <row r="13" spans="1:12" s="169" customFormat="1" ht="13.5" x14ac:dyDescent="0.15">
      <c r="A13" s="184"/>
      <c r="B13" s="180" t="s">
        <v>137</v>
      </c>
      <c r="C13" s="180" t="s">
        <v>187</v>
      </c>
      <c r="D13" s="181"/>
      <c r="E13" s="180" t="s">
        <v>34</v>
      </c>
      <c r="F13" s="180" t="s">
        <v>134</v>
      </c>
      <c r="G13" s="180"/>
      <c r="H13" s="180"/>
      <c r="I13" s="182" t="s">
        <v>136</v>
      </c>
      <c r="J13" s="185">
        <f>IF(G13="",D13,D13*G13)</f>
        <v>0</v>
      </c>
      <c r="K13" s="186">
        <f t="shared" si="0"/>
        <v>0</v>
      </c>
      <c r="L13" s="362"/>
    </row>
    <row r="14" spans="1:12" s="169" customFormat="1" ht="13.5" x14ac:dyDescent="0.15">
      <c r="A14" s="184"/>
      <c r="B14" s="180" t="s">
        <v>138</v>
      </c>
      <c r="C14" s="180" t="s">
        <v>187</v>
      </c>
      <c r="D14" s="181"/>
      <c r="E14" s="180" t="s">
        <v>34</v>
      </c>
      <c r="F14" s="180" t="s">
        <v>134</v>
      </c>
      <c r="G14" s="180"/>
      <c r="H14" s="180"/>
      <c r="I14" s="182" t="s">
        <v>136</v>
      </c>
      <c r="J14" s="185">
        <f t="shared" ref="J14:J21" si="1">IF(G14="",D14,D14*G14)</f>
        <v>0</v>
      </c>
      <c r="K14" s="186">
        <f t="shared" si="0"/>
        <v>0</v>
      </c>
      <c r="L14" s="362"/>
    </row>
    <row r="15" spans="1:12" s="169" customFormat="1" ht="13.5" x14ac:dyDescent="0.15">
      <c r="A15" s="184"/>
      <c r="B15" s="180" t="s">
        <v>138</v>
      </c>
      <c r="C15" s="180" t="s">
        <v>187</v>
      </c>
      <c r="D15" s="181"/>
      <c r="E15" s="180" t="s">
        <v>34</v>
      </c>
      <c r="F15" s="180" t="s">
        <v>134</v>
      </c>
      <c r="G15" s="180"/>
      <c r="H15" s="180"/>
      <c r="I15" s="182" t="s">
        <v>136</v>
      </c>
      <c r="J15" s="185">
        <f t="shared" si="1"/>
        <v>0</v>
      </c>
      <c r="K15" s="186">
        <f t="shared" si="0"/>
        <v>0</v>
      </c>
      <c r="L15" s="362"/>
    </row>
    <row r="16" spans="1:12" s="169" customFormat="1" ht="13.5" x14ac:dyDescent="0.15">
      <c r="A16" s="184"/>
      <c r="B16" s="180" t="s">
        <v>139</v>
      </c>
      <c r="C16" s="180"/>
      <c r="D16" s="181"/>
      <c r="E16" s="180" t="s">
        <v>34</v>
      </c>
      <c r="F16" s="180"/>
      <c r="G16" s="180"/>
      <c r="H16" s="180"/>
      <c r="I16" s="182" t="s">
        <v>136</v>
      </c>
      <c r="J16" s="185">
        <f t="shared" si="1"/>
        <v>0</v>
      </c>
      <c r="K16" s="186">
        <f t="shared" si="0"/>
        <v>0</v>
      </c>
      <c r="L16" s="362"/>
    </row>
    <row r="17" spans="1:12" s="169" customFormat="1" ht="13.5" x14ac:dyDescent="0.15">
      <c r="A17" s="184"/>
      <c r="B17" s="180" t="s">
        <v>140</v>
      </c>
      <c r="C17" s="180"/>
      <c r="D17" s="181"/>
      <c r="E17" s="180" t="s">
        <v>34</v>
      </c>
      <c r="F17" s="180"/>
      <c r="G17" s="180"/>
      <c r="H17" s="180"/>
      <c r="I17" s="182" t="s">
        <v>136</v>
      </c>
      <c r="J17" s="185">
        <f t="shared" si="1"/>
        <v>0</v>
      </c>
      <c r="K17" s="186">
        <f t="shared" si="0"/>
        <v>0</v>
      </c>
      <c r="L17" s="362"/>
    </row>
    <row r="18" spans="1:12" s="169" customFormat="1" ht="13.5" x14ac:dyDescent="0.15">
      <c r="A18" s="184"/>
      <c r="B18" s="180" t="s">
        <v>141</v>
      </c>
      <c r="C18" s="180"/>
      <c r="D18" s="181"/>
      <c r="E18" s="180" t="s">
        <v>34</v>
      </c>
      <c r="F18" s="180"/>
      <c r="G18" s="180"/>
      <c r="H18" s="180"/>
      <c r="I18" s="182" t="s">
        <v>136</v>
      </c>
      <c r="J18" s="185">
        <f t="shared" si="1"/>
        <v>0</v>
      </c>
      <c r="K18" s="186">
        <f t="shared" si="0"/>
        <v>0</v>
      </c>
      <c r="L18" s="362"/>
    </row>
    <row r="19" spans="1:12" s="169" customFormat="1" ht="13.5" x14ac:dyDescent="0.15">
      <c r="A19" s="184"/>
      <c r="B19" s="180" t="s">
        <v>188</v>
      </c>
      <c r="C19" s="180"/>
      <c r="D19" s="181"/>
      <c r="E19" s="180" t="s">
        <v>34</v>
      </c>
      <c r="F19" s="180"/>
      <c r="G19" s="180"/>
      <c r="H19" s="180"/>
      <c r="I19" s="182" t="s">
        <v>136</v>
      </c>
      <c r="J19" s="185">
        <f t="shared" si="1"/>
        <v>0</v>
      </c>
      <c r="K19" s="186">
        <f t="shared" si="0"/>
        <v>0</v>
      </c>
      <c r="L19" s="362"/>
    </row>
    <row r="20" spans="1:12" s="169" customFormat="1" ht="13.5" x14ac:dyDescent="0.15">
      <c r="A20" s="184"/>
      <c r="B20" s="180" t="s">
        <v>188</v>
      </c>
      <c r="C20" s="180"/>
      <c r="D20" s="181"/>
      <c r="E20" s="180" t="s">
        <v>34</v>
      </c>
      <c r="F20" s="180"/>
      <c r="G20" s="180"/>
      <c r="H20" s="180"/>
      <c r="I20" s="182" t="s">
        <v>136</v>
      </c>
      <c r="J20" s="185">
        <f t="shared" si="1"/>
        <v>0</v>
      </c>
      <c r="K20" s="186">
        <f t="shared" si="0"/>
        <v>0</v>
      </c>
      <c r="L20" s="362"/>
    </row>
    <row r="21" spans="1:12" s="169" customFormat="1" ht="13.5" x14ac:dyDescent="0.15">
      <c r="A21" s="184"/>
      <c r="B21" s="180" t="s">
        <v>188</v>
      </c>
      <c r="C21" s="180"/>
      <c r="D21" s="181"/>
      <c r="E21" s="180" t="s">
        <v>34</v>
      </c>
      <c r="F21" s="180"/>
      <c r="G21" s="180"/>
      <c r="H21" s="180"/>
      <c r="I21" s="182" t="s">
        <v>136</v>
      </c>
      <c r="J21" s="185">
        <f t="shared" si="1"/>
        <v>0</v>
      </c>
      <c r="K21" s="186">
        <f t="shared" si="0"/>
        <v>0</v>
      </c>
      <c r="L21" s="362"/>
    </row>
    <row r="22" spans="1:12" s="169" customFormat="1" ht="13.5" x14ac:dyDescent="0.15">
      <c r="A22" s="184"/>
      <c r="B22" s="180"/>
      <c r="C22" s="180"/>
      <c r="D22" s="181"/>
      <c r="E22" s="180"/>
      <c r="F22" s="180"/>
      <c r="G22" s="180"/>
      <c r="H22" s="180"/>
      <c r="I22" s="182"/>
      <c r="J22" s="185"/>
      <c r="K22" s="186"/>
      <c r="L22" s="362"/>
    </row>
    <row r="23" spans="1:12" s="169" customFormat="1" ht="13.5" x14ac:dyDescent="0.15">
      <c r="A23" s="179" t="s">
        <v>117</v>
      </c>
      <c r="B23" s="180"/>
      <c r="C23" s="180"/>
      <c r="D23" s="181"/>
      <c r="E23" s="180"/>
      <c r="F23" s="180"/>
      <c r="G23" s="180"/>
      <c r="H23" s="180"/>
      <c r="I23" s="182"/>
      <c r="J23" s="183">
        <f>SUM(J24:J30)</f>
        <v>0</v>
      </c>
      <c r="K23" s="183">
        <f>SUM(K24:K30)</f>
        <v>0</v>
      </c>
      <c r="L23" s="362"/>
    </row>
    <row r="24" spans="1:12" s="169" customFormat="1" ht="13.5" x14ac:dyDescent="0.15">
      <c r="A24" s="184"/>
      <c r="B24" s="180" t="s">
        <v>143</v>
      </c>
      <c r="C24" s="180"/>
      <c r="D24" s="181"/>
      <c r="E24" s="180" t="s">
        <v>34</v>
      </c>
      <c r="F24" s="180"/>
      <c r="G24" s="180"/>
      <c r="H24" s="180"/>
      <c r="I24" s="182" t="s">
        <v>136</v>
      </c>
      <c r="J24" s="185">
        <f t="shared" ref="J24:J30" si="2">IF(G24="",D24,D24*G24)</f>
        <v>0</v>
      </c>
      <c r="K24" s="186">
        <f t="shared" si="0"/>
        <v>0</v>
      </c>
      <c r="L24" s="362"/>
    </row>
    <row r="25" spans="1:12" s="169" customFormat="1" ht="13.5" x14ac:dyDescent="0.15">
      <c r="A25" s="184"/>
      <c r="B25" s="180" t="s">
        <v>143</v>
      </c>
      <c r="C25" s="180"/>
      <c r="D25" s="181"/>
      <c r="E25" s="180" t="s">
        <v>34</v>
      </c>
      <c r="F25" s="180"/>
      <c r="G25" s="180"/>
      <c r="H25" s="180"/>
      <c r="I25" s="182" t="s">
        <v>136</v>
      </c>
      <c r="J25" s="185">
        <f t="shared" si="2"/>
        <v>0</v>
      </c>
      <c r="K25" s="186">
        <f t="shared" si="0"/>
        <v>0</v>
      </c>
      <c r="L25" s="362"/>
    </row>
    <row r="26" spans="1:12" s="169" customFormat="1" ht="13.5" x14ac:dyDescent="0.15">
      <c r="A26" s="184"/>
      <c r="B26" s="180" t="s">
        <v>188</v>
      </c>
      <c r="C26" s="180"/>
      <c r="D26" s="181"/>
      <c r="E26" s="180" t="s">
        <v>34</v>
      </c>
      <c r="F26" s="180"/>
      <c r="G26" s="180"/>
      <c r="H26" s="180"/>
      <c r="I26" s="182" t="s">
        <v>136</v>
      </c>
      <c r="J26" s="185">
        <f t="shared" si="2"/>
        <v>0</v>
      </c>
      <c r="K26" s="186">
        <f t="shared" si="0"/>
        <v>0</v>
      </c>
      <c r="L26" s="362"/>
    </row>
    <row r="27" spans="1:12" s="169" customFormat="1" ht="13.5" x14ac:dyDescent="0.15">
      <c r="A27" s="184"/>
      <c r="B27" s="180" t="s">
        <v>188</v>
      </c>
      <c r="C27" s="180"/>
      <c r="D27" s="181"/>
      <c r="E27" s="180" t="s">
        <v>34</v>
      </c>
      <c r="F27" s="180"/>
      <c r="G27" s="180"/>
      <c r="H27" s="180"/>
      <c r="I27" s="182" t="s">
        <v>136</v>
      </c>
      <c r="J27" s="185">
        <f t="shared" si="2"/>
        <v>0</v>
      </c>
      <c r="K27" s="186">
        <f t="shared" si="0"/>
        <v>0</v>
      </c>
      <c r="L27" s="362"/>
    </row>
    <row r="28" spans="1:12" s="169" customFormat="1" ht="13.5" x14ac:dyDescent="0.15">
      <c r="A28" s="184"/>
      <c r="B28" s="180" t="s">
        <v>188</v>
      </c>
      <c r="C28" s="180"/>
      <c r="D28" s="181"/>
      <c r="E28" s="180" t="s">
        <v>34</v>
      </c>
      <c r="F28" s="180"/>
      <c r="G28" s="180"/>
      <c r="H28" s="180"/>
      <c r="I28" s="182" t="s">
        <v>136</v>
      </c>
      <c r="J28" s="185">
        <f t="shared" si="2"/>
        <v>0</v>
      </c>
      <c r="K28" s="186">
        <f t="shared" si="0"/>
        <v>0</v>
      </c>
      <c r="L28" s="362"/>
    </row>
    <row r="29" spans="1:12" s="169" customFormat="1" ht="13.5" x14ac:dyDescent="0.15">
      <c r="A29" s="184"/>
      <c r="B29" s="180" t="s">
        <v>188</v>
      </c>
      <c r="C29" s="180"/>
      <c r="D29" s="181"/>
      <c r="E29" s="180" t="s">
        <v>34</v>
      </c>
      <c r="F29" s="180"/>
      <c r="G29" s="180"/>
      <c r="H29" s="180"/>
      <c r="I29" s="182" t="s">
        <v>136</v>
      </c>
      <c r="J29" s="185">
        <f t="shared" si="2"/>
        <v>0</v>
      </c>
      <c r="K29" s="186">
        <f t="shared" si="0"/>
        <v>0</v>
      </c>
      <c r="L29" s="362"/>
    </row>
    <row r="30" spans="1:12" s="169" customFormat="1" ht="13.5" x14ac:dyDescent="0.15">
      <c r="A30" s="184"/>
      <c r="B30" s="180" t="s">
        <v>188</v>
      </c>
      <c r="C30" s="180"/>
      <c r="D30" s="181"/>
      <c r="E30" s="180" t="s">
        <v>34</v>
      </c>
      <c r="F30" s="180"/>
      <c r="G30" s="180"/>
      <c r="H30" s="180"/>
      <c r="I30" s="182" t="s">
        <v>136</v>
      </c>
      <c r="J30" s="185">
        <f t="shared" si="2"/>
        <v>0</v>
      </c>
      <c r="K30" s="186">
        <f t="shared" si="0"/>
        <v>0</v>
      </c>
      <c r="L30" s="362"/>
    </row>
    <row r="31" spans="1:12" s="169" customFormat="1" ht="13.5" x14ac:dyDescent="0.15">
      <c r="A31" s="188" t="s">
        <v>43</v>
      </c>
      <c r="B31" s="189"/>
      <c r="C31" s="189"/>
      <c r="D31" s="190"/>
      <c r="E31" s="189"/>
      <c r="F31" s="189"/>
      <c r="G31" s="189"/>
      <c r="H31" s="189"/>
      <c r="I31" s="191"/>
      <c r="J31" s="192">
        <f>SUM(J32,J46)</f>
        <v>0</v>
      </c>
      <c r="K31" s="192">
        <f>SUM(K32,K46)</f>
        <v>0</v>
      </c>
      <c r="L31" s="362"/>
    </row>
    <row r="32" spans="1:12" s="169" customFormat="1" ht="13.5" x14ac:dyDescent="0.15">
      <c r="A32" s="179" t="s">
        <v>118</v>
      </c>
      <c r="B32" s="180"/>
      <c r="D32" s="170"/>
      <c r="I32" s="187"/>
      <c r="J32" s="183">
        <f>SUM(J33:J44)</f>
        <v>0</v>
      </c>
      <c r="K32" s="183">
        <f>SUM(K33:K44)</f>
        <v>0</v>
      </c>
      <c r="L32" s="362"/>
    </row>
    <row r="33" spans="1:13" s="169" customFormat="1" ht="13.5" x14ac:dyDescent="0.15">
      <c r="A33" s="184"/>
      <c r="B33" s="180" t="s">
        <v>205</v>
      </c>
      <c r="C33" s="180" t="s">
        <v>187</v>
      </c>
      <c r="D33" s="181">
        <v>1830</v>
      </c>
      <c r="E33" s="180" t="s">
        <v>34</v>
      </c>
      <c r="F33" s="180" t="s">
        <v>134</v>
      </c>
      <c r="G33" s="180">
        <v>0</v>
      </c>
      <c r="H33" s="180" t="s">
        <v>185</v>
      </c>
      <c r="I33" s="182" t="s">
        <v>136</v>
      </c>
      <c r="J33" s="185">
        <f>D33*G33</f>
        <v>0</v>
      </c>
      <c r="K33" s="193">
        <f t="shared" si="0"/>
        <v>0</v>
      </c>
      <c r="L33" s="362"/>
      <c r="M33" s="194"/>
    </row>
    <row r="34" spans="1:13" s="169" customFormat="1" ht="13.5" x14ac:dyDescent="0.15">
      <c r="A34" s="184"/>
      <c r="B34" s="180" t="s">
        <v>206</v>
      </c>
      <c r="C34" s="180" t="s">
        <v>187</v>
      </c>
      <c r="D34" s="181">
        <v>3530</v>
      </c>
      <c r="E34" s="180" t="s">
        <v>34</v>
      </c>
      <c r="F34" s="180" t="s">
        <v>134</v>
      </c>
      <c r="G34" s="180">
        <v>0</v>
      </c>
      <c r="H34" s="180" t="s">
        <v>185</v>
      </c>
      <c r="I34" s="182" t="s">
        <v>136</v>
      </c>
      <c r="J34" s="185">
        <f>D34*G34</f>
        <v>0</v>
      </c>
      <c r="K34" s="193">
        <f t="shared" si="0"/>
        <v>0</v>
      </c>
      <c r="L34" s="362"/>
    </row>
    <row r="35" spans="1:13" s="169" customFormat="1" ht="13.5" x14ac:dyDescent="0.15">
      <c r="A35" s="184"/>
      <c r="B35" s="180"/>
      <c r="C35" s="180" t="s">
        <v>187</v>
      </c>
      <c r="D35" s="181">
        <v>3320</v>
      </c>
      <c r="E35" s="180" t="s">
        <v>34</v>
      </c>
      <c r="F35" s="180" t="s">
        <v>134</v>
      </c>
      <c r="G35" s="180">
        <v>0</v>
      </c>
      <c r="H35" s="180" t="s">
        <v>185</v>
      </c>
      <c r="I35" s="182" t="s">
        <v>136</v>
      </c>
      <c r="J35" s="185">
        <f t="shared" ref="J35:J44" si="3">D35*G35</f>
        <v>0</v>
      </c>
      <c r="K35" s="193">
        <f t="shared" si="0"/>
        <v>0</v>
      </c>
      <c r="L35" s="362"/>
      <c r="M35" s="194"/>
    </row>
    <row r="36" spans="1:13" s="169" customFormat="1" ht="13.5" x14ac:dyDescent="0.15">
      <c r="A36" s="184"/>
      <c r="B36" s="180"/>
      <c r="C36" s="180" t="s">
        <v>187</v>
      </c>
      <c r="D36" s="181">
        <v>3100</v>
      </c>
      <c r="E36" s="180" t="s">
        <v>34</v>
      </c>
      <c r="F36" s="180" t="s">
        <v>134</v>
      </c>
      <c r="G36" s="180">
        <v>0</v>
      </c>
      <c r="H36" s="180" t="s">
        <v>185</v>
      </c>
      <c r="I36" s="182" t="s">
        <v>136</v>
      </c>
      <c r="J36" s="185">
        <f t="shared" si="3"/>
        <v>0</v>
      </c>
      <c r="K36" s="193">
        <f t="shared" si="0"/>
        <v>0</v>
      </c>
      <c r="L36" s="362"/>
    </row>
    <row r="37" spans="1:13" s="169" customFormat="1" ht="13.5" x14ac:dyDescent="0.15">
      <c r="A37" s="184"/>
      <c r="B37" s="180"/>
      <c r="C37" s="180" t="s">
        <v>187</v>
      </c>
      <c r="D37" s="181">
        <v>2890</v>
      </c>
      <c r="E37" s="180" t="s">
        <v>34</v>
      </c>
      <c r="F37" s="180" t="s">
        <v>134</v>
      </c>
      <c r="G37" s="180">
        <v>0</v>
      </c>
      <c r="H37" s="180" t="s">
        <v>185</v>
      </c>
      <c r="I37" s="182" t="s">
        <v>136</v>
      </c>
      <c r="J37" s="185">
        <f t="shared" si="3"/>
        <v>0</v>
      </c>
      <c r="K37" s="193">
        <f t="shared" si="0"/>
        <v>0</v>
      </c>
      <c r="L37" s="362"/>
      <c r="M37" s="194"/>
    </row>
    <row r="38" spans="1:13" s="169" customFormat="1" ht="13.5" x14ac:dyDescent="0.15">
      <c r="A38" s="184"/>
      <c r="B38" s="180"/>
      <c r="C38" s="180" t="s">
        <v>187</v>
      </c>
      <c r="D38" s="181">
        <v>2680</v>
      </c>
      <c r="E38" s="180" t="s">
        <v>34</v>
      </c>
      <c r="F38" s="180" t="s">
        <v>134</v>
      </c>
      <c r="G38" s="180">
        <v>0</v>
      </c>
      <c r="H38" s="180" t="s">
        <v>185</v>
      </c>
      <c r="I38" s="182" t="s">
        <v>136</v>
      </c>
      <c r="J38" s="185">
        <f t="shared" si="3"/>
        <v>0</v>
      </c>
      <c r="K38" s="193">
        <f t="shared" si="0"/>
        <v>0</v>
      </c>
      <c r="L38" s="362"/>
    </row>
    <row r="39" spans="1:13" s="169" customFormat="1" ht="13.5" x14ac:dyDescent="0.15">
      <c r="A39" s="184"/>
      <c r="B39" s="180"/>
      <c r="C39" s="180" t="s">
        <v>187</v>
      </c>
      <c r="D39" s="181">
        <v>2540</v>
      </c>
      <c r="E39" s="180" t="s">
        <v>34</v>
      </c>
      <c r="F39" s="180" t="s">
        <v>134</v>
      </c>
      <c r="G39" s="180">
        <v>0</v>
      </c>
      <c r="H39" s="180" t="s">
        <v>185</v>
      </c>
      <c r="I39" s="182" t="s">
        <v>136</v>
      </c>
      <c r="J39" s="185">
        <f t="shared" si="3"/>
        <v>0</v>
      </c>
      <c r="K39" s="193">
        <f t="shared" si="0"/>
        <v>0</v>
      </c>
      <c r="L39" s="362"/>
      <c r="M39" s="194"/>
    </row>
    <row r="40" spans="1:13" s="169" customFormat="1" ht="13.5" x14ac:dyDescent="0.15">
      <c r="A40" s="184"/>
      <c r="B40" s="180"/>
      <c r="C40" s="180" t="s">
        <v>187</v>
      </c>
      <c r="D40" s="181">
        <v>2400</v>
      </c>
      <c r="E40" s="180" t="s">
        <v>34</v>
      </c>
      <c r="F40" s="180" t="s">
        <v>134</v>
      </c>
      <c r="G40" s="180">
        <v>0</v>
      </c>
      <c r="H40" s="180" t="s">
        <v>185</v>
      </c>
      <c r="I40" s="182" t="s">
        <v>136</v>
      </c>
      <c r="J40" s="185">
        <f t="shared" si="3"/>
        <v>0</v>
      </c>
      <c r="K40" s="193">
        <f t="shared" si="0"/>
        <v>0</v>
      </c>
      <c r="L40" s="362"/>
    </row>
    <row r="41" spans="1:13" s="169" customFormat="1" ht="13.5" x14ac:dyDescent="0.15">
      <c r="A41" s="184"/>
      <c r="B41" s="180"/>
      <c r="C41" s="180" t="s">
        <v>187</v>
      </c>
      <c r="D41" s="181">
        <v>2260</v>
      </c>
      <c r="E41" s="180" t="s">
        <v>34</v>
      </c>
      <c r="F41" s="180" t="s">
        <v>134</v>
      </c>
      <c r="G41" s="180">
        <v>0</v>
      </c>
      <c r="H41" s="180" t="s">
        <v>185</v>
      </c>
      <c r="I41" s="182" t="s">
        <v>136</v>
      </c>
      <c r="J41" s="185">
        <f t="shared" si="3"/>
        <v>0</v>
      </c>
      <c r="K41" s="193">
        <f t="shared" si="0"/>
        <v>0</v>
      </c>
      <c r="L41" s="362"/>
      <c r="M41" s="194"/>
    </row>
    <row r="42" spans="1:13" s="169" customFormat="1" ht="13.5" x14ac:dyDescent="0.15">
      <c r="A42" s="184"/>
      <c r="B42" s="180"/>
      <c r="C42" s="180" t="s">
        <v>187</v>
      </c>
      <c r="D42" s="181">
        <v>2120</v>
      </c>
      <c r="E42" s="180" t="s">
        <v>34</v>
      </c>
      <c r="F42" s="180" t="s">
        <v>134</v>
      </c>
      <c r="G42" s="180">
        <v>0</v>
      </c>
      <c r="H42" s="180" t="s">
        <v>185</v>
      </c>
      <c r="I42" s="182" t="s">
        <v>136</v>
      </c>
      <c r="J42" s="185">
        <f t="shared" si="3"/>
        <v>0</v>
      </c>
      <c r="K42" s="193">
        <f t="shared" si="0"/>
        <v>0</v>
      </c>
      <c r="L42" s="362"/>
    </row>
    <row r="43" spans="1:13" s="169" customFormat="1" ht="13.5" x14ac:dyDescent="0.15">
      <c r="A43" s="184"/>
      <c r="B43" s="180"/>
      <c r="C43" s="180" t="s">
        <v>187</v>
      </c>
      <c r="D43" s="181">
        <v>1970</v>
      </c>
      <c r="E43" s="180" t="s">
        <v>34</v>
      </c>
      <c r="F43" s="180" t="s">
        <v>134</v>
      </c>
      <c r="G43" s="180">
        <v>0</v>
      </c>
      <c r="H43" s="180" t="s">
        <v>185</v>
      </c>
      <c r="I43" s="182" t="s">
        <v>136</v>
      </c>
      <c r="J43" s="185">
        <f t="shared" si="3"/>
        <v>0</v>
      </c>
      <c r="K43" s="193">
        <f t="shared" si="0"/>
        <v>0</v>
      </c>
      <c r="L43" s="362"/>
      <c r="M43" s="194"/>
    </row>
    <row r="44" spans="1:13" s="169" customFormat="1" ht="13.5" x14ac:dyDescent="0.15">
      <c r="A44" s="184"/>
      <c r="B44" s="180"/>
      <c r="C44" s="180" t="s">
        <v>187</v>
      </c>
      <c r="D44" s="181">
        <v>1830</v>
      </c>
      <c r="E44" s="180" t="s">
        <v>34</v>
      </c>
      <c r="F44" s="180" t="s">
        <v>134</v>
      </c>
      <c r="G44" s="180">
        <v>0</v>
      </c>
      <c r="H44" s="180" t="s">
        <v>185</v>
      </c>
      <c r="I44" s="182" t="s">
        <v>136</v>
      </c>
      <c r="J44" s="185">
        <f t="shared" si="3"/>
        <v>0</v>
      </c>
      <c r="K44" s="193">
        <f t="shared" si="0"/>
        <v>0</v>
      </c>
      <c r="L44" s="362"/>
    </row>
    <row r="45" spans="1:13" s="169" customFormat="1" ht="13.5" x14ac:dyDescent="0.15">
      <c r="A45" s="184"/>
      <c r="B45" s="180"/>
      <c r="C45" s="180"/>
      <c r="D45" s="181"/>
      <c r="E45" s="180"/>
      <c r="F45" s="180"/>
      <c r="G45" s="180"/>
      <c r="H45" s="180"/>
      <c r="I45" s="182"/>
      <c r="J45" s="185"/>
      <c r="K45" s="186"/>
      <c r="L45" s="362"/>
    </row>
    <row r="46" spans="1:13" s="169" customFormat="1" ht="13.5" x14ac:dyDescent="0.15">
      <c r="A46" s="179" t="s">
        <v>119</v>
      </c>
      <c r="B46" s="180"/>
      <c r="D46" s="170"/>
      <c r="I46" s="187"/>
      <c r="J46" s="183">
        <f>SUM(J47:J49)</f>
        <v>0</v>
      </c>
      <c r="K46" s="183">
        <f>SUM(K47:K49)</f>
        <v>0</v>
      </c>
      <c r="L46" s="362"/>
    </row>
    <row r="47" spans="1:13" s="169" customFormat="1" ht="13.5" x14ac:dyDescent="0.15">
      <c r="A47" s="184"/>
      <c r="B47" s="180" t="s">
        <v>207</v>
      </c>
      <c r="C47" s="180" t="s">
        <v>187</v>
      </c>
      <c r="D47" s="181">
        <v>8000</v>
      </c>
      <c r="E47" s="180" t="s">
        <v>34</v>
      </c>
      <c r="F47" s="180" t="s">
        <v>134</v>
      </c>
      <c r="G47" s="180">
        <v>0</v>
      </c>
      <c r="H47" s="180" t="s">
        <v>145</v>
      </c>
      <c r="I47" s="182" t="s">
        <v>189</v>
      </c>
      <c r="J47" s="185">
        <f t="shared" ref="J47:J49" si="4">D47*G47</f>
        <v>0</v>
      </c>
      <c r="K47" s="193">
        <f>J47</f>
        <v>0</v>
      </c>
      <c r="L47" s="362"/>
    </row>
    <row r="48" spans="1:13" s="169" customFormat="1" ht="13.5" x14ac:dyDescent="0.15">
      <c r="A48" s="184"/>
      <c r="B48" s="180"/>
      <c r="C48" s="180" t="s">
        <v>133</v>
      </c>
      <c r="D48" s="181"/>
      <c r="E48" s="180" t="s">
        <v>34</v>
      </c>
      <c r="F48" s="180" t="s">
        <v>134</v>
      </c>
      <c r="G48" s="180"/>
      <c r="H48" s="180" t="s">
        <v>145</v>
      </c>
      <c r="I48" s="182" t="s">
        <v>189</v>
      </c>
      <c r="J48" s="185">
        <f t="shared" si="4"/>
        <v>0</v>
      </c>
      <c r="K48" s="193">
        <f>J48</f>
        <v>0</v>
      </c>
      <c r="L48" s="362"/>
    </row>
    <row r="49" spans="1:12" s="169" customFormat="1" ht="13.5" x14ac:dyDescent="0.15">
      <c r="A49" s="184"/>
      <c r="B49" s="180"/>
      <c r="C49" s="180" t="s">
        <v>190</v>
      </c>
      <c r="D49" s="181"/>
      <c r="E49" s="180" t="s">
        <v>34</v>
      </c>
      <c r="F49" s="180" t="s">
        <v>134</v>
      </c>
      <c r="G49" s="180"/>
      <c r="H49" s="180" t="s">
        <v>145</v>
      </c>
      <c r="I49" s="182" t="s">
        <v>189</v>
      </c>
      <c r="J49" s="185">
        <f t="shared" si="4"/>
        <v>0</v>
      </c>
      <c r="K49" s="193">
        <f>J49</f>
        <v>0</v>
      </c>
      <c r="L49" s="362"/>
    </row>
    <row r="50" spans="1:12" s="169" customFormat="1" ht="13.5" x14ac:dyDescent="0.15">
      <c r="A50" s="188" t="s">
        <v>44</v>
      </c>
      <c r="B50" s="189"/>
      <c r="C50" s="189"/>
      <c r="D50" s="190"/>
      <c r="E50" s="189"/>
      <c r="F50" s="189"/>
      <c r="G50" s="189"/>
      <c r="H50" s="189"/>
      <c r="I50" s="191"/>
      <c r="J50" s="192">
        <f>SUM(J51,J62,J67,J71)</f>
        <v>0</v>
      </c>
      <c r="K50" s="195">
        <f>SUM(K51,K62,K67,K71)</f>
        <v>0</v>
      </c>
      <c r="L50" s="362"/>
    </row>
    <row r="51" spans="1:12" s="169" customFormat="1" ht="13.5" x14ac:dyDescent="0.15">
      <c r="A51" s="179" t="s">
        <v>120</v>
      </c>
      <c r="D51" s="170"/>
      <c r="I51" s="187"/>
      <c r="J51" s="183">
        <f>SUM(J52:J60)</f>
        <v>0</v>
      </c>
      <c r="K51" s="183">
        <f>SUM(K52:K60)</f>
        <v>0</v>
      </c>
      <c r="L51" s="362"/>
    </row>
    <row r="52" spans="1:12" s="169" customFormat="1" ht="13.5" x14ac:dyDescent="0.15">
      <c r="A52" s="184"/>
      <c r="B52" s="180" t="s">
        <v>146</v>
      </c>
      <c r="C52" s="180"/>
      <c r="D52" s="181"/>
      <c r="E52" s="196" t="s">
        <v>34</v>
      </c>
      <c r="F52" s="197"/>
      <c r="G52" s="197"/>
      <c r="H52" s="197"/>
      <c r="I52" s="182" t="s">
        <v>136</v>
      </c>
      <c r="J52" s="185">
        <f t="shared" ref="J52:J60" si="5">IF(G52="",D52,D52*G52)</f>
        <v>0</v>
      </c>
      <c r="K52" s="186">
        <f>J52</f>
        <v>0</v>
      </c>
      <c r="L52" s="362"/>
    </row>
    <row r="53" spans="1:12" s="169" customFormat="1" ht="13.5" x14ac:dyDescent="0.15">
      <c r="A53" s="184"/>
      <c r="B53" s="180" t="s">
        <v>146</v>
      </c>
      <c r="C53" s="180"/>
      <c r="D53" s="181"/>
      <c r="E53" s="196" t="s">
        <v>34</v>
      </c>
      <c r="F53" s="197"/>
      <c r="G53" s="197"/>
      <c r="H53" s="197"/>
      <c r="I53" s="182" t="s">
        <v>136</v>
      </c>
      <c r="J53" s="185">
        <f t="shared" si="5"/>
        <v>0</v>
      </c>
      <c r="K53" s="186">
        <f t="shared" ref="K53:K60" si="6">J53</f>
        <v>0</v>
      </c>
      <c r="L53" s="362"/>
    </row>
    <row r="54" spans="1:12" s="169" customFormat="1" ht="13.5" x14ac:dyDescent="0.15">
      <c r="A54" s="184"/>
      <c r="B54" s="180" t="s">
        <v>146</v>
      </c>
      <c r="C54" s="180"/>
      <c r="D54" s="181"/>
      <c r="E54" s="196" t="s">
        <v>34</v>
      </c>
      <c r="F54" s="197"/>
      <c r="G54" s="197"/>
      <c r="H54" s="197"/>
      <c r="I54" s="182" t="s">
        <v>136</v>
      </c>
      <c r="J54" s="185">
        <f t="shared" si="5"/>
        <v>0</v>
      </c>
      <c r="K54" s="186">
        <f t="shared" si="6"/>
        <v>0</v>
      </c>
      <c r="L54" s="362"/>
    </row>
    <row r="55" spans="1:12" s="169" customFormat="1" ht="13.5" x14ac:dyDescent="0.15">
      <c r="A55" s="184"/>
      <c r="B55" s="180" t="s">
        <v>147</v>
      </c>
      <c r="C55" s="180"/>
      <c r="D55" s="181"/>
      <c r="E55" s="196" t="s">
        <v>34</v>
      </c>
      <c r="F55" s="197"/>
      <c r="G55" s="197"/>
      <c r="H55" s="197"/>
      <c r="I55" s="182" t="s">
        <v>136</v>
      </c>
      <c r="J55" s="185">
        <f t="shared" si="5"/>
        <v>0</v>
      </c>
      <c r="K55" s="186">
        <f t="shared" si="6"/>
        <v>0</v>
      </c>
      <c r="L55" s="362"/>
    </row>
    <row r="56" spans="1:12" s="169" customFormat="1" ht="13.5" x14ac:dyDescent="0.15">
      <c r="A56" s="184"/>
      <c r="B56" s="180" t="s">
        <v>147</v>
      </c>
      <c r="C56" s="180"/>
      <c r="D56" s="181"/>
      <c r="E56" s="196" t="s">
        <v>34</v>
      </c>
      <c r="F56" s="197"/>
      <c r="G56" s="197"/>
      <c r="H56" s="197"/>
      <c r="I56" s="182" t="s">
        <v>136</v>
      </c>
      <c r="J56" s="185">
        <f t="shared" si="5"/>
        <v>0</v>
      </c>
      <c r="K56" s="186">
        <f t="shared" si="6"/>
        <v>0</v>
      </c>
      <c r="L56" s="362"/>
    </row>
    <row r="57" spans="1:12" s="169" customFormat="1" ht="13.5" x14ac:dyDescent="0.15">
      <c r="A57" s="184"/>
      <c r="B57" s="180" t="s">
        <v>147</v>
      </c>
      <c r="C57" s="180"/>
      <c r="D57" s="181"/>
      <c r="E57" s="196" t="s">
        <v>34</v>
      </c>
      <c r="F57" s="197"/>
      <c r="G57" s="197"/>
      <c r="H57" s="197"/>
      <c r="I57" s="182" t="s">
        <v>136</v>
      </c>
      <c r="J57" s="185">
        <f t="shared" si="5"/>
        <v>0</v>
      </c>
      <c r="K57" s="186">
        <f t="shared" si="6"/>
        <v>0</v>
      </c>
      <c r="L57" s="362"/>
    </row>
    <row r="58" spans="1:12" s="169" customFormat="1" ht="13.5" x14ac:dyDescent="0.15">
      <c r="A58" s="184"/>
      <c r="B58" s="180" t="s">
        <v>147</v>
      </c>
      <c r="C58" s="180"/>
      <c r="D58" s="181"/>
      <c r="E58" s="196" t="s">
        <v>34</v>
      </c>
      <c r="F58" s="197"/>
      <c r="G58" s="197"/>
      <c r="H58" s="197"/>
      <c r="I58" s="182" t="s">
        <v>136</v>
      </c>
      <c r="J58" s="185">
        <f t="shared" si="5"/>
        <v>0</v>
      </c>
      <c r="K58" s="186">
        <f t="shared" si="6"/>
        <v>0</v>
      </c>
      <c r="L58" s="362"/>
    </row>
    <row r="59" spans="1:12" s="169" customFormat="1" ht="13.5" x14ac:dyDescent="0.15">
      <c r="A59" s="184"/>
      <c r="B59" s="180" t="s">
        <v>147</v>
      </c>
      <c r="C59" s="180"/>
      <c r="D59" s="181"/>
      <c r="E59" s="196" t="s">
        <v>34</v>
      </c>
      <c r="F59" s="197"/>
      <c r="G59" s="197"/>
      <c r="H59" s="197"/>
      <c r="I59" s="182" t="s">
        <v>136</v>
      </c>
      <c r="J59" s="185">
        <f t="shared" si="5"/>
        <v>0</v>
      </c>
      <c r="K59" s="186">
        <f t="shared" si="6"/>
        <v>0</v>
      </c>
      <c r="L59" s="362"/>
    </row>
    <row r="60" spans="1:12" s="169" customFormat="1" ht="13.5" x14ac:dyDescent="0.15">
      <c r="A60" s="184"/>
      <c r="B60" s="180" t="s">
        <v>147</v>
      </c>
      <c r="C60" s="180"/>
      <c r="D60" s="181"/>
      <c r="E60" s="196" t="s">
        <v>34</v>
      </c>
      <c r="F60" s="197"/>
      <c r="G60" s="197"/>
      <c r="H60" s="197"/>
      <c r="I60" s="182" t="s">
        <v>136</v>
      </c>
      <c r="J60" s="185">
        <f t="shared" si="5"/>
        <v>0</v>
      </c>
      <c r="K60" s="186">
        <f t="shared" si="6"/>
        <v>0</v>
      </c>
      <c r="L60" s="362"/>
    </row>
    <row r="61" spans="1:12" s="169" customFormat="1" ht="13.5" x14ac:dyDescent="0.15">
      <c r="A61" s="184"/>
      <c r="B61" s="180"/>
      <c r="C61" s="180"/>
      <c r="D61" s="181"/>
      <c r="E61" s="196"/>
      <c r="F61" s="197"/>
      <c r="G61" s="197"/>
      <c r="H61" s="197"/>
      <c r="I61" s="182"/>
      <c r="J61" s="185"/>
      <c r="K61" s="186"/>
      <c r="L61" s="362"/>
    </row>
    <row r="62" spans="1:12" s="169" customFormat="1" ht="13.5" x14ac:dyDescent="0.15">
      <c r="A62" s="179" t="s">
        <v>121</v>
      </c>
      <c r="B62" s="180"/>
      <c r="C62" s="180"/>
      <c r="D62" s="181"/>
      <c r="E62" s="196"/>
      <c r="F62" s="180"/>
      <c r="G62" s="180"/>
      <c r="H62" s="180"/>
      <c r="I62" s="187"/>
      <c r="J62" s="183">
        <f>SUM(J63:J65)</f>
        <v>0</v>
      </c>
      <c r="K62" s="183">
        <f>SUM(K63:K65)</f>
        <v>0</v>
      </c>
      <c r="L62" s="362"/>
    </row>
    <row r="63" spans="1:12" s="169" customFormat="1" ht="13.5" x14ac:dyDescent="0.15">
      <c r="A63" s="184" t="s">
        <v>148</v>
      </c>
      <c r="B63" s="180" t="s">
        <v>149</v>
      </c>
      <c r="C63" s="180"/>
      <c r="D63" s="181"/>
      <c r="E63" s="196" t="s">
        <v>34</v>
      </c>
      <c r="F63" s="197"/>
      <c r="G63" s="197"/>
      <c r="H63" s="197"/>
      <c r="I63" s="182" t="s">
        <v>136</v>
      </c>
      <c r="J63" s="185">
        <f t="shared" ref="J63:J65" si="7">IF(G63="",D63,D63*G63)</f>
        <v>0</v>
      </c>
      <c r="K63" s="186">
        <f>J63</f>
        <v>0</v>
      </c>
      <c r="L63" s="362"/>
    </row>
    <row r="64" spans="1:12" s="169" customFormat="1" ht="13.5" x14ac:dyDescent="0.15">
      <c r="A64" s="184"/>
      <c r="B64" s="180" t="s">
        <v>150</v>
      </c>
      <c r="C64" s="180"/>
      <c r="D64" s="181"/>
      <c r="E64" s="196" t="s">
        <v>34</v>
      </c>
      <c r="F64" s="197"/>
      <c r="G64" s="197"/>
      <c r="H64" s="197"/>
      <c r="I64" s="182" t="s">
        <v>136</v>
      </c>
      <c r="J64" s="185">
        <f t="shared" si="7"/>
        <v>0</v>
      </c>
      <c r="K64" s="186">
        <f t="shared" ref="K64:K65" si="8">J64</f>
        <v>0</v>
      </c>
      <c r="L64" s="362"/>
    </row>
    <row r="65" spans="1:13" s="169" customFormat="1" ht="13.5" x14ac:dyDescent="0.15">
      <c r="A65" s="184" t="s">
        <v>151</v>
      </c>
      <c r="B65" s="180" t="s">
        <v>150</v>
      </c>
      <c r="C65" s="180"/>
      <c r="D65" s="181"/>
      <c r="E65" s="196" t="s">
        <v>34</v>
      </c>
      <c r="F65" s="197"/>
      <c r="G65" s="197"/>
      <c r="H65" s="197"/>
      <c r="I65" s="182" t="s">
        <v>136</v>
      </c>
      <c r="J65" s="185">
        <f t="shared" si="7"/>
        <v>0</v>
      </c>
      <c r="K65" s="186">
        <f t="shared" si="8"/>
        <v>0</v>
      </c>
      <c r="L65" s="362"/>
    </row>
    <row r="66" spans="1:13" s="169" customFormat="1" ht="13.5" x14ac:dyDescent="0.15">
      <c r="A66" s="184"/>
      <c r="B66" s="180"/>
      <c r="C66" s="180"/>
      <c r="D66" s="181"/>
      <c r="E66" s="196"/>
      <c r="F66" s="197"/>
      <c r="G66" s="197"/>
      <c r="H66" s="197"/>
      <c r="I66" s="182"/>
      <c r="J66" s="186"/>
      <c r="K66" s="186"/>
      <c r="L66" s="362"/>
    </row>
    <row r="67" spans="1:13" s="169" customFormat="1" ht="13.5" x14ac:dyDescent="0.15">
      <c r="A67" s="179" t="s">
        <v>122</v>
      </c>
      <c r="D67" s="170"/>
      <c r="E67" s="198"/>
      <c r="I67" s="187"/>
      <c r="J67" s="183">
        <f>SUM(J68:J69)</f>
        <v>0</v>
      </c>
      <c r="K67" s="183">
        <f>SUM(K68:K69)</f>
        <v>0</v>
      </c>
      <c r="L67" s="362"/>
    </row>
    <row r="68" spans="1:13" s="169" customFormat="1" ht="13.5" x14ac:dyDescent="0.15">
      <c r="A68" s="184"/>
      <c r="B68" s="180" t="s">
        <v>299</v>
      </c>
      <c r="C68" s="180"/>
      <c r="D68" s="181"/>
      <c r="E68" s="196" t="s">
        <v>34</v>
      </c>
      <c r="F68" s="180"/>
      <c r="G68" s="180"/>
      <c r="H68" s="180"/>
      <c r="I68" s="182" t="s">
        <v>136</v>
      </c>
      <c r="J68" s="185">
        <f t="shared" ref="J68:J69" si="9">IF(G68="",D68,D68*G68)</f>
        <v>0</v>
      </c>
      <c r="K68" s="186">
        <f>J68</f>
        <v>0</v>
      </c>
      <c r="L68" s="362"/>
    </row>
    <row r="69" spans="1:13" s="169" customFormat="1" ht="13.5" x14ac:dyDescent="0.15">
      <c r="A69" s="184"/>
      <c r="B69" s="180" t="s">
        <v>299</v>
      </c>
      <c r="C69" s="180"/>
      <c r="D69" s="181"/>
      <c r="E69" s="196" t="s">
        <v>34</v>
      </c>
      <c r="F69" s="180"/>
      <c r="G69" s="180"/>
      <c r="H69" s="180"/>
      <c r="I69" s="182" t="s">
        <v>142</v>
      </c>
      <c r="J69" s="185">
        <f t="shared" si="9"/>
        <v>0</v>
      </c>
      <c r="K69" s="186">
        <f>J69</f>
        <v>0</v>
      </c>
      <c r="L69" s="362"/>
    </row>
    <row r="70" spans="1:13" s="169" customFormat="1" ht="13.5" x14ac:dyDescent="0.15">
      <c r="A70" s="184"/>
      <c r="B70" s="180"/>
      <c r="C70" s="180"/>
      <c r="D70" s="181"/>
      <c r="E70" s="196"/>
      <c r="F70" s="180"/>
      <c r="G70" s="180"/>
      <c r="H70" s="180"/>
      <c r="I70" s="182"/>
      <c r="J70" s="186"/>
      <c r="K70" s="186"/>
      <c r="L70" s="362"/>
    </row>
    <row r="71" spans="1:13" s="169" customFormat="1" ht="13.5" x14ac:dyDescent="0.15">
      <c r="A71" s="179" t="s">
        <v>123</v>
      </c>
      <c r="B71" s="180"/>
      <c r="C71" s="180"/>
      <c r="D71" s="181"/>
      <c r="E71" s="196"/>
      <c r="F71" s="180"/>
      <c r="G71" s="180"/>
      <c r="H71" s="180"/>
      <c r="I71" s="187"/>
      <c r="J71" s="183">
        <f>SUM(J72:J75)</f>
        <v>0</v>
      </c>
      <c r="K71" s="183">
        <f>SUM(K72:K75)</f>
        <v>0</v>
      </c>
      <c r="L71" s="362"/>
    </row>
    <row r="72" spans="1:13" s="169" customFormat="1" ht="13.5" x14ac:dyDescent="0.15">
      <c r="A72" s="184" t="s">
        <v>152</v>
      </c>
      <c r="B72" s="180"/>
      <c r="C72" s="180" t="s">
        <v>133</v>
      </c>
      <c r="D72" s="181"/>
      <c r="E72" s="196" t="s">
        <v>34</v>
      </c>
      <c r="F72" s="180" t="s">
        <v>134</v>
      </c>
      <c r="G72" s="180"/>
      <c r="H72" s="180" t="s">
        <v>153</v>
      </c>
      <c r="I72" s="182" t="s">
        <v>136</v>
      </c>
      <c r="J72" s="185">
        <f t="shared" ref="J72:J75" si="10">IF(G72="",D72,D72*G72)</f>
        <v>0</v>
      </c>
      <c r="K72" s="186">
        <f>J72</f>
        <v>0</v>
      </c>
      <c r="L72" s="362"/>
    </row>
    <row r="73" spans="1:13" s="169" customFormat="1" ht="13.5" x14ac:dyDescent="0.15">
      <c r="A73" s="184" t="s">
        <v>154</v>
      </c>
      <c r="B73" s="180" t="s">
        <v>155</v>
      </c>
      <c r="C73" s="180"/>
      <c r="D73" s="181"/>
      <c r="E73" s="196" t="s">
        <v>34</v>
      </c>
      <c r="F73" s="197"/>
      <c r="G73" s="197"/>
      <c r="H73" s="197"/>
      <c r="I73" s="182" t="s">
        <v>136</v>
      </c>
      <c r="J73" s="185">
        <f t="shared" si="10"/>
        <v>0</v>
      </c>
      <c r="K73" s="186">
        <f>J73</f>
        <v>0</v>
      </c>
      <c r="L73" s="362"/>
    </row>
    <row r="74" spans="1:13" s="169" customFormat="1" ht="13.5" x14ac:dyDescent="0.15">
      <c r="A74" s="184"/>
      <c r="B74" s="180" t="s">
        <v>156</v>
      </c>
      <c r="C74" s="180"/>
      <c r="D74" s="181"/>
      <c r="E74" s="196" t="s">
        <v>34</v>
      </c>
      <c r="F74" s="197"/>
      <c r="G74" s="197"/>
      <c r="H74" s="197"/>
      <c r="I74" s="182" t="s">
        <v>136</v>
      </c>
      <c r="J74" s="186">
        <f t="shared" si="10"/>
        <v>0</v>
      </c>
      <c r="K74" s="186">
        <f>J74</f>
        <v>0</v>
      </c>
      <c r="L74" s="362"/>
    </row>
    <row r="75" spans="1:13" s="169" customFormat="1" ht="13.5" x14ac:dyDescent="0.15">
      <c r="A75" s="184"/>
      <c r="B75" s="180"/>
      <c r="C75" s="180"/>
      <c r="D75" s="181"/>
      <c r="E75" s="196" t="s">
        <v>34</v>
      </c>
      <c r="F75" s="197"/>
      <c r="G75" s="197"/>
      <c r="H75" s="197"/>
      <c r="I75" s="182" t="s">
        <v>136</v>
      </c>
      <c r="J75" s="186">
        <f t="shared" si="10"/>
        <v>0</v>
      </c>
      <c r="K75" s="186">
        <f>J75</f>
        <v>0</v>
      </c>
      <c r="L75" s="362"/>
    </row>
    <row r="76" spans="1:13" s="198" customFormat="1" ht="13.5" x14ac:dyDescent="0.15">
      <c r="A76" s="199" t="s">
        <v>124</v>
      </c>
      <c r="B76" s="200"/>
      <c r="C76" s="200"/>
      <c r="D76" s="201"/>
      <c r="E76" s="200"/>
      <c r="F76" s="200"/>
      <c r="G76" s="200"/>
      <c r="H76" s="200"/>
      <c r="I76" s="202"/>
      <c r="J76" s="203">
        <f>J78</f>
        <v>0</v>
      </c>
      <c r="K76" s="203">
        <f>K78</f>
        <v>0</v>
      </c>
      <c r="L76" s="362"/>
    </row>
    <row r="77" spans="1:13" s="198" customFormat="1" ht="13.5" x14ac:dyDescent="0.15">
      <c r="A77" s="204" t="s">
        <v>125</v>
      </c>
      <c r="B77" s="205"/>
      <c r="C77" s="205"/>
      <c r="D77" s="206"/>
      <c r="E77" s="205"/>
      <c r="F77" s="205"/>
      <c r="G77" s="205"/>
      <c r="H77" s="205"/>
      <c r="I77" s="207"/>
      <c r="J77" s="185"/>
      <c r="K77" s="208"/>
      <c r="L77" s="362"/>
      <c r="M77" s="209"/>
    </row>
    <row r="78" spans="1:13" s="198" customFormat="1" ht="13.5" x14ac:dyDescent="0.15">
      <c r="A78" s="210"/>
      <c r="B78" s="206"/>
      <c r="C78" s="206"/>
      <c r="D78" s="206"/>
      <c r="E78" s="205"/>
      <c r="F78" s="205"/>
      <c r="G78" s="205"/>
      <c r="H78" s="205"/>
      <c r="I78" s="211" t="s">
        <v>191</v>
      </c>
      <c r="J78" s="185">
        <f>'(4)項目別明細表(2023年委託・共同研究先用)(参考)'!J46</f>
        <v>0</v>
      </c>
      <c r="K78" s="208">
        <f>'(4)項目別明細表(2023年委託・共同研究先用)(参考)'!K46</f>
        <v>0</v>
      </c>
      <c r="L78" s="362"/>
      <c r="M78" s="212"/>
    </row>
    <row r="79" spans="1:13" s="198" customFormat="1" ht="13.5" x14ac:dyDescent="0.15">
      <c r="A79" s="213" t="s">
        <v>126</v>
      </c>
      <c r="B79" s="196"/>
      <c r="C79" s="196"/>
      <c r="D79" s="214"/>
      <c r="E79" s="196"/>
      <c r="F79" s="196"/>
      <c r="G79" s="196"/>
      <c r="H79" s="196"/>
      <c r="I79" s="215"/>
      <c r="J79" s="185"/>
      <c r="K79" s="208"/>
      <c r="L79" s="362"/>
    </row>
    <row r="80" spans="1:13" s="198" customFormat="1" ht="13.5" x14ac:dyDescent="0.15">
      <c r="A80" s="216"/>
      <c r="B80" s="206" t="s">
        <v>192</v>
      </c>
      <c r="C80" s="206"/>
      <c r="D80" s="214"/>
      <c r="E80" s="196"/>
      <c r="F80" s="196"/>
      <c r="G80" s="196"/>
      <c r="H80" s="196"/>
      <c r="I80" s="217" t="s">
        <v>142</v>
      </c>
      <c r="J80" s="185"/>
      <c r="K80" s="208"/>
      <c r="L80" s="362"/>
      <c r="M80" s="212"/>
    </row>
    <row r="81" spans="1:12" s="198" customFormat="1" ht="14.25" thickBot="1" x14ac:dyDescent="0.2">
      <c r="A81" s="218"/>
      <c r="B81" s="219"/>
      <c r="C81" s="219"/>
      <c r="D81" s="220"/>
      <c r="E81" s="219"/>
      <c r="F81" s="219"/>
      <c r="G81" s="219"/>
      <c r="H81" s="219"/>
      <c r="I81" s="221"/>
      <c r="J81" s="185"/>
      <c r="K81" s="208"/>
      <c r="L81" s="363"/>
    </row>
    <row r="82" spans="1:12" s="198" customFormat="1" ht="14.25" thickBot="1" x14ac:dyDescent="0.2">
      <c r="A82" s="222" t="s">
        <v>157</v>
      </c>
      <c r="B82" s="223"/>
      <c r="C82" s="224"/>
      <c r="D82" s="224"/>
      <c r="E82" s="224"/>
      <c r="F82" s="224"/>
      <c r="G82" s="224"/>
      <c r="H82" s="224"/>
      <c r="I82" s="225"/>
      <c r="J82" s="226">
        <f>SUM(J6,J31,J50,J76)</f>
        <v>0</v>
      </c>
      <c r="K82" s="226">
        <f>SUM(K6,K31,K50,K76)</f>
        <v>0</v>
      </c>
      <c r="L82" s="227">
        <f>ROUNDDOWN(K82*A83,-3)</f>
        <v>0</v>
      </c>
    </row>
    <row r="83" spans="1:12" ht="18" customHeight="1" x14ac:dyDescent="0.15">
      <c r="A83" s="228">
        <v>0.66666666666666663</v>
      </c>
    </row>
    <row r="84" spans="1:12" ht="30" customHeight="1" x14ac:dyDescent="0.15">
      <c r="A84" s="359" t="s">
        <v>285</v>
      </c>
      <c r="B84" s="359"/>
      <c r="C84" s="359"/>
      <c r="D84" s="359"/>
      <c r="E84" s="359"/>
      <c r="F84" s="359"/>
      <c r="G84" s="359"/>
      <c r="H84" s="359"/>
      <c r="I84" s="359"/>
      <c r="J84" s="359"/>
      <c r="K84" s="359"/>
      <c r="L84" s="359"/>
    </row>
    <row r="85" spans="1:12" s="230" customFormat="1" ht="30" customHeight="1" x14ac:dyDescent="0.15">
      <c r="A85" s="360" t="s">
        <v>193</v>
      </c>
      <c r="B85" s="360"/>
      <c r="C85" s="360"/>
      <c r="D85" s="360"/>
      <c r="E85" s="360"/>
      <c r="F85" s="360"/>
      <c r="G85" s="360"/>
      <c r="H85" s="360"/>
      <c r="I85" s="360"/>
      <c r="J85" s="360"/>
      <c r="K85" s="360"/>
      <c r="L85" s="360"/>
    </row>
  </sheetData>
  <sheetProtection formatCells="0" formatColumns="0" formatRows="0" insertRows="0" deleteRows="0" selectLockedCells="1"/>
  <mergeCells count="9">
    <mergeCell ref="A84:L84"/>
    <mergeCell ref="A85:L85"/>
    <mergeCell ref="A2:L2"/>
    <mergeCell ref="B3:H3"/>
    <mergeCell ref="I3:L3"/>
    <mergeCell ref="A4:K4"/>
    <mergeCell ref="A5:I5"/>
    <mergeCell ref="L6:L81"/>
    <mergeCell ref="A11:B11"/>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M54"/>
  <sheetViews>
    <sheetView showGridLines="0" view="pageBreakPreview" topLeftCell="A19" zoomScaleNormal="85" zoomScaleSheetLayoutView="100" workbookViewId="0">
      <selection activeCell="O49" sqref="O49"/>
    </sheetView>
  </sheetViews>
  <sheetFormatPr defaultColWidth="9" defaultRowHeight="19.5" customHeight="1" x14ac:dyDescent="0.15"/>
  <cols>
    <col min="1" max="1" width="23.875" style="166" bestFit="1" customWidth="1"/>
    <col min="2" max="2" width="21.375" style="166" bestFit="1" customWidth="1"/>
    <col min="3" max="3" width="3.375" style="166" bestFit="1" customWidth="1"/>
    <col min="4" max="4" width="11.875" style="167" bestFit="1" customWidth="1"/>
    <col min="5" max="6" width="3.375" style="166" bestFit="1" customWidth="1"/>
    <col min="7" max="7" width="5.5" style="166" customWidth="1"/>
    <col min="8" max="8" width="4.75" style="166" bestFit="1" customWidth="1"/>
    <col min="9" max="9" width="3.375" style="166" bestFit="1" customWidth="1"/>
    <col min="10" max="11" width="21.125" style="167" customWidth="1"/>
    <col min="12" max="12" width="21.125" style="166" customWidth="1"/>
    <col min="13" max="13" width="9.25" style="166" bestFit="1" customWidth="1"/>
    <col min="14" max="16384" width="9" style="166"/>
  </cols>
  <sheetData>
    <row r="1" spans="1:12" ht="19.5" customHeight="1" x14ac:dyDescent="0.15">
      <c r="L1" s="250" t="s">
        <v>110</v>
      </c>
    </row>
    <row r="2" spans="1:12" ht="19.5" customHeight="1" x14ac:dyDescent="0.15">
      <c r="A2" s="366" t="s">
        <v>194</v>
      </c>
      <c r="B2" s="366"/>
      <c r="C2" s="366"/>
      <c r="D2" s="366"/>
      <c r="E2" s="366"/>
      <c r="F2" s="366"/>
      <c r="G2" s="366"/>
      <c r="H2" s="366"/>
      <c r="I2" s="366"/>
      <c r="J2" s="366"/>
      <c r="K2" s="366"/>
      <c r="L2" s="366"/>
    </row>
    <row r="3" spans="1:12" ht="19.5" customHeight="1" x14ac:dyDescent="0.15">
      <c r="B3" s="367"/>
      <c r="C3" s="367"/>
      <c r="D3" s="367"/>
      <c r="E3" s="367"/>
      <c r="F3" s="367"/>
      <c r="G3" s="367"/>
      <c r="H3" s="367"/>
      <c r="I3" s="368"/>
      <c r="J3" s="368"/>
      <c r="K3" s="368"/>
      <c r="L3" s="368"/>
    </row>
    <row r="4" spans="1:12" s="169" customFormat="1" ht="19.5" customHeight="1" thickBot="1" x14ac:dyDescent="0.2">
      <c r="A4" s="372" t="str">
        <f>"（４）"&amp;情報項目シート!C44&amp;"　項目別明細表（2022年度）"</f>
        <v>（４）　項目別明細表（2022年度）</v>
      </c>
      <c r="B4" s="372"/>
      <c r="C4" s="372"/>
      <c r="D4" s="372"/>
      <c r="E4" s="372"/>
      <c r="F4" s="372"/>
      <c r="G4" s="372"/>
      <c r="H4" s="372"/>
      <c r="I4" s="372"/>
      <c r="J4" s="372"/>
      <c r="K4" s="372"/>
    </row>
    <row r="5" spans="1:12" s="169" customFormat="1" ht="13.5" x14ac:dyDescent="0.15">
      <c r="A5" s="369" t="s">
        <v>129</v>
      </c>
      <c r="B5" s="370"/>
      <c r="C5" s="370"/>
      <c r="D5" s="370"/>
      <c r="E5" s="370"/>
      <c r="F5" s="370"/>
      <c r="G5" s="370"/>
      <c r="H5" s="370"/>
      <c r="I5" s="371"/>
      <c r="J5" s="251" t="s">
        <v>77</v>
      </c>
      <c r="K5" s="172" t="s">
        <v>42</v>
      </c>
      <c r="L5" s="173" t="s">
        <v>131</v>
      </c>
    </row>
    <row r="6" spans="1:12" s="169" customFormat="1" ht="13.5" x14ac:dyDescent="0.15">
      <c r="A6" s="174" t="s">
        <v>114</v>
      </c>
      <c r="B6" s="175"/>
      <c r="C6" s="175"/>
      <c r="D6" s="176"/>
      <c r="E6" s="175"/>
      <c r="F6" s="175"/>
      <c r="G6" s="175"/>
      <c r="H6" s="175"/>
      <c r="I6" s="175"/>
      <c r="J6" s="178">
        <f>SUM(J7,J10,J17)</f>
        <v>0</v>
      </c>
      <c r="K6" s="178">
        <f>SUM(K7,K10,K17)</f>
        <v>0</v>
      </c>
      <c r="L6" s="361"/>
    </row>
    <row r="7" spans="1:12" s="169" customFormat="1" ht="13.5" x14ac:dyDescent="0.15">
      <c r="A7" s="179" t="s">
        <v>115</v>
      </c>
      <c r="B7" s="180"/>
      <c r="C7" s="180"/>
      <c r="D7" s="181"/>
      <c r="E7" s="180"/>
      <c r="F7" s="180"/>
      <c r="G7" s="180"/>
      <c r="H7" s="180"/>
      <c r="I7" s="231"/>
      <c r="J7" s="183">
        <f>SUM(J8)</f>
        <v>0</v>
      </c>
      <c r="K7" s="183">
        <f>SUM(K8)</f>
        <v>0</v>
      </c>
      <c r="L7" s="362"/>
    </row>
    <row r="8" spans="1:12" s="169" customFormat="1" ht="13.5" x14ac:dyDescent="0.15">
      <c r="A8" s="184"/>
      <c r="B8" s="180" t="s">
        <v>132</v>
      </c>
      <c r="C8" s="180" t="s">
        <v>133</v>
      </c>
      <c r="D8" s="181"/>
      <c r="E8" s="180" t="s">
        <v>34</v>
      </c>
      <c r="F8" s="180" t="s">
        <v>134</v>
      </c>
      <c r="G8" s="180"/>
      <c r="H8" s="180"/>
      <c r="I8" s="231" t="s">
        <v>136</v>
      </c>
      <c r="J8" s="185">
        <f>IF(G8="",D8,D8*G8)</f>
        <v>0</v>
      </c>
      <c r="K8" s="186">
        <f>J8</f>
        <v>0</v>
      </c>
      <c r="L8" s="362"/>
    </row>
    <row r="9" spans="1:12" s="169" customFormat="1" ht="13.5" x14ac:dyDescent="0.15">
      <c r="A9" s="184"/>
      <c r="B9" s="180"/>
      <c r="C9" s="180"/>
      <c r="D9" s="181"/>
      <c r="E9" s="180"/>
      <c r="F9" s="180"/>
      <c r="G9" s="180"/>
      <c r="H9" s="180"/>
      <c r="I9" s="231"/>
      <c r="J9" s="185"/>
      <c r="K9" s="186"/>
      <c r="L9" s="362"/>
    </row>
    <row r="10" spans="1:12" s="169" customFormat="1" ht="13.5" x14ac:dyDescent="0.15">
      <c r="A10" s="364" t="s">
        <v>116</v>
      </c>
      <c r="B10" s="365"/>
      <c r="D10" s="170"/>
      <c r="J10" s="183">
        <f>SUM(J11:J15)</f>
        <v>0</v>
      </c>
      <c r="K10" s="183">
        <f>SUM(K11:K15)</f>
        <v>0</v>
      </c>
      <c r="L10" s="362"/>
    </row>
    <row r="11" spans="1:12" s="169" customFormat="1" ht="13.5" x14ac:dyDescent="0.15">
      <c r="A11" s="184"/>
      <c r="B11" s="180" t="s">
        <v>137</v>
      </c>
      <c r="C11" s="180" t="s">
        <v>133</v>
      </c>
      <c r="D11" s="181"/>
      <c r="E11" s="180" t="s">
        <v>34</v>
      </c>
      <c r="F11" s="180" t="s">
        <v>134</v>
      </c>
      <c r="G11" s="180"/>
      <c r="H11" s="180"/>
      <c r="I11" s="231" t="s">
        <v>136</v>
      </c>
      <c r="J11" s="185">
        <f>IF(G11="",D11,D11*G11)</f>
        <v>0</v>
      </c>
      <c r="K11" s="186">
        <f t="shared" ref="K11:K18" si="0">J11</f>
        <v>0</v>
      </c>
      <c r="L11" s="362"/>
    </row>
    <row r="12" spans="1:12" s="169" customFormat="1" ht="13.5" x14ac:dyDescent="0.15">
      <c r="A12" s="184"/>
      <c r="B12" s="180" t="s">
        <v>138</v>
      </c>
      <c r="C12" s="180" t="s">
        <v>133</v>
      </c>
      <c r="D12" s="181"/>
      <c r="E12" s="180" t="s">
        <v>34</v>
      </c>
      <c r="F12" s="180" t="s">
        <v>134</v>
      </c>
      <c r="G12" s="180"/>
      <c r="H12" s="180"/>
      <c r="I12" s="231" t="s">
        <v>136</v>
      </c>
      <c r="J12" s="185">
        <f t="shared" ref="J12:J19" si="1">IF(G12="",D12,D12*G12)</f>
        <v>0</v>
      </c>
      <c r="K12" s="186">
        <f t="shared" si="0"/>
        <v>0</v>
      </c>
      <c r="L12" s="362"/>
    </row>
    <row r="13" spans="1:12" s="169" customFormat="1" ht="13.5" x14ac:dyDescent="0.15">
      <c r="A13" s="184"/>
      <c r="B13" s="180" t="s">
        <v>139</v>
      </c>
      <c r="C13" s="180"/>
      <c r="D13" s="181"/>
      <c r="E13" s="180" t="s">
        <v>34</v>
      </c>
      <c r="F13" s="180"/>
      <c r="G13" s="180"/>
      <c r="H13" s="180"/>
      <c r="I13" s="231" t="s">
        <v>136</v>
      </c>
      <c r="J13" s="185">
        <f t="shared" si="1"/>
        <v>0</v>
      </c>
      <c r="K13" s="186">
        <f t="shared" si="0"/>
        <v>0</v>
      </c>
      <c r="L13" s="362"/>
    </row>
    <row r="14" spans="1:12" s="169" customFormat="1" ht="13.5" x14ac:dyDescent="0.15">
      <c r="A14" s="184"/>
      <c r="B14" s="180" t="s">
        <v>140</v>
      </c>
      <c r="C14" s="180"/>
      <c r="D14" s="181"/>
      <c r="E14" s="180" t="s">
        <v>34</v>
      </c>
      <c r="F14" s="180"/>
      <c r="G14" s="180"/>
      <c r="H14" s="180"/>
      <c r="I14" s="231" t="s">
        <v>136</v>
      </c>
      <c r="J14" s="185">
        <f t="shared" si="1"/>
        <v>0</v>
      </c>
      <c r="K14" s="186">
        <f t="shared" si="0"/>
        <v>0</v>
      </c>
      <c r="L14" s="362"/>
    </row>
    <row r="15" spans="1:12" s="169" customFormat="1" ht="13.5" x14ac:dyDescent="0.15">
      <c r="A15" s="184"/>
      <c r="B15" s="180" t="s">
        <v>141</v>
      </c>
      <c r="C15" s="180"/>
      <c r="D15" s="181"/>
      <c r="E15" s="180" t="s">
        <v>34</v>
      </c>
      <c r="F15" s="180"/>
      <c r="G15" s="180"/>
      <c r="H15" s="180"/>
      <c r="I15" s="231" t="s">
        <v>136</v>
      </c>
      <c r="J15" s="185">
        <f t="shared" si="1"/>
        <v>0</v>
      </c>
      <c r="K15" s="186">
        <f t="shared" si="0"/>
        <v>0</v>
      </c>
      <c r="L15" s="362"/>
    </row>
    <row r="16" spans="1:12" s="169" customFormat="1" ht="13.5" x14ac:dyDescent="0.15">
      <c r="A16" s="184"/>
      <c r="B16" s="180"/>
      <c r="C16" s="180"/>
      <c r="D16" s="181"/>
      <c r="E16" s="180"/>
      <c r="F16" s="180"/>
      <c r="G16" s="180"/>
      <c r="H16" s="180"/>
      <c r="I16" s="231"/>
      <c r="J16" s="185"/>
      <c r="K16" s="186"/>
      <c r="L16" s="362"/>
    </row>
    <row r="17" spans="1:13" s="169" customFormat="1" ht="13.5" x14ac:dyDescent="0.15">
      <c r="A17" s="179" t="s">
        <v>117</v>
      </c>
      <c r="B17" s="180"/>
      <c r="C17" s="180"/>
      <c r="D17" s="181"/>
      <c r="E17" s="180"/>
      <c r="F17" s="180"/>
      <c r="G17" s="180"/>
      <c r="H17" s="180"/>
      <c r="I17" s="231"/>
      <c r="J17" s="183">
        <f>SUM(J18:J19)</f>
        <v>0</v>
      </c>
      <c r="K17" s="183">
        <f>SUM(K18:K19)</f>
        <v>0</v>
      </c>
      <c r="L17" s="362"/>
    </row>
    <row r="18" spans="1:13" s="169" customFormat="1" ht="13.5" x14ac:dyDescent="0.15">
      <c r="A18" s="184"/>
      <c r="B18" s="180" t="s">
        <v>143</v>
      </c>
      <c r="C18" s="180"/>
      <c r="D18" s="181"/>
      <c r="E18" s="180" t="s">
        <v>34</v>
      </c>
      <c r="F18" s="180"/>
      <c r="G18" s="180"/>
      <c r="H18" s="180"/>
      <c r="I18" s="231" t="s">
        <v>136</v>
      </c>
      <c r="J18" s="185">
        <f t="shared" si="1"/>
        <v>0</v>
      </c>
      <c r="K18" s="186">
        <f t="shared" si="0"/>
        <v>0</v>
      </c>
      <c r="L18" s="362"/>
    </row>
    <row r="19" spans="1:13" s="169" customFormat="1" ht="13.5" x14ac:dyDescent="0.15">
      <c r="A19" s="184"/>
      <c r="B19" s="180" t="s">
        <v>144</v>
      </c>
      <c r="C19" s="180"/>
      <c r="D19" s="181"/>
      <c r="E19" s="180" t="s">
        <v>34</v>
      </c>
      <c r="F19" s="180"/>
      <c r="G19" s="180"/>
      <c r="H19" s="180"/>
      <c r="I19" s="231" t="s">
        <v>136</v>
      </c>
      <c r="J19" s="185">
        <f t="shared" si="1"/>
        <v>0</v>
      </c>
      <c r="K19" s="186">
        <f>J19</f>
        <v>0</v>
      </c>
      <c r="L19" s="362"/>
    </row>
    <row r="20" spans="1:13" s="169" customFormat="1" ht="13.5" x14ac:dyDescent="0.15">
      <c r="A20" s="188" t="s">
        <v>43</v>
      </c>
      <c r="B20" s="189"/>
      <c r="C20" s="189"/>
      <c r="D20" s="190"/>
      <c r="E20" s="189"/>
      <c r="F20" s="189"/>
      <c r="G20" s="189"/>
      <c r="H20" s="189"/>
      <c r="I20" s="189"/>
      <c r="J20" s="192">
        <f>SUM(J21,J25)</f>
        <v>0</v>
      </c>
      <c r="K20" s="192">
        <f>SUM(K21,K25)</f>
        <v>0</v>
      </c>
      <c r="L20" s="362"/>
    </row>
    <row r="21" spans="1:13" s="169" customFormat="1" ht="13.5" x14ac:dyDescent="0.15">
      <c r="A21" s="179" t="s">
        <v>118</v>
      </c>
      <c r="B21" s="180"/>
      <c r="D21" s="170"/>
      <c r="J21" s="183">
        <f>SUM(J22:J23)</f>
        <v>0</v>
      </c>
      <c r="K21" s="183">
        <f>SUM(K22:K23)</f>
        <v>0</v>
      </c>
      <c r="L21" s="362"/>
    </row>
    <row r="22" spans="1:13" s="169" customFormat="1" ht="13.5" x14ac:dyDescent="0.15">
      <c r="A22" s="184"/>
      <c r="B22" s="180" t="s">
        <v>205</v>
      </c>
      <c r="C22" s="180" t="s">
        <v>133</v>
      </c>
      <c r="D22" s="181">
        <v>1830</v>
      </c>
      <c r="E22" s="180" t="s">
        <v>34</v>
      </c>
      <c r="F22" s="180" t="s">
        <v>134</v>
      </c>
      <c r="G22" s="180">
        <v>0</v>
      </c>
      <c r="H22" s="180" t="s">
        <v>135</v>
      </c>
      <c r="I22" s="231" t="s">
        <v>136</v>
      </c>
      <c r="J22" s="185">
        <f t="shared" ref="J22:J23" si="2">D22*G22</f>
        <v>0</v>
      </c>
      <c r="K22" s="193">
        <f>J22</f>
        <v>0</v>
      </c>
      <c r="L22" s="362"/>
      <c r="M22" s="194"/>
    </row>
    <row r="23" spans="1:13" s="169" customFormat="1" ht="13.5" x14ac:dyDescent="0.15">
      <c r="A23" s="184"/>
      <c r="B23" s="180" t="s">
        <v>206</v>
      </c>
      <c r="C23" s="180" t="s">
        <v>133</v>
      </c>
      <c r="D23" s="181">
        <v>3530</v>
      </c>
      <c r="E23" s="180" t="s">
        <v>34</v>
      </c>
      <c r="F23" s="180" t="s">
        <v>134</v>
      </c>
      <c r="G23" s="180">
        <v>0</v>
      </c>
      <c r="H23" s="180" t="s">
        <v>135</v>
      </c>
      <c r="I23" s="231" t="s">
        <v>136</v>
      </c>
      <c r="J23" s="185">
        <f t="shared" si="2"/>
        <v>0</v>
      </c>
      <c r="K23" s="193">
        <f>J23</f>
        <v>0</v>
      </c>
      <c r="L23" s="362"/>
    </row>
    <row r="24" spans="1:13" s="169" customFormat="1" ht="13.5" x14ac:dyDescent="0.15">
      <c r="A24" s="184"/>
      <c r="B24" s="180"/>
      <c r="C24" s="180"/>
      <c r="D24" s="181"/>
      <c r="E24" s="180"/>
      <c r="F24" s="180"/>
      <c r="G24" s="180"/>
      <c r="H24" s="180"/>
      <c r="I24" s="231"/>
      <c r="J24" s="185"/>
      <c r="K24" s="186"/>
      <c r="L24" s="362"/>
    </row>
    <row r="25" spans="1:13" s="169" customFormat="1" ht="13.5" x14ac:dyDescent="0.15">
      <c r="A25" s="179" t="s">
        <v>119</v>
      </c>
      <c r="B25" s="180"/>
      <c r="D25" s="170"/>
      <c r="J25" s="183">
        <f>SUM(J26)</f>
        <v>0</v>
      </c>
      <c r="K25" s="183">
        <f>SUM(K26)</f>
        <v>0</v>
      </c>
      <c r="L25" s="362"/>
    </row>
    <row r="26" spans="1:13" s="169" customFormat="1" ht="13.5" x14ac:dyDescent="0.15">
      <c r="A26" s="184"/>
      <c r="B26" s="180" t="s">
        <v>207</v>
      </c>
      <c r="C26" s="180" t="s">
        <v>133</v>
      </c>
      <c r="D26" s="181">
        <v>8000</v>
      </c>
      <c r="E26" s="180" t="s">
        <v>34</v>
      </c>
      <c r="F26" s="180" t="s">
        <v>134</v>
      </c>
      <c r="G26" s="180">
        <v>0</v>
      </c>
      <c r="H26" s="180" t="s">
        <v>145</v>
      </c>
      <c r="I26" s="231" t="s">
        <v>136</v>
      </c>
      <c r="J26" s="185">
        <f t="shared" ref="J26" si="3">D26*G26</f>
        <v>0</v>
      </c>
      <c r="K26" s="193">
        <f>J26</f>
        <v>0</v>
      </c>
      <c r="L26" s="362"/>
    </row>
    <row r="27" spans="1:13" s="169" customFormat="1" ht="13.5" x14ac:dyDescent="0.15">
      <c r="A27" s="188" t="s">
        <v>44</v>
      </c>
      <c r="B27" s="189"/>
      <c r="C27" s="189"/>
      <c r="D27" s="190"/>
      <c r="E27" s="189"/>
      <c r="F27" s="189"/>
      <c r="G27" s="189"/>
      <c r="H27" s="189"/>
      <c r="I27" s="189"/>
      <c r="J27" s="192">
        <f>SUM(J28,J32,J37,J40)</f>
        <v>0</v>
      </c>
      <c r="K27" s="195">
        <f>SUM(K28,K32,K37,K40)</f>
        <v>0</v>
      </c>
      <c r="L27" s="362"/>
    </row>
    <row r="28" spans="1:13" s="169" customFormat="1" ht="13.5" x14ac:dyDescent="0.15">
      <c r="A28" s="179" t="s">
        <v>120</v>
      </c>
      <c r="D28" s="170"/>
      <c r="J28" s="183">
        <f>SUM(J29:J30)</f>
        <v>0</v>
      </c>
      <c r="K28" s="183">
        <f>SUM(K29:K30)</f>
        <v>0</v>
      </c>
      <c r="L28" s="362"/>
    </row>
    <row r="29" spans="1:13" s="169" customFormat="1" ht="13.5" x14ac:dyDescent="0.15">
      <c r="A29" s="184"/>
      <c r="B29" s="180" t="s">
        <v>146</v>
      </c>
      <c r="C29" s="180"/>
      <c r="D29" s="181"/>
      <c r="E29" s="180" t="s">
        <v>34</v>
      </c>
      <c r="F29" s="180"/>
      <c r="G29" s="180"/>
      <c r="H29" s="180"/>
      <c r="I29" s="231" t="s">
        <v>136</v>
      </c>
      <c r="J29" s="185">
        <f>IF(G29="",D29,D29*G29)</f>
        <v>0</v>
      </c>
      <c r="K29" s="186">
        <f>J29</f>
        <v>0</v>
      </c>
      <c r="L29" s="362"/>
    </row>
    <row r="30" spans="1:13" s="169" customFormat="1" ht="13.5" x14ac:dyDescent="0.15">
      <c r="A30" s="184"/>
      <c r="B30" s="180" t="s">
        <v>147</v>
      </c>
      <c r="C30" s="180"/>
      <c r="D30" s="181"/>
      <c r="E30" s="180" t="s">
        <v>34</v>
      </c>
      <c r="F30" s="180"/>
      <c r="G30" s="180"/>
      <c r="H30" s="180"/>
      <c r="I30" s="231" t="s">
        <v>136</v>
      </c>
      <c r="J30" s="185">
        <f t="shared" ref="J30" si="4">IF(G30="",D30,D30*G30)</f>
        <v>0</v>
      </c>
      <c r="K30" s="186">
        <f>J30</f>
        <v>0</v>
      </c>
      <c r="L30" s="362"/>
    </row>
    <row r="31" spans="1:13" s="169" customFormat="1" ht="13.5" x14ac:dyDescent="0.15">
      <c r="A31" s="184"/>
      <c r="B31" s="180"/>
      <c r="C31" s="180"/>
      <c r="D31" s="181"/>
      <c r="E31" s="180"/>
      <c r="F31" s="180"/>
      <c r="G31" s="180"/>
      <c r="H31" s="180"/>
      <c r="I31" s="231"/>
      <c r="J31" s="185"/>
      <c r="K31" s="186"/>
      <c r="L31" s="362"/>
    </row>
    <row r="32" spans="1:13" s="169" customFormat="1" ht="13.5" x14ac:dyDescent="0.15">
      <c r="A32" s="179" t="s">
        <v>121</v>
      </c>
      <c r="B32" s="180"/>
      <c r="C32" s="180"/>
      <c r="D32" s="181"/>
      <c r="E32" s="180"/>
      <c r="F32" s="180"/>
      <c r="G32" s="180"/>
      <c r="H32" s="180"/>
      <c r="I32" s="180"/>
      <c r="J32" s="183">
        <f>SUM(J33:J35)</f>
        <v>0</v>
      </c>
      <c r="K32" s="183">
        <f>SUM(K33:K35)</f>
        <v>0</v>
      </c>
      <c r="L32" s="362"/>
    </row>
    <row r="33" spans="1:12" s="169" customFormat="1" ht="13.5" x14ac:dyDescent="0.15">
      <c r="A33" s="184" t="s">
        <v>148</v>
      </c>
      <c r="B33" s="180" t="s">
        <v>149</v>
      </c>
      <c r="C33" s="180"/>
      <c r="D33" s="181"/>
      <c r="E33" s="180" t="s">
        <v>34</v>
      </c>
      <c r="F33" s="180"/>
      <c r="G33" s="180"/>
      <c r="H33" s="180"/>
      <c r="I33" s="231" t="s">
        <v>136</v>
      </c>
      <c r="J33" s="185">
        <f t="shared" ref="J33:J35" si="5">IF(G33="",D33,D33*G33)</f>
        <v>0</v>
      </c>
      <c r="K33" s="186">
        <f>J33</f>
        <v>0</v>
      </c>
      <c r="L33" s="362"/>
    </row>
    <row r="34" spans="1:12" s="169" customFormat="1" ht="13.5" x14ac:dyDescent="0.15">
      <c r="A34" s="184"/>
      <c r="B34" s="180" t="s">
        <v>150</v>
      </c>
      <c r="C34" s="180"/>
      <c r="D34" s="181"/>
      <c r="E34" s="180" t="s">
        <v>34</v>
      </c>
      <c r="F34" s="180"/>
      <c r="G34" s="180"/>
      <c r="H34" s="180"/>
      <c r="I34" s="231" t="s">
        <v>136</v>
      </c>
      <c r="J34" s="185">
        <f t="shared" si="5"/>
        <v>0</v>
      </c>
      <c r="K34" s="186">
        <f t="shared" ref="K34:K35" si="6">J34</f>
        <v>0</v>
      </c>
      <c r="L34" s="362"/>
    </row>
    <row r="35" spans="1:12" s="169" customFormat="1" ht="13.5" x14ac:dyDescent="0.15">
      <c r="A35" s="184" t="s">
        <v>151</v>
      </c>
      <c r="B35" s="180" t="s">
        <v>150</v>
      </c>
      <c r="C35" s="180"/>
      <c r="D35" s="181"/>
      <c r="E35" s="180" t="s">
        <v>34</v>
      </c>
      <c r="F35" s="180"/>
      <c r="G35" s="180"/>
      <c r="H35" s="180"/>
      <c r="I35" s="231" t="s">
        <v>136</v>
      </c>
      <c r="J35" s="185">
        <f t="shared" si="5"/>
        <v>0</v>
      </c>
      <c r="K35" s="186">
        <f t="shared" si="6"/>
        <v>0</v>
      </c>
      <c r="L35" s="362"/>
    </row>
    <row r="36" spans="1:12" s="169" customFormat="1" ht="13.5" x14ac:dyDescent="0.15">
      <c r="A36" s="184"/>
      <c r="B36" s="180"/>
      <c r="C36" s="180"/>
      <c r="D36" s="181"/>
      <c r="E36" s="180"/>
      <c r="F36" s="180"/>
      <c r="G36" s="180"/>
      <c r="H36" s="180"/>
      <c r="I36" s="231"/>
      <c r="J36" s="185"/>
      <c r="K36" s="186"/>
      <c r="L36" s="362"/>
    </row>
    <row r="37" spans="1:12" s="169" customFormat="1" ht="13.5" x14ac:dyDescent="0.15">
      <c r="A37" s="179" t="s">
        <v>122</v>
      </c>
      <c r="D37" s="170"/>
      <c r="J37" s="183">
        <f>SUM(J38)</f>
        <v>0</v>
      </c>
      <c r="K37" s="183">
        <f>SUM(K38)</f>
        <v>0</v>
      </c>
      <c r="L37" s="362"/>
    </row>
    <row r="38" spans="1:12" s="169" customFormat="1" ht="13.5" x14ac:dyDescent="0.15">
      <c r="A38" s="184"/>
      <c r="B38" s="180" t="s">
        <v>299</v>
      </c>
      <c r="C38" s="180"/>
      <c r="D38" s="181"/>
      <c r="E38" s="180" t="s">
        <v>34</v>
      </c>
      <c r="F38" s="180"/>
      <c r="G38" s="180"/>
      <c r="H38" s="180"/>
      <c r="I38" s="231" t="s">
        <v>136</v>
      </c>
      <c r="J38" s="185">
        <f t="shared" ref="J38:J44" si="7">IF(G38="",D38,D38*G38)</f>
        <v>0</v>
      </c>
      <c r="K38" s="186">
        <f>J38</f>
        <v>0</v>
      </c>
      <c r="L38" s="362"/>
    </row>
    <row r="39" spans="1:12" s="169" customFormat="1" ht="13.5" x14ac:dyDescent="0.15">
      <c r="A39" s="184"/>
      <c r="B39" s="180"/>
      <c r="C39" s="180"/>
      <c r="D39" s="181"/>
      <c r="E39" s="180"/>
      <c r="F39" s="180"/>
      <c r="G39" s="180"/>
      <c r="H39" s="180"/>
      <c r="I39" s="231"/>
      <c r="J39" s="185"/>
      <c r="K39" s="186"/>
      <c r="L39" s="362"/>
    </row>
    <row r="40" spans="1:12" s="169" customFormat="1" ht="13.5" x14ac:dyDescent="0.15">
      <c r="A40" s="179" t="s">
        <v>123</v>
      </c>
      <c r="B40" s="180"/>
      <c r="C40" s="180"/>
      <c r="D40" s="181"/>
      <c r="E40" s="180"/>
      <c r="F40" s="180"/>
      <c r="G40" s="180"/>
      <c r="H40" s="180"/>
      <c r="I40" s="180"/>
      <c r="J40" s="183">
        <f>SUM(J41:J44)</f>
        <v>0</v>
      </c>
      <c r="K40" s="183">
        <f>SUM(K41:K44)</f>
        <v>0</v>
      </c>
      <c r="L40" s="362"/>
    </row>
    <row r="41" spans="1:12" s="169" customFormat="1" ht="13.5" x14ac:dyDescent="0.15">
      <c r="A41" s="184" t="s">
        <v>152</v>
      </c>
      <c r="B41" s="180"/>
      <c r="C41" s="180" t="s">
        <v>133</v>
      </c>
      <c r="D41" s="181"/>
      <c r="E41" s="180" t="s">
        <v>34</v>
      </c>
      <c r="F41" s="180" t="s">
        <v>134</v>
      </c>
      <c r="G41" s="180"/>
      <c r="H41" s="180" t="s">
        <v>153</v>
      </c>
      <c r="I41" s="231" t="s">
        <v>136</v>
      </c>
      <c r="J41" s="185">
        <f t="shared" si="7"/>
        <v>0</v>
      </c>
      <c r="K41" s="186">
        <f>J41</f>
        <v>0</v>
      </c>
      <c r="L41" s="362"/>
    </row>
    <row r="42" spans="1:12" s="169" customFormat="1" ht="13.5" x14ac:dyDescent="0.15">
      <c r="A42" s="184" t="s">
        <v>154</v>
      </c>
      <c r="B42" s="180" t="s">
        <v>155</v>
      </c>
      <c r="C42" s="180"/>
      <c r="D42" s="181"/>
      <c r="E42" s="180" t="s">
        <v>34</v>
      </c>
      <c r="F42" s="180"/>
      <c r="G42" s="180"/>
      <c r="H42" s="180"/>
      <c r="I42" s="231" t="s">
        <v>136</v>
      </c>
      <c r="J42" s="185">
        <f t="shared" si="7"/>
        <v>0</v>
      </c>
      <c r="K42" s="186">
        <f>J42</f>
        <v>0</v>
      </c>
      <c r="L42" s="362"/>
    </row>
    <row r="43" spans="1:12" s="169" customFormat="1" ht="13.5" x14ac:dyDescent="0.15">
      <c r="A43" s="184"/>
      <c r="B43" s="180" t="s">
        <v>156</v>
      </c>
      <c r="C43" s="180"/>
      <c r="D43" s="181"/>
      <c r="E43" s="180" t="s">
        <v>34</v>
      </c>
      <c r="F43" s="180"/>
      <c r="G43" s="180"/>
      <c r="H43" s="180"/>
      <c r="I43" s="231" t="s">
        <v>136</v>
      </c>
      <c r="J43" s="185">
        <f t="shared" si="7"/>
        <v>0</v>
      </c>
      <c r="K43" s="186">
        <f>J43</f>
        <v>0</v>
      </c>
      <c r="L43" s="362"/>
    </row>
    <row r="44" spans="1:12" s="169" customFormat="1" ht="13.5" x14ac:dyDescent="0.15">
      <c r="A44" s="184"/>
      <c r="B44" s="180"/>
      <c r="C44" s="180"/>
      <c r="D44" s="181"/>
      <c r="E44" s="180" t="s">
        <v>34</v>
      </c>
      <c r="F44" s="180"/>
      <c r="G44" s="180"/>
      <c r="H44" s="180"/>
      <c r="I44" s="231" t="s">
        <v>136</v>
      </c>
      <c r="J44" s="185">
        <f t="shared" si="7"/>
        <v>0</v>
      </c>
      <c r="K44" s="186">
        <f>J44</f>
        <v>0</v>
      </c>
      <c r="L44" s="362"/>
    </row>
    <row r="45" spans="1:12" s="198" customFormat="1" ht="14.25" thickBot="1" x14ac:dyDescent="0.2">
      <c r="A45" s="199" t="s">
        <v>195</v>
      </c>
      <c r="B45" s="271">
        <v>10</v>
      </c>
      <c r="C45" s="200"/>
      <c r="D45" s="201"/>
      <c r="E45" s="200"/>
      <c r="F45" s="200"/>
      <c r="G45" s="200"/>
      <c r="H45" s="200"/>
      <c r="I45" s="232"/>
      <c r="J45" s="203">
        <f>ROUNDDOWN((J6+J20+J27)*B45%,-3)</f>
        <v>0</v>
      </c>
      <c r="K45" s="233">
        <f>ROUNDDOWN((K6+K20+K27)*B45%,-3)</f>
        <v>0</v>
      </c>
      <c r="L45" s="363"/>
    </row>
    <row r="46" spans="1:12" s="198" customFormat="1" ht="14.25" thickBot="1" x14ac:dyDescent="0.2">
      <c r="A46" s="234" t="s">
        <v>196</v>
      </c>
      <c r="B46" s="235"/>
      <c r="C46" s="236"/>
      <c r="D46" s="237"/>
      <c r="E46" s="236"/>
      <c r="F46" s="236"/>
      <c r="G46" s="236"/>
      <c r="H46" s="236"/>
      <c r="I46" s="238"/>
      <c r="J46" s="239">
        <f>SUM(J6,J20,J27,J45)</f>
        <v>0</v>
      </c>
      <c r="K46" s="239">
        <f>SUM(K6,K20,K27,K45)</f>
        <v>0</v>
      </c>
      <c r="L46" s="227">
        <f>ROUNDDOWN((K46)*A49,-3)</f>
        <v>0</v>
      </c>
    </row>
    <row r="47" spans="1:12" s="198" customFormat="1" ht="13.5" x14ac:dyDescent="0.15">
      <c r="A47" s="234" t="s">
        <v>197</v>
      </c>
      <c r="B47" s="240">
        <v>10</v>
      </c>
      <c r="C47" s="236"/>
      <c r="D47" s="237"/>
      <c r="E47" s="236"/>
      <c r="F47" s="236"/>
      <c r="G47" s="236"/>
      <c r="H47" s="236"/>
      <c r="I47" s="238"/>
      <c r="J47" s="239">
        <f>ROUNDDOWN(J46*B47%,0)</f>
        <v>0</v>
      </c>
      <c r="K47" s="373"/>
      <c r="L47" s="375"/>
    </row>
    <row r="48" spans="1:12" s="198" customFormat="1" ht="14.25" thickBot="1" x14ac:dyDescent="0.2">
      <c r="A48" s="222" t="s">
        <v>198</v>
      </c>
      <c r="B48" s="223"/>
      <c r="C48" s="224"/>
      <c r="D48" s="224"/>
      <c r="E48" s="224"/>
      <c r="F48" s="224"/>
      <c r="G48" s="224"/>
      <c r="H48" s="224"/>
      <c r="I48" s="224"/>
      <c r="J48" s="241">
        <f>SUM(J46:J47)</f>
        <v>0</v>
      </c>
      <c r="K48" s="374"/>
      <c r="L48" s="363"/>
    </row>
    <row r="49" spans="1:12" s="198" customFormat="1" ht="13.5" x14ac:dyDescent="0.15">
      <c r="A49" s="242">
        <v>0.66666666666666663</v>
      </c>
      <c r="B49" s="196"/>
      <c r="C49" s="243"/>
      <c r="D49" s="243"/>
      <c r="E49" s="243"/>
      <c r="F49" s="243"/>
      <c r="G49" s="243"/>
      <c r="H49" s="243"/>
      <c r="I49" s="243"/>
      <c r="J49" s="244"/>
      <c r="K49" s="245"/>
      <c r="L49" s="246"/>
    </row>
    <row r="50" spans="1:12" ht="20.100000000000001" customHeight="1" x14ac:dyDescent="0.15">
      <c r="A50" s="376" t="s">
        <v>182</v>
      </c>
      <c r="B50" s="376"/>
      <c r="C50" s="376"/>
      <c r="D50" s="376"/>
      <c r="E50" s="376"/>
      <c r="F50" s="376"/>
      <c r="G50" s="376"/>
      <c r="H50" s="376"/>
      <c r="I50" s="376"/>
      <c r="J50" s="376"/>
      <c r="K50" s="376"/>
      <c r="L50" s="376"/>
    </row>
    <row r="51" spans="1:12" ht="30" customHeight="1" x14ac:dyDescent="0.15">
      <c r="A51" s="359" t="s">
        <v>286</v>
      </c>
      <c r="B51" s="359"/>
      <c r="C51" s="359"/>
      <c r="D51" s="359"/>
      <c r="E51" s="359"/>
      <c r="F51" s="359"/>
      <c r="G51" s="359"/>
      <c r="H51" s="359"/>
      <c r="I51" s="359"/>
      <c r="J51" s="359"/>
      <c r="K51" s="359"/>
      <c r="L51" s="359"/>
    </row>
    <row r="52" spans="1:12" ht="19.5" customHeight="1" x14ac:dyDescent="0.15">
      <c r="A52" s="377"/>
      <c r="B52" s="377"/>
      <c r="C52" s="377"/>
      <c r="D52" s="377"/>
      <c r="E52" s="377"/>
      <c r="F52" s="377"/>
      <c r="G52" s="377"/>
      <c r="H52" s="377"/>
      <c r="I52" s="377"/>
      <c r="J52" s="377"/>
      <c r="K52" s="377"/>
      <c r="L52" s="377"/>
    </row>
    <row r="53" spans="1:12" ht="19.5" customHeight="1" x14ac:dyDescent="0.15">
      <c r="A53" s="229"/>
    </row>
    <row r="54" spans="1:12" ht="19.5" customHeight="1" x14ac:dyDescent="0.15">
      <c r="A54" s="247"/>
    </row>
  </sheetData>
  <sheetProtection formatCells="0" formatColumns="0" formatRows="0" insertRows="0" deleteRows="0" selectLockedCells="1"/>
  <mergeCells count="12">
    <mergeCell ref="K47:K48"/>
    <mergeCell ref="L47:L48"/>
    <mergeCell ref="A50:L50"/>
    <mergeCell ref="A52:L52"/>
    <mergeCell ref="A2:L2"/>
    <mergeCell ref="B3:H3"/>
    <mergeCell ref="I3:L3"/>
    <mergeCell ref="A5:I5"/>
    <mergeCell ref="L6:L45"/>
    <mergeCell ref="A10:B10"/>
    <mergeCell ref="A4:K4"/>
    <mergeCell ref="A51:L51"/>
  </mergeCells>
  <phoneticPr fontId="4"/>
  <dataValidations count="1">
    <dataValidation type="list" allowBlank="1" showInputMessage="1" showErrorMessage="1" sqref="B45" xr:uid="{A0914883-8CF2-424E-8A81-2826C2EB1941}">
      <formula1>"1,2,3,4,5,6,7,8,9,10,11,12,13,14,15,16,17,18,19,20,21,22,23,24,25,26,27,28,29,30"</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【説明】こちらを先にお読みください</vt:lpstr>
      <vt:lpstr>情報項目シート</vt:lpstr>
      <vt:lpstr>提案書様式(STS)</vt:lpstr>
      <vt:lpstr>別紙2(1)全期間総括表</vt:lpstr>
      <vt:lpstr>(2)助成先総括表</vt:lpstr>
      <vt:lpstr>(3)委託・共同研究総括表</vt:lpstr>
      <vt:lpstr>(4)項目別明細表(2022年助成先用)</vt:lpstr>
      <vt:lpstr>(4)項目別明細表(2023年助成先用)(参考)</vt:lpstr>
      <vt:lpstr>(4)項目別明細表(2022年委託・共同研究先用)</vt:lpstr>
      <vt:lpstr>(4)項目別明細表(2023年委託・共同研究先用)(参考)</vt:lpstr>
      <vt:lpstr>'(2)助成先総括表'!Print_Area</vt:lpstr>
      <vt:lpstr>'(3)委託・共同研究総括表'!Print_Area</vt:lpstr>
      <vt:lpstr>'(4)項目別明細表(2022年委託・共同研究先用)'!Print_Area</vt:lpstr>
      <vt:lpstr>'(4)項目別明細表(2022年助成先用)'!Print_Area</vt:lpstr>
      <vt:lpstr>'(4)項目別明細表(2023年委託・共同研究先用)(参考)'!Print_Area</vt:lpstr>
      <vt:lpstr>'(4)項目別明細表(2023年助成先用)(参考)'!Print_Area</vt:lpstr>
      <vt:lpstr>情報項目シート!Print_Area</vt:lpstr>
      <vt:lpstr>'提案書様式(STS)'!Print_Area</vt:lpstr>
      <vt:lpstr>'別紙2(1)全期間総括表'!Print_Area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2020-05-21T06:24:05Z</dcterms:created>
  <dcterms:modified xsi:type="dcterms:W3CDTF">2022-05-25T10:49:35Z</dcterms:modified>
</cp:coreProperties>
</file>