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defaultThemeVersion="124226"/>
  <xr:revisionPtr revIDLastSave="0" documentId="13_ncr:1_{6C252AD6-2728-471E-856F-E5525BAE1DFF}" xr6:coauthVersionLast="47" xr6:coauthVersionMax="47" xr10:uidLastSave="{00000000-0000-0000-0000-000000000000}"/>
  <bookViews>
    <workbookView xWindow="-120" yWindow="480" windowWidth="29040" windowHeight="15840" tabRatio="681" activeTab="5" xr2:uid="{00000000-000D-0000-FFFF-FFFF00000000}"/>
  </bookViews>
  <sheets>
    <sheet name="記載要領" sheetId="32" r:id="rId1"/>
    <sheet name="別紙1-1a" sheetId="25" r:id="rId2"/>
    <sheet name="別紙1-1b" sheetId="26" r:id="rId3"/>
    <sheet name="別紙2-1" sheetId="11" r:id="rId4"/>
    <sheet name="別紙3-1" sheetId="33" r:id="rId5"/>
    <sheet name="別紙4-1" sheetId="23" r:id="rId6"/>
  </sheets>
  <definedNames>
    <definedName name="_xlnm.Print_Area" localSheetId="0">記載要領!$A$1:$AU$150</definedName>
    <definedName name="_xlnm.Print_Area" localSheetId="1">'別紙1-1a'!$A$1:$R$42</definedName>
    <definedName name="_xlnm.Print_Area" localSheetId="2">'別紙1-1b'!$A$1:$S$16</definedName>
    <definedName name="_xlnm.Print_Area" localSheetId="3">'別紙2-1'!$A$1:$AB$37</definedName>
    <definedName name="_xlnm.Print_Area" localSheetId="4">'別紙3-1'!$A$1:$AE$84</definedName>
    <definedName name="_xlnm.Print_Area" localSheetId="5">'別紙4-1'!$A$1:$E$29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0" i="33" l="1"/>
  <c r="K80" i="33" s="1"/>
  <c r="L80" i="33" s="1"/>
  <c r="M80" i="33" s="1"/>
  <c r="N80" i="33" s="1"/>
  <c r="O80" i="33" s="1"/>
  <c r="P80" i="33" s="1"/>
  <c r="Q80" i="33" s="1"/>
  <c r="R80" i="33" s="1"/>
  <c r="S80" i="33" s="1"/>
  <c r="T80" i="33" s="1"/>
  <c r="U80" i="33" s="1"/>
  <c r="V80" i="33" s="1"/>
  <c r="W80" i="33" s="1"/>
  <c r="X80" i="33" s="1"/>
  <c r="Y80" i="33" s="1"/>
  <c r="Z80" i="33" s="1"/>
  <c r="AA80" i="33" s="1"/>
  <c r="AB80" i="33" s="1"/>
  <c r="AC80" i="33" s="1"/>
  <c r="AD80" i="33" s="1"/>
  <c r="AE80" i="33" s="1"/>
  <c r="AE34" i="33"/>
  <c r="J52" i="33"/>
  <c r="K52" i="33" s="1"/>
  <c r="AB18" i="11"/>
  <c r="L52" i="33" l="1"/>
  <c r="I22" i="33"/>
  <c r="G27" i="11"/>
  <c r="H27" i="11" s="1"/>
  <c r="I27" i="11" s="1"/>
  <c r="J27" i="11" s="1"/>
  <c r="K27" i="11" s="1"/>
  <c r="L27" i="11" s="1"/>
  <c r="M27" i="11" s="1"/>
  <c r="N27" i="11" s="1"/>
  <c r="O27" i="11" s="1"/>
  <c r="P27" i="11" s="1"/>
  <c r="Q27" i="11" s="1"/>
  <c r="R27" i="11" l="1"/>
  <c r="S27" i="11" s="1"/>
  <c r="T27" i="11" s="1"/>
  <c r="U27" i="11" s="1"/>
  <c r="V27" i="11" s="1"/>
  <c r="W27" i="11" s="1"/>
  <c r="X27" i="11" s="1"/>
  <c r="Y27" i="11" s="1"/>
  <c r="Z27" i="11" s="1"/>
  <c r="AA27" i="11" s="1"/>
  <c r="AB27" i="11" s="1"/>
  <c r="I68" i="33"/>
  <c r="I42" i="33"/>
  <c r="M52" i="33"/>
  <c r="N52" i="33" s="1"/>
  <c r="O52" i="33" s="1"/>
  <c r="P52" i="33" s="1"/>
  <c r="Q52" i="33" s="1"/>
  <c r="R52" i="33" s="1"/>
  <c r="S52" i="33" s="1"/>
  <c r="T52" i="33" s="1"/>
  <c r="U52" i="33" s="1"/>
  <c r="V52" i="33" s="1"/>
  <c r="W52" i="33" s="1"/>
  <c r="X52" i="33" s="1"/>
  <c r="Y52" i="33" s="1"/>
  <c r="Z52" i="33" s="1"/>
  <c r="AA52" i="33" s="1"/>
  <c r="AB52" i="33" s="1"/>
  <c r="AC52" i="33" s="1"/>
  <c r="AD52" i="33" s="1"/>
  <c r="AE52" i="33" s="1"/>
  <c r="I41" i="33"/>
  <c r="AD82" i="33"/>
  <c r="AC82" i="33"/>
  <c r="AB82" i="33"/>
  <c r="AA82" i="33"/>
  <c r="Z82" i="33"/>
  <c r="Y82" i="33"/>
  <c r="X82" i="33"/>
  <c r="W82" i="33"/>
  <c r="V82" i="33"/>
  <c r="U82" i="33"/>
  <c r="S82" i="33"/>
  <c r="R82" i="33"/>
  <c r="Q82" i="33"/>
  <c r="P82" i="33"/>
  <c r="O82" i="33"/>
  <c r="N82" i="33"/>
  <c r="M82" i="33"/>
  <c r="L82" i="33"/>
  <c r="K82" i="33"/>
  <c r="AD77" i="33"/>
  <c r="AC77" i="33"/>
  <c r="AB77" i="33"/>
  <c r="AA77" i="33"/>
  <c r="Z77" i="33"/>
  <c r="Y77" i="33"/>
  <c r="X77" i="33"/>
  <c r="W77" i="33"/>
  <c r="V77" i="33"/>
  <c r="U77" i="33"/>
  <c r="K77" i="33"/>
  <c r="J77" i="33"/>
  <c r="AD71" i="33"/>
  <c r="AD78" i="33" s="1"/>
  <c r="AC71" i="33"/>
  <c r="AB71" i="33"/>
  <c r="AA71" i="33"/>
  <c r="Z71" i="33"/>
  <c r="Z78" i="33" s="1"/>
  <c r="Y71" i="33"/>
  <c r="X71" i="33"/>
  <c r="W71" i="33"/>
  <c r="V71" i="33"/>
  <c r="V78" i="33" s="1"/>
  <c r="U71" i="33"/>
  <c r="K71" i="33"/>
  <c r="J71" i="33"/>
  <c r="L71" i="33"/>
  <c r="AD66" i="33"/>
  <c r="AC66" i="33"/>
  <c r="AB66" i="33"/>
  <c r="AA66" i="33"/>
  <c r="Z66" i="33"/>
  <c r="Y66" i="33"/>
  <c r="X66" i="33"/>
  <c r="W66" i="33"/>
  <c r="V66" i="33"/>
  <c r="U66" i="33"/>
  <c r="T66" i="33"/>
  <c r="S66" i="33"/>
  <c r="R66" i="33"/>
  <c r="Q66" i="33"/>
  <c r="P66" i="33"/>
  <c r="O66" i="33"/>
  <c r="N66" i="33"/>
  <c r="M66" i="33"/>
  <c r="L66" i="33"/>
  <c r="K66" i="33"/>
  <c r="J66" i="33"/>
  <c r="I65" i="33"/>
  <c r="I64" i="33"/>
  <c r="I63" i="33"/>
  <c r="K61" i="33"/>
  <c r="AB62" i="33" s="1"/>
  <c r="AD54" i="33"/>
  <c r="AC54" i="33"/>
  <c r="AB54" i="33"/>
  <c r="AA54" i="33"/>
  <c r="Z54" i="33"/>
  <c r="Y54" i="33"/>
  <c r="X54" i="33"/>
  <c r="W54" i="33"/>
  <c r="V54" i="33"/>
  <c r="U54" i="33"/>
  <c r="S54" i="33"/>
  <c r="R54" i="33"/>
  <c r="Q54" i="33"/>
  <c r="P54" i="33"/>
  <c r="O54" i="33"/>
  <c r="N54" i="33"/>
  <c r="M54" i="33"/>
  <c r="L54" i="33"/>
  <c r="K54" i="33"/>
  <c r="AD49" i="33"/>
  <c r="AC49" i="33"/>
  <c r="AB49" i="33"/>
  <c r="AA49" i="33"/>
  <c r="Z49" i="33"/>
  <c r="J49" i="33"/>
  <c r="AD43" i="33"/>
  <c r="AC43" i="33"/>
  <c r="AC50" i="33" s="1"/>
  <c r="AB43" i="33"/>
  <c r="AA43" i="33"/>
  <c r="Z43" i="33"/>
  <c r="K43" i="33"/>
  <c r="J43" i="33"/>
  <c r="L43" i="33"/>
  <c r="AD38" i="33"/>
  <c r="AC38" i="33"/>
  <c r="AB38" i="33"/>
  <c r="AA38" i="33"/>
  <c r="Z38" i="33"/>
  <c r="Y38" i="33"/>
  <c r="X38" i="33"/>
  <c r="W38" i="33"/>
  <c r="V38" i="33"/>
  <c r="U38" i="33"/>
  <c r="T38" i="33"/>
  <c r="S38" i="33"/>
  <c r="R38" i="33"/>
  <c r="Q38" i="33"/>
  <c r="P38" i="33"/>
  <c r="O38" i="33"/>
  <c r="N38" i="33"/>
  <c r="M38" i="33"/>
  <c r="L38" i="33"/>
  <c r="K38" i="33"/>
  <c r="J38" i="33"/>
  <c r="I37" i="33"/>
  <c r="I36" i="33"/>
  <c r="I35" i="33"/>
  <c r="AD34" i="33"/>
  <c r="AC34" i="33"/>
  <c r="AB34" i="33"/>
  <c r="AA34" i="33"/>
  <c r="Z34" i="33"/>
  <c r="Y34" i="33"/>
  <c r="X34" i="33"/>
  <c r="W34" i="33"/>
  <c r="V34" i="33"/>
  <c r="U34" i="33"/>
  <c r="T34" i="33"/>
  <c r="S34" i="33"/>
  <c r="R34" i="33"/>
  <c r="Q34" i="33"/>
  <c r="P34" i="33"/>
  <c r="O34" i="33"/>
  <c r="N34" i="33"/>
  <c r="M34" i="33"/>
  <c r="L34" i="33"/>
  <c r="K34" i="33"/>
  <c r="J34" i="33"/>
  <c r="AD30" i="33"/>
  <c r="AC30" i="33"/>
  <c r="AB30" i="33"/>
  <c r="AA30" i="33"/>
  <c r="K30" i="33"/>
  <c r="J30" i="33"/>
  <c r="AD24" i="33"/>
  <c r="AC24" i="33"/>
  <c r="AB24" i="33"/>
  <c r="AA24" i="33"/>
  <c r="K24" i="33"/>
  <c r="J24" i="33"/>
  <c r="I23" i="33"/>
  <c r="I21" i="33"/>
  <c r="AD19" i="33"/>
  <c r="AC19" i="33"/>
  <c r="AB19" i="33"/>
  <c r="AA19" i="33"/>
  <c r="Z19" i="33"/>
  <c r="Y19" i="33"/>
  <c r="X19" i="33"/>
  <c r="W19" i="33"/>
  <c r="V19" i="33"/>
  <c r="U19" i="33"/>
  <c r="T19" i="33"/>
  <c r="S19" i="33"/>
  <c r="R19" i="33"/>
  <c r="Q19" i="33"/>
  <c r="P19" i="33"/>
  <c r="O19" i="33"/>
  <c r="N19" i="33"/>
  <c r="M19" i="33"/>
  <c r="L19" i="33"/>
  <c r="K19" i="33"/>
  <c r="J19" i="33"/>
  <c r="I26" i="33" l="1"/>
  <c r="I66" i="33"/>
  <c r="J62" i="33"/>
  <c r="R62" i="33"/>
  <c r="I47" i="33"/>
  <c r="Z62" i="33"/>
  <c r="AA31" i="33"/>
  <c r="V62" i="33"/>
  <c r="K78" i="33"/>
  <c r="AB78" i="33"/>
  <c r="AC31" i="33"/>
  <c r="N62" i="33"/>
  <c r="AD62" i="33"/>
  <c r="K31" i="33"/>
  <c r="AD31" i="33"/>
  <c r="AD79" i="33" s="1"/>
  <c r="AD81" i="33" s="1"/>
  <c r="I38" i="33"/>
  <c r="L62" i="33"/>
  <c r="T62" i="33"/>
  <c r="J78" i="33"/>
  <c r="W78" i="33"/>
  <c r="AA78" i="33"/>
  <c r="AA79" i="33" s="1"/>
  <c r="AA81" i="33" s="1"/>
  <c r="I70" i="33"/>
  <c r="K49" i="33"/>
  <c r="K50" i="33" s="1"/>
  <c r="AA51" i="33"/>
  <c r="AA53" i="33" s="1"/>
  <c r="AB31" i="33"/>
  <c r="AC62" i="33"/>
  <c r="AE62" i="33"/>
  <c r="P62" i="33"/>
  <c r="X62" i="33"/>
  <c r="U78" i="33"/>
  <c r="Y78" i="33"/>
  <c r="AC78" i="33"/>
  <c r="I67" i="33"/>
  <c r="I40" i="33"/>
  <c r="I39" i="33"/>
  <c r="I69" i="33"/>
  <c r="X78" i="33"/>
  <c r="N71" i="33"/>
  <c r="P71" i="33"/>
  <c r="M71" i="33"/>
  <c r="J31" i="33"/>
  <c r="J79" i="33" s="1"/>
  <c r="L24" i="33"/>
  <c r="L30" i="33"/>
  <c r="AA50" i="33"/>
  <c r="AC51" i="33"/>
  <c r="AC53" i="33" s="1"/>
  <c r="I28" i="33"/>
  <c r="I29" i="33"/>
  <c r="J51" i="33"/>
  <c r="J50" i="33"/>
  <c r="Z50" i="33"/>
  <c r="AB51" i="33"/>
  <c r="AB53" i="33" s="1"/>
  <c r="AB50" i="33"/>
  <c r="AD51" i="33"/>
  <c r="AD53" i="33" s="1"/>
  <c r="AD50" i="33"/>
  <c r="L49" i="33"/>
  <c r="L50" i="33" s="1"/>
  <c r="J53" i="33"/>
  <c r="O71" i="33"/>
  <c r="L77" i="33"/>
  <c r="L78" i="33" s="1"/>
  <c r="K62" i="33"/>
  <c r="M62" i="33"/>
  <c r="O62" i="33"/>
  <c r="Q62" i="33"/>
  <c r="S62" i="33"/>
  <c r="U62" i="33"/>
  <c r="W62" i="33"/>
  <c r="Y62" i="33"/>
  <c r="AA62" i="33"/>
  <c r="J81" i="33"/>
  <c r="K51" i="33" l="1"/>
  <c r="K53" i="33" s="1"/>
  <c r="K79" i="33"/>
  <c r="K81" i="33" s="1"/>
  <c r="AC79" i="33"/>
  <c r="AC81" i="33" s="1"/>
  <c r="AB79" i="33"/>
  <c r="AB81" i="33" s="1"/>
  <c r="I76" i="33"/>
  <c r="I48" i="33"/>
  <c r="I74" i="33"/>
  <c r="I73" i="33"/>
  <c r="M49" i="33"/>
  <c r="I46" i="33"/>
  <c r="I45" i="33"/>
  <c r="I27" i="33"/>
  <c r="N49" i="33"/>
  <c r="M77" i="33"/>
  <c r="M30" i="33"/>
  <c r="I75" i="33"/>
  <c r="Q71" i="33"/>
  <c r="M43" i="33"/>
  <c r="N77" i="33"/>
  <c r="N78" i="33" s="1"/>
  <c r="L51" i="33"/>
  <c r="L53" i="33" s="1"/>
  <c r="L31" i="33"/>
  <c r="L79" i="33" s="1"/>
  <c r="L81" i="33" s="1"/>
  <c r="M24" i="33"/>
  <c r="M31" i="33" l="1"/>
  <c r="M50" i="33"/>
  <c r="M51" i="33"/>
  <c r="M53" i="33" s="1"/>
  <c r="N30" i="33"/>
  <c r="M78" i="33"/>
  <c r="N24" i="33"/>
  <c r="O77" i="33"/>
  <c r="O78" i="33" s="1"/>
  <c r="N43" i="33"/>
  <c r="R71" i="33"/>
  <c r="O49" i="33"/>
  <c r="M79" i="33" l="1"/>
  <c r="N31" i="33"/>
  <c r="N79" i="33" s="1"/>
  <c r="N81" i="33" s="1"/>
  <c r="P49" i="33"/>
  <c r="O43" i="33"/>
  <c r="P77" i="33"/>
  <c r="P78" i="33" s="1"/>
  <c r="O24" i="33"/>
  <c r="O30" i="33"/>
  <c r="T71" i="33"/>
  <c r="S71" i="33"/>
  <c r="N51" i="33"/>
  <c r="N53" i="33" s="1"/>
  <c r="N50" i="33"/>
  <c r="M81" i="33" l="1"/>
  <c r="I71" i="33"/>
  <c r="O31" i="33"/>
  <c r="O79" i="33" s="1"/>
  <c r="O81" i="33" s="1"/>
  <c r="Q77" i="33"/>
  <c r="P43" i="33"/>
  <c r="Q49" i="33"/>
  <c r="P30" i="33"/>
  <c r="P24" i="33"/>
  <c r="O51" i="33"/>
  <c r="O53" i="33" s="1"/>
  <c r="O50" i="33"/>
  <c r="P31" i="33" l="1"/>
  <c r="P79" i="33" s="1"/>
  <c r="P81" i="33" s="1"/>
  <c r="Q30" i="33"/>
  <c r="R49" i="33"/>
  <c r="Q43" i="33"/>
  <c r="R77" i="33"/>
  <c r="R78" i="33" s="1"/>
  <c r="Q24" i="33"/>
  <c r="Q31" i="33" s="1"/>
  <c r="P51" i="33"/>
  <c r="P53" i="33" s="1"/>
  <c r="P50" i="33"/>
  <c r="Q78" i="33"/>
  <c r="Q79" i="33" l="1"/>
  <c r="Q81" i="33" s="1"/>
  <c r="R24" i="33"/>
  <c r="S77" i="33"/>
  <c r="S78" i="33" s="1"/>
  <c r="T77" i="33"/>
  <c r="R43" i="33"/>
  <c r="S49" i="33"/>
  <c r="R30" i="33"/>
  <c r="Q50" i="33"/>
  <c r="Q51" i="33"/>
  <c r="Q53" i="33" s="1"/>
  <c r="I72" i="33" l="1"/>
  <c r="R31" i="33"/>
  <c r="R79" i="33" s="1"/>
  <c r="S30" i="33"/>
  <c r="S43" i="33"/>
  <c r="T49" i="33"/>
  <c r="R51" i="33"/>
  <c r="R53" i="33" s="1"/>
  <c r="R50" i="33"/>
  <c r="T78" i="33"/>
  <c r="I77" i="33"/>
  <c r="I78" i="33" s="1"/>
  <c r="S24" i="33"/>
  <c r="R81" i="33" l="1"/>
  <c r="S31" i="33"/>
  <c r="S79" i="33" s="1"/>
  <c r="S81" i="33" s="1"/>
  <c r="T24" i="33"/>
  <c r="T43" i="33"/>
  <c r="T30" i="33"/>
  <c r="U49" i="33"/>
  <c r="S51" i="33"/>
  <c r="S53" i="33" s="1"/>
  <c r="S50" i="33"/>
  <c r="U43" i="33" l="1"/>
  <c r="T31" i="33"/>
  <c r="T79" i="33" s="1"/>
  <c r="T81" i="33" s="1"/>
  <c r="V49" i="33"/>
  <c r="U30" i="33"/>
  <c r="T51" i="33"/>
  <c r="T53" i="33" s="1"/>
  <c r="T54" i="33" s="1"/>
  <c r="T50" i="33"/>
  <c r="U24" i="33"/>
  <c r="U31" i="33" l="1"/>
  <c r="U79" i="33" s="1"/>
  <c r="U81" i="33" s="1"/>
  <c r="V43" i="33"/>
  <c r="V24" i="33"/>
  <c r="V30" i="33"/>
  <c r="W49" i="33"/>
  <c r="T82" i="33"/>
  <c r="U50" i="33"/>
  <c r="U51" i="33"/>
  <c r="U53" i="33" s="1"/>
  <c r="V31" i="33" l="1"/>
  <c r="V79" i="33" s="1"/>
  <c r="V81" i="33" s="1"/>
  <c r="W43" i="33"/>
  <c r="X49" i="33"/>
  <c r="W30" i="33"/>
  <c r="W24" i="33"/>
  <c r="V51" i="33"/>
  <c r="V53" i="33" s="1"/>
  <c r="V50" i="33"/>
  <c r="W31" i="33" l="1"/>
  <c r="W79" i="33" s="1"/>
  <c r="W81" i="33" s="1"/>
  <c r="W51" i="33"/>
  <c r="W53" i="33" s="1"/>
  <c r="W50" i="33"/>
  <c r="X24" i="33"/>
  <c r="X30" i="33"/>
  <c r="Y49" i="33"/>
  <c r="I49" i="33" s="1"/>
  <c r="I44" i="33"/>
  <c r="X43" i="33"/>
  <c r="Y43" i="33" l="1"/>
  <c r="X31" i="33"/>
  <c r="X79" i="33" s="1"/>
  <c r="X81" i="33" s="1"/>
  <c r="X51" i="33"/>
  <c r="X53" i="33" s="1"/>
  <c r="X50" i="33"/>
  <c r="Y30" i="33"/>
  <c r="Y24" i="33"/>
  <c r="Y31" i="33" l="1"/>
  <c r="Y79" i="33" s="1"/>
  <c r="Y81" i="33" s="1"/>
  <c r="Z24" i="33"/>
  <c r="I20" i="33"/>
  <c r="Z30" i="33"/>
  <c r="I30" i="33" s="1"/>
  <c r="I25" i="33"/>
  <c r="Y50" i="33"/>
  <c r="Y51" i="33"/>
  <c r="Y53" i="33" s="1"/>
  <c r="I43" i="33"/>
  <c r="I50" i="33" s="1"/>
  <c r="Z31" i="33" l="1"/>
  <c r="Z79" i="33" s="1"/>
  <c r="Z81" i="33" s="1"/>
  <c r="AE82" i="33" s="1"/>
  <c r="Z51" i="33"/>
  <c r="Z53" i="33" s="1"/>
  <c r="AE54" i="33" s="1"/>
  <c r="I24" i="33"/>
  <c r="I31" i="33" s="1"/>
  <c r="I79" i="33" s="1"/>
  <c r="I51" i="33" l="1"/>
  <c r="AA29" i="11" l="1"/>
  <c r="Z29" i="11"/>
  <c r="Y29" i="11"/>
  <c r="X29" i="11"/>
  <c r="W29" i="11"/>
  <c r="V29" i="11"/>
  <c r="U29" i="11"/>
  <c r="T29" i="11"/>
  <c r="R29" i="11"/>
  <c r="Q29" i="11"/>
  <c r="P29" i="11"/>
  <c r="O29" i="11"/>
  <c r="N29" i="11"/>
  <c r="M29" i="11"/>
  <c r="L29" i="11"/>
  <c r="K29" i="11"/>
  <c r="J29" i="11"/>
  <c r="I29" i="11"/>
  <c r="H29" i="11"/>
  <c r="F35" i="11" l="1"/>
  <c r="G28" i="11" l="1"/>
  <c r="F37" i="11" l="1"/>
  <c r="F36" i="11" l="1"/>
  <c r="F20" i="11" l="1"/>
  <c r="F19" i="11" l="1"/>
  <c r="F24" i="11" l="1"/>
  <c r="AA23" i="11" l="1"/>
  <c r="AA26" i="11" s="1"/>
  <c r="AA28" i="11" s="1"/>
  <c r="Z23" i="11"/>
  <c r="Z26" i="11" s="1"/>
  <c r="Z28" i="11" s="1"/>
  <c r="Y23" i="11"/>
  <c r="Y26" i="11" s="1"/>
  <c r="Y28" i="11" s="1"/>
  <c r="X23" i="11"/>
  <c r="X26" i="11" s="1"/>
  <c r="X28" i="11" s="1"/>
  <c r="W23" i="11"/>
  <c r="W26" i="11" s="1"/>
  <c r="W28" i="11" s="1"/>
  <c r="V23" i="11"/>
  <c r="V26" i="11" s="1"/>
  <c r="V28" i="11" s="1"/>
  <c r="U23" i="11"/>
  <c r="U26" i="11" s="1"/>
  <c r="U28" i="11" s="1"/>
  <c r="T23" i="11"/>
  <c r="T26" i="11" s="1"/>
  <c r="T28" i="11" s="1"/>
  <c r="S23" i="11"/>
  <c r="S26" i="11" s="1"/>
  <c r="S28" i="11" s="1"/>
  <c r="R23" i="11"/>
  <c r="R26" i="11" s="1"/>
  <c r="R28" i="11" s="1"/>
  <c r="AA18" i="11"/>
  <c r="Z18" i="11"/>
  <c r="Y18" i="11"/>
  <c r="X18" i="11"/>
  <c r="W18" i="11"/>
  <c r="V18" i="11"/>
  <c r="U18" i="11"/>
  <c r="T18" i="11"/>
  <c r="S18" i="11"/>
  <c r="R18" i="11"/>
  <c r="Q18" i="11"/>
  <c r="P18" i="11"/>
  <c r="O18" i="11"/>
  <c r="N18" i="11"/>
  <c r="M18" i="11"/>
  <c r="L18" i="11"/>
  <c r="K18" i="11"/>
  <c r="J18" i="11"/>
  <c r="I18" i="11"/>
  <c r="H18" i="11"/>
  <c r="G18" i="11"/>
  <c r="Q23" i="11" l="1"/>
  <c r="Q26" i="11" s="1"/>
  <c r="Q28" i="11" s="1"/>
  <c r="P23" i="11"/>
  <c r="P26" i="11" s="1"/>
  <c r="P28" i="11" s="1"/>
  <c r="O23" i="11"/>
  <c r="O26" i="11" s="1"/>
  <c r="O28" i="11" s="1"/>
  <c r="N23" i="11"/>
  <c r="N26" i="11" s="1"/>
  <c r="N28" i="11" s="1"/>
  <c r="M23" i="11"/>
  <c r="M26" i="11" s="1"/>
  <c r="M28" i="11" s="1"/>
  <c r="L23" i="11"/>
  <c r="L26" i="11" s="1"/>
  <c r="L28" i="11" s="1"/>
  <c r="K23" i="11"/>
  <c r="K26" i="11" s="1"/>
  <c r="K28" i="11" s="1"/>
  <c r="J23" i="11"/>
  <c r="J26" i="11" s="1"/>
  <c r="J28" i="11" s="1"/>
  <c r="I23" i="11"/>
  <c r="I26" i="11" s="1"/>
  <c r="H23" i="11"/>
  <c r="H26" i="11" s="1"/>
  <c r="H28" i="11" s="1"/>
  <c r="I28" i="11" l="1"/>
  <c r="AB29" i="11" s="1"/>
  <c r="S29" i="11"/>
  <c r="H33" i="11"/>
  <c r="AB34" i="11" s="1"/>
  <c r="F25" i="11"/>
  <c r="F22" i="11"/>
  <c r="F21" i="11"/>
  <c r="W34" i="11" l="1"/>
  <c r="O34" i="11"/>
  <c r="I34" i="11"/>
  <c r="Z34" i="11"/>
  <c r="X34" i="11"/>
  <c r="V34" i="11"/>
  <c r="T34" i="11"/>
  <c r="R34" i="11"/>
  <c r="P34" i="11"/>
  <c r="N34" i="11"/>
  <c r="L34" i="11"/>
  <c r="J34" i="11"/>
  <c r="H34" i="11"/>
  <c r="AA34" i="11"/>
  <c r="Y34" i="11"/>
  <c r="U34" i="11"/>
  <c r="S34" i="11"/>
  <c r="Q34" i="11"/>
  <c r="M34" i="11"/>
  <c r="K34" i="11"/>
  <c r="G34" i="11"/>
  <c r="F23" i="11"/>
  <c r="F26" i="11"/>
</calcChain>
</file>

<file path=xl/sharedStrings.xml><?xml version="1.0" encoding="utf-8"?>
<sst xmlns="http://schemas.openxmlformats.org/spreadsheetml/2006/main" count="607" uniqueCount="351">
  <si>
    <t>―</t>
    <phoneticPr fontId="3"/>
  </si>
  <si>
    <t>減価償却費</t>
    <rPh sb="0" eb="2">
      <t>ゲンカ</t>
    </rPh>
    <rPh sb="2" eb="4">
      <t>ショウキャク</t>
    </rPh>
    <rPh sb="4" eb="5">
      <t>ヒ</t>
    </rPh>
    <phoneticPr fontId="3"/>
  </si>
  <si>
    <t>設備投資額</t>
    <rPh sb="0" eb="2">
      <t>セツビ</t>
    </rPh>
    <rPh sb="2" eb="4">
      <t>トウシ</t>
    </rPh>
    <rPh sb="4" eb="5">
      <t>ガク</t>
    </rPh>
    <phoneticPr fontId="3"/>
  </si>
  <si>
    <t>為替レート</t>
    <rPh sb="0" eb="2">
      <t>カワセ</t>
    </rPh>
    <phoneticPr fontId="3"/>
  </si>
  <si>
    <t>採算性評価に用いる為替レートの代表値をご入力下さい。また、単位の欄には対象地域の現地通貨をご入力下さい。</t>
    <rPh sb="0" eb="3">
      <t>サイサンセイ</t>
    </rPh>
    <rPh sb="3" eb="5">
      <t>ヒョウカ</t>
    </rPh>
    <rPh sb="6" eb="7">
      <t>モチ</t>
    </rPh>
    <rPh sb="9" eb="11">
      <t>カワセ</t>
    </rPh>
    <rPh sb="15" eb="17">
      <t>ダイヒョウ</t>
    </rPh>
    <rPh sb="17" eb="18">
      <t>アタイ</t>
    </rPh>
    <rPh sb="20" eb="23">
      <t>ニュウリョククダ</t>
    </rPh>
    <rPh sb="29" eb="31">
      <t>タンイ</t>
    </rPh>
    <rPh sb="32" eb="33">
      <t>ラン</t>
    </rPh>
    <rPh sb="35" eb="37">
      <t>タイショウ</t>
    </rPh>
    <rPh sb="37" eb="39">
      <t>チイキ</t>
    </rPh>
    <rPh sb="40" eb="42">
      <t>ゲンチ</t>
    </rPh>
    <rPh sb="42" eb="44">
      <t>ツウカ</t>
    </rPh>
    <rPh sb="46" eb="49">
      <t>ニュウリョククダ</t>
    </rPh>
    <phoneticPr fontId="3"/>
  </si>
  <si>
    <t>対象国政策金利</t>
    <rPh sb="0" eb="2">
      <t>タイショウ</t>
    </rPh>
    <rPh sb="2" eb="3">
      <t>コク</t>
    </rPh>
    <rPh sb="3" eb="5">
      <t>セイサク</t>
    </rPh>
    <rPh sb="5" eb="7">
      <t>キンリ</t>
    </rPh>
    <phoneticPr fontId="3"/>
  </si>
  <si>
    <t>工事費用</t>
    <rPh sb="0" eb="2">
      <t>コウジ</t>
    </rPh>
    <rPh sb="2" eb="4">
      <t>ヒヨウ</t>
    </rPh>
    <phoneticPr fontId="3"/>
  </si>
  <si>
    <t>維持管理費</t>
    <rPh sb="0" eb="2">
      <t>イジ</t>
    </rPh>
    <rPh sb="2" eb="5">
      <t>カンリヒ</t>
    </rPh>
    <phoneticPr fontId="3"/>
  </si>
  <si>
    <t>設備保守費</t>
    <rPh sb="0" eb="2">
      <t>セツビ</t>
    </rPh>
    <rPh sb="2" eb="4">
      <t>ホシュ</t>
    </rPh>
    <rPh sb="4" eb="5">
      <t>ヒ</t>
    </rPh>
    <phoneticPr fontId="3"/>
  </si>
  <si>
    <t>西暦</t>
    <rPh sb="0" eb="2">
      <t>セイレキ</t>
    </rPh>
    <phoneticPr fontId="3"/>
  </si>
  <si>
    <t>年</t>
    <rPh sb="0" eb="1">
      <t>ネン</t>
    </rPh>
    <phoneticPr fontId="3"/>
  </si>
  <si>
    <t>※自動計算</t>
    <rPh sb="1" eb="3">
      <t>ジドウ</t>
    </rPh>
    <rPh sb="3" eb="5">
      <t>ケイサン</t>
    </rPh>
    <phoneticPr fontId="3"/>
  </si>
  <si>
    <t>事業コンポーネント名称</t>
    <rPh sb="0" eb="2">
      <t>ジギョウ</t>
    </rPh>
    <rPh sb="9" eb="11">
      <t>メイショウ</t>
    </rPh>
    <phoneticPr fontId="3"/>
  </si>
  <si>
    <t>供給者名称</t>
    <rPh sb="0" eb="3">
      <t>キョウキュウシャ</t>
    </rPh>
    <rPh sb="3" eb="5">
      <t>メイショウ</t>
    </rPh>
    <phoneticPr fontId="3"/>
  </si>
  <si>
    <t>需要者名称</t>
    <rPh sb="0" eb="2">
      <t>ジュヨウ</t>
    </rPh>
    <rPh sb="2" eb="3">
      <t>シャ</t>
    </rPh>
    <rPh sb="3" eb="5">
      <t>メイショウ</t>
    </rPh>
    <phoneticPr fontId="3"/>
  </si>
  <si>
    <t>・</t>
    <phoneticPr fontId="3"/>
  </si>
  <si>
    <t>対象地域の標準世帯年収</t>
    <rPh sb="0" eb="2">
      <t>タイショウ</t>
    </rPh>
    <rPh sb="2" eb="4">
      <t>チイキ</t>
    </rPh>
    <rPh sb="5" eb="7">
      <t>ヒョウジュン</t>
    </rPh>
    <rPh sb="7" eb="9">
      <t>セタイ</t>
    </rPh>
    <rPh sb="9" eb="11">
      <t>ネンシュウ</t>
    </rPh>
    <phoneticPr fontId="3"/>
  </si>
  <si>
    <t>売上開始初年度（西暦で記入）</t>
    <rPh sb="0" eb="2">
      <t>ウリアゲ</t>
    </rPh>
    <rPh sb="2" eb="4">
      <t>カイシ</t>
    </rPh>
    <rPh sb="4" eb="5">
      <t>ハツ</t>
    </rPh>
    <rPh sb="5" eb="7">
      <t>ネンド</t>
    </rPh>
    <rPh sb="7" eb="9">
      <t>ショネンド</t>
    </rPh>
    <rPh sb="8" eb="10">
      <t>セイレキ</t>
    </rPh>
    <rPh sb="11" eb="13">
      <t>キニュウ</t>
    </rPh>
    <phoneticPr fontId="3"/>
  </si>
  <si>
    <t>設備稼働初年度（西暦で記入）</t>
    <rPh sb="0" eb="2">
      <t>セツビ</t>
    </rPh>
    <rPh sb="2" eb="4">
      <t>カドウ</t>
    </rPh>
    <rPh sb="4" eb="5">
      <t>ハツ</t>
    </rPh>
    <rPh sb="5" eb="7">
      <t>ネンド</t>
    </rPh>
    <rPh sb="8" eb="10">
      <t>セイレキ</t>
    </rPh>
    <rPh sb="11" eb="13">
      <t>キニュウ</t>
    </rPh>
    <phoneticPr fontId="3"/>
  </si>
  <si>
    <t>需要者の数</t>
    <rPh sb="0" eb="2">
      <t>ジュヨウ</t>
    </rPh>
    <rPh sb="2" eb="3">
      <t>シャ</t>
    </rPh>
    <rPh sb="4" eb="5">
      <t>カズ</t>
    </rPh>
    <phoneticPr fontId="3"/>
  </si>
  <si>
    <t>想定事業年数</t>
    <rPh sb="0" eb="2">
      <t>ソウテイ</t>
    </rPh>
    <rPh sb="2" eb="4">
      <t>ジギョウ</t>
    </rPh>
    <rPh sb="4" eb="6">
      <t>ネンスウ</t>
    </rPh>
    <phoneticPr fontId="3"/>
  </si>
  <si>
    <t>需要者数</t>
    <rPh sb="0" eb="2">
      <t>ジュヨウ</t>
    </rPh>
    <rPh sb="2" eb="3">
      <t>シャ</t>
    </rPh>
    <rPh sb="3" eb="4">
      <t>スウ</t>
    </rPh>
    <phoneticPr fontId="3"/>
  </si>
  <si>
    <t>上記で記載した需要者に対する普及段階での想定導入数をご入力下さい。
　（例）100軒の住宅に同サービスを導入する場合は「100」と入力</t>
    <rPh sb="0" eb="2">
      <t>ジョウキ</t>
    </rPh>
    <rPh sb="3" eb="5">
      <t>キサイ</t>
    </rPh>
    <rPh sb="7" eb="9">
      <t>ジュヨウ</t>
    </rPh>
    <rPh sb="9" eb="10">
      <t>シャ</t>
    </rPh>
    <rPh sb="11" eb="12">
      <t>タイ</t>
    </rPh>
    <rPh sb="14" eb="16">
      <t>フキュウ</t>
    </rPh>
    <rPh sb="16" eb="18">
      <t>ダンカイ</t>
    </rPh>
    <rPh sb="20" eb="22">
      <t>ソウテイ</t>
    </rPh>
    <rPh sb="22" eb="24">
      <t>ドウニュウ</t>
    </rPh>
    <rPh sb="24" eb="25">
      <t>スウ</t>
    </rPh>
    <rPh sb="27" eb="30">
      <t>ニュウリョククダ</t>
    </rPh>
    <rPh sb="36" eb="37">
      <t>レイ</t>
    </rPh>
    <rPh sb="41" eb="42">
      <t>ケン</t>
    </rPh>
    <rPh sb="43" eb="45">
      <t>ジュウタク</t>
    </rPh>
    <rPh sb="46" eb="47">
      <t>ドウ</t>
    </rPh>
    <rPh sb="52" eb="54">
      <t>ドウニュウ</t>
    </rPh>
    <rPh sb="56" eb="58">
      <t>バアイ</t>
    </rPh>
    <rPh sb="65" eb="67">
      <t>ニュウリョク</t>
    </rPh>
    <phoneticPr fontId="3"/>
  </si>
  <si>
    <t>合計</t>
    <rPh sb="0" eb="2">
      <t>ゴウケイ</t>
    </rPh>
    <phoneticPr fontId="3"/>
  </si>
  <si>
    <t>具体的内容</t>
    <rPh sb="0" eb="3">
      <t>グタイテキ</t>
    </rPh>
    <rPh sb="3" eb="5">
      <t>ナイヨウ</t>
    </rPh>
    <phoneticPr fontId="3"/>
  </si>
  <si>
    <t>初期投資額を記載ください。</t>
    <rPh sb="0" eb="2">
      <t>ショキ</t>
    </rPh>
    <rPh sb="2" eb="4">
      <t>トウシ</t>
    </rPh>
    <rPh sb="4" eb="5">
      <t>ガク</t>
    </rPh>
    <rPh sb="6" eb="8">
      <t>キサイ</t>
    </rPh>
    <phoneticPr fontId="3"/>
  </si>
  <si>
    <t>競合他社の売上高総利益率 [％]</t>
    <rPh sb="0" eb="2">
      <t>キョウゴウ</t>
    </rPh>
    <rPh sb="2" eb="4">
      <t>タシャ</t>
    </rPh>
    <rPh sb="5" eb="7">
      <t>ウリアゲ</t>
    </rPh>
    <rPh sb="7" eb="8">
      <t>ダカ</t>
    </rPh>
    <rPh sb="8" eb="9">
      <t>ソウ</t>
    </rPh>
    <rPh sb="9" eb="11">
      <t>リエキ</t>
    </rPh>
    <rPh sb="11" eb="12">
      <t>リツ</t>
    </rPh>
    <phoneticPr fontId="3"/>
  </si>
  <si>
    <t>単位[百万円]</t>
    <rPh sb="0" eb="2">
      <t>タンイ</t>
    </rPh>
    <rPh sb="3" eb="5">
      <t>ヒャクマン</t>
    </rPh>
    <rPh sb="5" eb="6">
      <t>エン</t>
    </rPh>
    <phoneticPr fontId="3"/>
  </si>
  <si>
    <t>項　目</t>
    <rPh sb="0" eb="1">
      <t>コウ</t>
    </rPh>
    <rPh sb="2" eb="3">
      <t>メ</t>
    </rPh>
    <phoneticPr fontId="3"/>
  </si>
  <si>
    <t>根拠NO.</t>
    <rPh sb="0" eb="2">
      <t>コンキョ</t>
    </rPh>
    <phoneticPr fontId="3"/>
  </si>
  <si>
    <t>合計</t>
    <rPh sb="0" eb="1">
      <t>ゴウケイ</t>
    </rPh>
    <phoneticPr fontId="3"/>
  </si>
  <si>
    <t>売上</t>
    <phoneticPr fontId="4"/>
  </si>
  <si>
    <t>売上原価</t>
    <rPh sb="0" eb="2">
      <t>ウリアゲ</t>
    </rPh>
    <rPh sb="2" eb="4">
      <t>ゲンカ</t>
    </rPh>
    <phoneticPr fontId="4"/>
  </si>
  <si>
    <t>売上総利益</t>
    <rPh sb="0" eb="2">
      <t>ウリア</t>
    </rPh>
    <rPh sb="2" eb="5">
      <t>ソウリエキ</t>
    </rPh>
    <phoneticPr fontId="4"/>
  </si>
  <si>
    <t>営業利益</t>
    <rPh sb="0" eb="2">
      <t>エイギョウ</t>
    </rPh>
    <rPh sb="2" eb="4">
      <t>リエキ</t>
    </rPh>
    <phoneticPr fontId="4"/>
  </si>
  <si>
    <t>項目</t>
    <rPh sb="0" eb="2">
      <t>コウモク</t>
    </rPh>
    <phoneticPr fontId="3"/>
  </si>
  <si>
    <t>補助金(NEDO以外)</t>
    <rPh sb="0" eb="3">
      <t>ホジョキン</t>
    </rPh>
    <rPh sb="8" eb="10">
      <t>イガイ</t>
    </rPh>
    <phoneticPr fontId="3"/>
  </si>
  <si>
    <t>[●●]　※単位</t>
    <rPh sb="6" eb="8">
      <t>タンイ</t>
    </rPh>
    <phoneticPr fontId="3"/>
  </si>
  <si>
    <r>
      <rPr>
        <sz val="11"/>
        <color theme="1"/>
        <rFont val="Arial Unicode MS"/>
        <family val="3"/>
        <charset val="128"/>
      </rPr>
      <t>対象設備(最大5つ)</t>
    </r>
    <rPh sb="0" eb="2">
      <t>タイショウ</t>
    </rPh>
    <rPh sb="2" eb="4">
      <t>セツビ</t>
    </rPh>
    <rPh sb="5" eb="7">
      <t>サイダイ</t>
    </rPh>
    <phoneticPr fontId="3"/>
  </si>
  <si>
    <t>単位</t>
    <rPh sb="0" eb="2">
      <t>タンイ</t>
    </rPh>
    <phoneticPr fontId="3"/>
  </si>
  <si>
    <t>初期費用</t>
    <rPh sb="0" eb="2">
      <t>ショキ</t>
    </rPh>
    <rPh sb="2" eb="4">
      <t>ヒヨウ</t>
    </rPh>
    <phoneticPr fontId="4"/>
  </si>
  <si>
    <t>機械・装置の取得費用</t>
    <rPh sb="0" eb="2">
      <t>キカイ</t>
    </rPh>
    <rPh sb="3" eb="5">
      <t>ソウチ</t>
    </rPh>
    <rPh sb="6" eb="8">
      <t>シュトク</t>
    </rPh>
    <rPh sb="8" eb="10">
      <t>ヒヨウ</t>
    </rPh>
    <phoneticPr fontId="3"/>
  </si>
  <si>
    <t>[百万円]</t>
    <rPh sb="1" eb="3">
      <t>ヒャクマン</t>
    </rPh>
    <rPh sb="3" eb="4">
      <t>エン</t>
    </rPh>
    <phoneticPr fontId="3"/>
  </si>
  <si>
    <t>[百万円]</t>
    <rPh sb="1" eb="4">
      <t>ヒャクマンエン</t>
    </rPh>
    <phoneticPr fontId="3"/>
  </si>
  <si>
    <t>合計</t>
    <rPh sb="0" eb="2">
      <t>ゴウケイ</t>
    </rPh>
    <phoneticPr fontId="4"/>
  </si>
  <si>
    <t>[百万円/年]</t>
    <rPh sb="1" eb="3">
      <t>ヒャクマン</t>
    </rPh>
    <rPh sb="3" eb="4">
      <t>エン</t>
    </rPh>
    <rPh sb="5" eb="6">
      <t>ネン</t>
    </rPh>
    <phoneticPr fontId="3"/>
  </si>
  <si>
    <t>[百万円/年]</t>
    <rPh sb="1" eb="3">
      <t>ヒャクマン</t>
    </rPh>
    <phoneticPr fontId="3"/>
  </si>
  <si>
    <t>維持管理費</t>
    <rPh sb="0" eb="2">
      <t>イジ</t>
    </rPh>
    <rPh sb="2" eb="4">
      <t>カンリ</t>
    </rPh>
    <rPh sb="4" eb="5">
      <t>ヒ</t>
    </rPh>
    <phoneticPr fontId="3"/>
  </si>
  <si>
    <t>事業コンポーネント名称</t>
    <phoneticPr fontId="3"/>
  </si>
  <si>
    <t>需要者リスク</t>
    <rPh sb="0" eb="2">
      <t>ジュヨウ</t>
    </rPh>
    <rPh sb="2" eb="3">
      <t>シャ</t>
    </rPh>
    <phoneticPr fontId="3"/>
  </si>
  <si>
    <t>比較事業者名(技術等)</t>
    <rPh sb="0" eb="2">
      <t>ヒカク</t>
    </rPh>
    <rPh sb="2" eb="5">
      <t>ジギョウシャ</t>
    </rPh>
    <rPh sb="5" eb="6">
      <t>メイ</t>
    </rPh>
    <rPh sb="7" eb="9">
      <t>ギジュツ</t>
    </rPh>
    <rPh sb="9" eb="10">
      <t>トウ</t>
    </rPh>
    <phoneticPr fontId="3"/>
  </si>
  <si>
    <t>競合他社の比較技術等</t>
    <rPh sb="0" eb="2">
      <t>キョウゴウ</t>
    </rPh>
    <rPh sb="2" eb="4">
      <t>タシャ</t>
    </rPh>
    <rPh sb="5" eb="7">
      <t>ヒカク</t>
    </rPh>
    <rPh sb="7" eb="9">
      <t>ギジュツ</t>
    </rPh>
    <rPh sb="9" eb="10">
      <t>トウ</t>
    </rPh>
    <phoneticPr fontId="3"/>
  </si>
  <si>
    <t>当技術の市場規模</t>
    <phoneticPr fontId="4"/>
  </si>
  <si>
    <t>獲得シェア [％]</t>
    <phoneticPr fontId="4"/>
  </si>
  <si>
    <t>供給者に該当する事業者名称をご入力下さい。</t>
    <rPh sb="0" eb="3">
      <t>キョウキュウシャ</t>
    </rPh>
    <rPh sb="4" eb="6">
      <t>ガイトウ</t>
    </rPh>
    <rPh sb="8" eb="11">
      <t>ジギョウシャ</t>
    </rPh>
    <rPh sb="11" eb="13">
      <t>メイショウ</t>
    </rPh>
    <rPh sb="15" eb="18">
      <t>ニュウリョクシタ</t>
    </rPh>
    <phoneticPr fontId="3"/>
  </si>
  <si>
    <t>当シートに記載する事業コンポーネント名称をご入力下さい。</t>
    <rPh sb="0" eb="1">
      <t>トウ</t>
    </rPh>
    <rPh sb="5" eb="7">
      <t>キサイ</t>
    </rPh>
    <rPh sb="9" eb="11">
      <t>ジギョウ</t>
    </rPh>
    <rPh sb="18" eb="20">
      <t>メイショウ</t>
    </rPh>
    <rPh sb="22" eb="25">
      <t>ニュウリョククダ</t>
    </rPh>
    <phoneticPr fontId="3"/>
  </si>
  <si>
    <t>想定事業年数(普及段階) [年]</t>
    <rPh sb="0" eb="2">
      <t>ソウテイ</t>
    </rPh>
    <rPh sb="2" eb="4">
      <t>ジギョウ</t>
    </rPh>
    <rPh sb="4" eb="6">
      <t>ネンスウ</t>
    </rPh>
    <rPh sb="7" eb="9">
      <t>フキュウ</t>
    </rPh>
    <rPh sb="9" eb="11">
      <t>ダンカイ</t>
    </rPh>
    <rPh sb="14" eb="15">
      <t>ネン</t>
    </rPh>
    <phoneticPr fontId="3"/>
  </si>
  <si>
    <t>売上開始初年度(及び事業年度)</t>
    <rPh sb="0" eb="2">
      <t>ウリアゲ</t>
    </rPh>
    <rPh sb="2" eb="4">
      <t>カイシ</t>
    </rPh>
    <rPh sb="4" eb="7">
      <t>ショネンド</t>
    </rPh>
    <rPh sb="8" eb="9">
      <t>オヨ</t>
    </rPh>
    <rPh sb="10" eb="12">
      <t>ジギョウ</t>
    </rPh>
    <rPh sb="12" eb="14">
      <t>ネンド</t>
    </rPh>
    <phoneticPr fontId="3"/>
  </si>
  <si>
    <t>供給者の売上が発生する初年度（西暦）をご入力下さい。
また事業年度は、売上事開始年度の「－1年度から20年度」まで入力欄を準備しておりますので、その範囲でご入力下さい。</t>
    <rPh sb="0" eb="3">
      <t>キョウキュウシャ</t>
    </rPh>
    <rPh sb="4" eb="6">
      <t>ウリアゲ</t>
    </rPh>
    <rPh sb="7" eb="9">
      <t>ハッセイ</t>
    </rPh>
    <rPh sb="11" eb="14">
      <t>ショネンド</t>
    </rPh>
    <rPh sb="15" eb="17">
      <t>セイレキ</t>
    </rPh>
    <rPh sb="20" eb="22">
      <t>ニュウリョク</t>
    </rPh>
    <rPh sb="22" eb="23">
      <t>クダ</t>
    </rPh>
    <rPh sb="29" eb="31">
      <t>ジギョウ</t>
    </rPh>
    <rPh sb="31" eb="33">
      <t>ネンド</t>
    </rPh>
    <rPh sb="35" eb="37">
      <t>ウリアゲ</t>
    </rPh>
    <rPh sb="37" eb="38">
      <t>コト</t>
    </rPh>
    <rPh sb="38" eb="40">
      <t>カイシ</t>
    </rPh>
    <rPh sb="40" eb="42">
      <t>ネンド</t>
    </rPh>
    <rPh sb="46" eb="48">
      <t>ネンド</t>
    </rPh>
    <rPh sb="52" eb="54">
      <t>ネンド</t>
    </rPh>
    <rPh sb="57" eb="59">
      <t>ニュウリョク</t>
    </rPh>
    <rPh sb="59" eb="60">
      <t>ラン</t>
    </rPh>
    <rPh sb="61" eb="63">
      <t>ジュンビ</t>
    </rPh>
    <rPh sb="74" eb="76">
      <t>ハンイ</t>
    </rPh>
    <rPh sb="78" eb="81">
      <t>ニュウリョククダ</t>
    </rPh>
    <phoneticPr fontId="3"/>
  </si>
  <si>
    <t>販売費</t>
    <phoneticPr fontId="4"/>
  </si>
  <si>
    <t>一般管理費</t>
    <phoneticPr fontId="4"/>
  </si>
  <si>
    <t>競合他社の営業利益率 [％]</t>
    <rPh sb="0" eb="2">
      <t>キョウゴウ</t>
    </rPh>
    <rPh sb="2" eb="4">
      <t>タシャ</t>
    </rPh>
    <rPh sb="5" eb="7">
      <t>エイギョウ</t>
    </rPh>
    <rPh sb="7" eb="9">
      <t>リエキ</t>
    </rPh>
    <rPh sb="9" eb="10">
      <t>リツ</t>
    </rPh>
    <phoneticPr fontId="3"/>
  </si>
  <si>
    <t>減価償却費</t>
    <rPh sb="0" eb="5">
      <t>ゲンカショウキャクヒ</t>
    </rPh>
    <phoneticPr fontId="3"/>
  </si>
  <si>
    <t xml:space="preserve">その他費用 </t>
    <rPh sb="2" eb="3">
      <t>タ</t>
    </rPh>
    <rPh sb="3" eb="5">
      <t>ヒヨウ</t>
    </rPh>
    <phoneticPr fontId="3"/>
  </si>
  <si>
    <t>対象設備(最大5つ)</t>
    <rPh sb="0" eb="2">
      <t>タイショウ</t>
    </rPh>
    <rPh sb="2" eb="4">
      <t>セツビ</t>
    </rPh>
    <rPh sb="5" eb="7">
      <t>サイダイ</t>
    </rPh>
    <phoneticPr fontId="3"/>
  </si>
  <si>
    <t>法定耐用年数[年]</t>
    <rPh sb="0" eb="2">
      <t>ホウテイ</t>
    </rPh>
    <rPh sb="2" eb="4">
      <t>タイヨウ</t>
    </rPh>
    <rPh sb="4" eb="6">
      <t>ネンスウ</t>
    </rPh>
    <rPh sb="7" eb="8">
      <t>ネン</t>
    </rPh>
    <phoneticPr fontId="3"/>
  </si>
  <si>
    <t>ターゲット顧客の標準世帯年収</t>
    <rPh sb="5" eb="7">
      <t>コキャク</t>
    </rPh>
    <rPh sb="8" eb="10">
      <t>ヒョウジュン</t>
    </rPh>
    <rPh sb="10" eb="12">
      <t>セタイ</t>
    </rPh>
    <rPh sb="12" eb="14">
      <t>ネンシュウ</t>
    </rPh>
    <phoneticPr fontId="3"/>
  </si>
  <si>
    <t>エネルギーコスト</t>
    <phoneticPr fontId="3"/>
  </si>
  <si>
    <t>簡易PIRR算定用のCF</t>
    <rPh sb="0" eb="2">
      <t>カンイ</t>
    </rPh>
    <rPh sb="6" eb="8">
      <t>サンテイ</t>
    </rPh>
    <rPh sb="8" eb="9">
      <t>ヨウ</t>
    </rPh>
    <phoneticPr fontId="3"/>
  </si>
  <si>
    <t>2. 補足情報</t>
    <rPh sb="3" eb="5">
      <t>ホソク</t>
    </rPh>
    <rPh sb="5" eb="7">
      <t>ジョウホウ</t>
    </rPh>
    <phoneticPr fontId="3"/>
  </si>
  <si>
    <t>本事業において想定している事業年数（最大で「20年」まで）をご入力下さい。
また、供給者シートにおきましては、当事業年数に合わせて採算性評価に係る数字をご入力下さい。</t>
    <rPh sb="0" eb="1">
      <t>ホン</t>
    </rPh>
    <rPh sb="1" eb="3">
      <t>ジギョウ</t>
    </rPh>
    <rPh sb="7" eb="9">
      <t>ソウテイ</t>
    </rPh>
    <rPh sb="13" eb="15">
      <t>ジギョウ</t>
    </rPh>
    <rPh sb="15" eb="17">
      <t>ネンスウ</t>
    </rPh>
    <rPh sb="18" eb="20">
      <t>サイダイ</t>
    </rPh>
    <rPh sb="24" eb="25">
      <t>ネン</t>
    </rPh>
    <rPh sb="31" eb="33">
      <t>ニュウリョク</t>
    </rPh>
    <rPh sb="33" eb="34">
      <t>クダ</t>
    </rPh>
    <rPh sb="41" eb="43">
      <t>キョウキュウ</t>
    </rPh>
    <rPh sb="43" eb="44">
      <t>シャ</t>
    </rPh>
    <rPh sb="55" eb="56">
      <t>トウ</t>
    </rPh>
    <rPh sb="56" eb="58">
      <t>ジギョウ</t>
    </rPh>
    <rPh sb="58" eb="60">
      <t>ネンスウ</t>
    </rPh>
    <rPh sb="61" eb="62">
      <t>ア</t>
    </rPh>
    <rPh sb="65" eb="68">
      <t>サイサンセイ</t>
    </rPh>
    <rPh sb="68" eb="70">
      <t>ヒョウカ</t>
    </rPh>
    <rPh sb="71" eb="72">
      <t>カカワ</t>
    </rPh>
    <rPh sb="73" eb="75">
      <t>スウジ</t>
    </rPh>
    <rPh sb="77" eb="80">
      <t>ニュウリョククダ</t>
    </rPh>
    <phoneticPr fontId="3"/>
  </si>
  <si>
    <t>競合会社の売上高総利益率、営業利益率</t>
    <rPh sb="0" eb="2">
      <t>キョウゴウ</t>
    </rPh>
    <rPh sb="2" eb="4">
      <t>ガイシャ</t>
    </rPh>
    <rPh sb="5" eb="7">
      <t>ウリアゲ</t>
    </rPh>
    <rPh sb="7" eb="8">
      <t>ダカ</t>
    </rPh>
    <rPh sb="8" eb="9">
      <t>ソウ</t>
    </rPh>
    <rPh sb="9" eb="11">
      <t>リエキ</t>
    </rPh>
    <rPh sb="11" eb="12">
      <t>リツ</t>
    </rPh>
    <rPh sb="13" eb="15">
      <t>エイギョウ</t>
    </rPh>
    <rPh sb="15" eb="17">
      <t>リエキ</t>
    </rPh>
    <rPh sb="17" eb="18">
      <t>リツ</t>
    </rPh>
    <phoneticPr fontId="3"/>
  </si>
  <si>
    <t>当技術を主力事業として営む主な競合会社の売上高総利益率並びに営業利益についてご入力下さい。
なお、対象の利益率は原則として「当該技術に関する利益率」又は「セグメント単位での利益率」をご入力下さい。当情報の記載が不可能な場合に限り「より広範囲(例：企業全体など)での利益率」も可とします。</t>
    <rPh sb="0" eb="1">
      <t>トウ</t>
    </rPh>
    <rPh sb="1" eb="3">
      <t>ギジュツ</t>
    </rPh>
    <rPh sb="4" eb="6">
      <t>シュリョク</t>
    </rPh>
    <rPh sb="6" eb="8">
      <t>ジギョウ</t>
    </rPh>
    <rPh sb="11" eb="12">
      <t>イトナ</t>
    </rPh>
    <rPh sb="13" eb="14">
      <t>オモ</t>
    </rPh>
    <rPh sb="15" eb="17">
      <t>キョウゴウ</t>
    </rPh>
    <rPh sb="17" eb="19">
      <t>カイシャ</t>
    </rPh>
    <rPh sb="20" eb="22">
      <t>ウリアゲ</t>
    </rPh>
    <rPh sb="22" eb="23">
      <t>ダカ</t>
    </rPh>
    <rPh sb="23" eb="24">
      <t>ソウ</t>
    </rPh>
    <rPh sb="24" eb="26">
      <t>リエキ</t>
    </rPh>
    <rPh sb="26" eb="27">
      <t>リツ</t>
    </rPh>
    <rPh sb="27" eb="28">
      <t>ナラ</t>
    </rPh>
    <rPh sb="30" eb="32">
      <t>エイギョウ</t>
    </rPh>
    <rPh sb="32" eb="34">
      <t>リエキ</t>
    </rPh>
    <rPh sb="39" eb="41">
      <t>ニュウリョク</t>
    </rPh>
    <rPh sb="49" eb="51">
      <t>タイショウ</t>
    </rPh>
    <rPh sb="52" eb="54">
      <t>リエキ</t>
    </rPh>
    <rPh sb="54" eb="55">
      <t>リツ</t>
    </rPh>
    <rPh sb="92" eb="94">
      <t>ニュウリョク</t>
    </rPh>
    <rPh sb="94" eb="95">
      <t>クダ</t>
    </rPh>
    <rPh sb="98" eb="99">
      <t>トウ</t>
    </rPh>
    <rPh sb="99" eb="101">
      <t>ジョウホウ</t>
    </rPh>
    <rPh sb="102" eb="104">
      <t>キサイ</t>
    </rPh>
    <rPh sb="105" eb="108">
      <t>フカノウ</t>
    </rPh>
    <rPh sb="109" eb="111">
      <t>バアイ</t>
    </rPh>
    <rPh sb="112" eb="113">
      <t>カギ</t>
    </rPh>
    <rPh sb="117" eb="120">
      <t>コウハンイ</t>
    </rPh>
    <rPh sb="121" eb="122">
      <t>レイ</t>
    </rPh>
    <rPh sb="123" eb="125">
      <t>キギョウ</t>
    </rPh>
    <rPh sb="125" eb="127">
      <t>ゼンタイ</t>
    </rPh>
    <rPh sb="132" eb="134">
      <t>リエキ</t>
    </rPh>
    <rPh sb="134" eb="135">
      <t>リツ</t>
    </rPh>
    <rPh sb="137" eb="138">
      <t>カ</t>
    </rPh>
    <phoneticPr fontId="3"/>
  </si>
  <si>
    <t>供給者の導入設備の法定耐用年数・想定利用年数</t>
    <rPh sb="9" eb="11">
      <t>ホウテイ</t>
    </rPh>
    <rPh sb="16" eb="18">
      <t>ソウテイ</t>
    </rPh>
    <rPh sb="18" eb="20">
      <t>リヨウ</t>
    </rPh>
    <rPh sb="20" eb="22">
      <t>ネンスウ</t>
    </rPh>
    <phoneticPr fontId="3"/>
  </si>
  <si>
    <t>想定利用年数[年]</t>
    <rPh sb="0" eb="2">
      <t>ソウテイ</t>
    </rPh>
    <rPh sb="2" eb="4">
      <t>リヨウ</t>
    </rPh>
    <rPh sb="4" eb="6">
      <t>ネンスウ</t>
    </rPh>
    <rPh sb="7" eb="8">
      <t>ネン</t>
    </rPh>
    <phoneticPr fontId="3"/>
  </si>
  <si>
    <t>ターゲット顧客並びに対象地域の標準世帯年収</t>
    <rPh sb="5" eb="7">
      <t>コキャク</t>
    </rPh>
    <rPh sb="7" eb="8">
      <t>ナラ</t>
    </rPh>
    <rPh sb="10" eb="12">
      <t>タイショウ</t>
    </rPh>
    <rPh sb="12" eb="14">
      <t>チイキ</t>
    </rPh>
    <rPh sb="15" eb="17">
      <t>ヒョウジュン</t>
    </rPh>
    <rPh sb="17" eb="19">
      <t>セタイ</t>
    </rPh>
    <rPh sb="19" eb="21">
      <t>ネンシュウ</t>
    </rPh>
    <phoneticPr fontId="3"/>
  </si>
  <si>
    <t>経過年数 [年]</t>
    <rPh sb="0" eb="2">
      <t>ケイカ</t>
    </rPh>
    <rPh sb="2" eb="4">
      <t>ネンスウ</t>
    </rPh>
    <rPh sb="6" eb="7">
      <t>ネン</t>
    </rPh>
    <phoneticPr fontId="3"/>
  </si>
  <si>
    <t>簡易PIRR算定用の残存簿価</t>
    <rPh sb="0" eb="2">
      <t>カンイ</t>
    </rPh>
    <rPh sb="6" eb="8">
      <t>サンテイ</t>
    </rPh>
    <rPh sb="8" eb="9">
      <t>ヨウ</t>
    </rPh>
    <rPh sb="10" eb="12">
      <t>ザンゾン</t>
    </rPh>
    <rPh sb="12" eb="14">
      <t>ボカ</t>
    </rPh>
    <phoneticPr fontId="3"/>
  </si>
  <si>
    <t>その他費用</t>
    <rPh sb="2" eb="3">
      <t>タ</t>
    </rPh>
    <rPh sb="3" eb="5">
      <t>ヒヨウ</t>
    </rPh>
    <phoneticPr fontId="3"/>
  </si>
  <si>
    <t>その他収益</t>
    <rPh sb="2" eb="3">
      <t>タ</t>
    </rPh>
    <rPh sb="3" eb="5">
      <t>シュウエキ</t>
    </rPh>
    <phoneticPr fontId="3"/>
  </si>
  <si>
    <t>簡易PIRR算定用の残存時価</t>
    <rPh sb="0" eb="2">
      <t>カンイ</t>
    </rPh>
    <rPh sb="6" eb="8">
      <t>サンテイ</t>
    </rPh>
    <rPh sb="8" eb="9">
      <t>ヨウ</t>
    </rPh>
    <rPh sb="10" eb="12">
      <t>ザンゾン</t>
    </rPh>
    <rPh sb="12" eb="14">
      <t>ジカ</t>
    </rPh>
    <phoneticPr fontId="3"/>
  </si>
  <si>
    <t>簡易PIRR</t>
    <rPh sb="0" eb="2">
      <t>カンイ</t>
    </rPh>
    <phoneticPr fontId="4"/>
  </si>
  <si>
    <t>簡易PIRR</t>
    <rPh sb="0" eb="2">
      <t>カンイ</t>
    </rPh>
    <phoneticPr fontId="3"/>
  </si>
  <si>
    <t>根拠No.</t>
    <phoneticPr fontId="3"/>
  </si>
  <si>
    <t>根拠・算出方法</t>
    <phoneticPr fontId="3"/>
  </si>
  <si>
    <t>出典</t>
    <rPh sb="0" eb="2">
      <t>シュッテン</t>
    </rPh>
    <phoneticPr fontId="3"/>
  </si>
  <si>
    <t>レベル</t>
  </si>
  <si>
    <t>供給者</t>
  </si>
  <si>
    <t>需要者</t>
  </si>
  <si>
    <t>運用費用</t>
  </si>
  <si>
    <t>（記入項目）</t>
  </si>
  <si>
    <t>No.</t>
  </si>
  <si>
    <t>（リスク名称）</t>
  </si>
  <si>
    <t>発生可能性</t>
  </si>
  <si>
    <t>発生影響度</t>
  </si>
  <si>
    <t>外部環境リスク</t>
  </si>
  <si>
    <t>Ａ</t>
  </si>
  <si>
    <t>Ｂ</t>
  </si>
  <si>
    <t>内部環境リスク</t>
  </si>
  <si>
    <t>Ｃ</t>
  </si>
  <si>
    <t>リスク名称</t>
  </si>
  <si>
    <t>分野</t>
  </si>
  <si>
    <t>対応事業者名と対応策</t>
  </si>
  <si>
    <t>運用収益</t>
    <rPh sb="0" eb="2">
      <t>ウンヨウ</t>
    </rPh>
    <rPh sb="2" eb="4">
      <t>シュウエキ</t>
    </rPh>
    <phoneticPr fontId="4"/>
  </si>
  <si>
    <t>運用費用</t>
    <rPh sb="0" eb="2">
      <t>ウンヨウ</t>
    </rPh>
    <rPh sb="2" eb="4">
      <t>ヒヨウ</t>
    </rPh>
    <phoneticPr fontId="3"/>
  </si>
  <si>
    <t>　・事業期間において発生する可能性が高い…３</t>
    <rPh sb="2" eb="4">
      <t>ジギョウ</t>
    </rPh>
    <rPh sb="4" eb="6">
      <t>キカン</t>
    </rPh>
    <rPh sb="10" eb="12">
      <t>ハッセイ</t>
    </rPh>
    <rPh sb="14" eb="17">
      <t>カノウセイ</t>
    </rPh>
    <rPh sb="18" eb="19">
      <t>タカ</t>
    </rPh>
    <phoneticPr fontId="3"/>
  </si>
  <si>
    <t>　・事業期間において発生する可能性が低い…１</t>
    <rPh sb="2" eb="4">
      <t>ジギョウ</t>
    </rPh>
    <rPh sb="4" eb="6">
      <t>キカン</t>
    </rPh>
    <rPh sb="10" eb="12">
      <t>ハッセイ</t>
    </rPh>
    <rPh sb="14" eb="17">
      <t>カノウセイ</t>
    </rPh>
    <rPh sb="18" eb="19">
      <t>ヒク</t>
    </rPh>
    <phoneticPr fontId="3"/>
  </si>
  <si>
    <t>　・事業期間において発生する可能性がほぼない…０</t>
    <rPh sb="2" eb="4">
      <t>ジギョウ</t>
    </rPh>
    <rPh sb="4" eb="6">
      <t>キカン</t>
    </rPh>
    <rPh sb="10" eb="12">
      <t>ハッセイ</t>
    </rPh>
    <rPh sb="14" eb="17">
      <t>カノウセイ</t>
    </rPh>
    <phoneticPr fontId="3"/>
  </si>
  <si>
    <t>※発生可能性：当リスクが発生する可能性を判断いただき、以下の判断基準でご記入ください。</t>
    <rPh sb="27" eb="29">
      <t>イカ</t>
    </rPh>
    <rPh sb="30" eb="32">
      <t>ハンダン</t>
    </rPh>
    <rPh sb="32" eb="34">
      <t>キジュン</t>
    </rPh>
    <phoneticPr fontId="3"/>
  </si>
  <si>
    <t>【対応事業者名】
【対応策】</t>
    <phoneticPr fontId="3"/>
  </si>
  <si>
    <t>✔</t>
  </si>
  <si>
    <t>Ⅰ．</t>
    <phoneticPr fontId="3"/>
  </si>
  <si>
    <t>Ⅱ．</t>
    <phoneticPr fontId="3"/>
  </si>
  <si>
    <t>Ⅲ．</t>
    <phoneticPr fontId="3"/>
  </si>
  <si>
    <t>Ⅳ．</t>
    <phoneticPr fontId="3"/>
  </si>
  <si>
    <t>変動幅 [単位]</t>
    <rPh sb="0" eb="3">
      <t>ヘンドウハバ</t>
    </rPh>
    <rPh sb="5" eb="7">
      <t>タンイ</t>
    </rPh>
    <phoneticPr fontId="3"/>
  </si>
  <si>
    <t>[●●]</t>
    <phoneticPr fontId="3"/>
  </si>
  <si>
    <t>～</t>
    <phoneticPr fontId="3"/>
  </si>
  <si>
    <t>[●●]</t>
    <phoneticPr fontId="3"/>
  </si>
  <si>
    <t>～</t>
    <phoneticPr fontId="3"/>
  </si>
  <si>
    <t>（具体的に）</t>
    <phoneticPr fontId="3"/>
  </si>
  <si>
    <t>（具体的に）</t>
    <phoneticPr fontId="3"/>
  </si>
  <si>
    <t>１．収支予測</t>
    <rPh sb="2" eb="4">
      <t>シュウシ</t>
    </rPh>
    <rPh sb="4" eb="6">
      <t>ヨソク</t>
    </rPh>
    <phoneticPr fontId="3"/>
  </si>
  <si>
    <t>※発生影響度：当リスクが発生した場合の影響の大きさを判断いただき、以下の判断基準でご記入ください。</t>
    <rPh sb="33" eb="35">
      <t>イカ</t>
    </rPh>
    <rPh sb="36" eb="38">
      <t>ハンダン</t>
    </rPh>
    <rPh sb="38" eb="40">
      <t>キジュン</t>
    </rPh>
    <phoneticPr fontId="3"/>
  </si>
  <si>
    <t>　　　　　　　　　　   分野
レベル</t>
    <phoneticPr fontId="3"/>
  </si>
  <si>
    <t>為替</t>
    <rPh sb="0" eb="2">
      <t>カワセ</t>
    </rPh>
    <phoneticPr fontId="3"/>
  </si>
  <si>
    <t>国レベルのリスク</t>
    <phoneticPr fontId="3"/>
  </si>
  <si>
    <t>地域レベルのリスク</t>
    <rPh sb="0" eb="2">
      <t>チイキ</t>
    </rPh>
    <phoneticPr fontId="3"/>
  </si>
  <si>
    <t>事業レベルのリスク</t>
    <rPh sb="0" eb="2">
      <t>ジギョウ</t>
    </rPh>
    <phoneticPr fontId="3"/>
  </si>
  <si>
    <t>定量化
可能</t>
    <rPh sb="0" eb="3">
      <t>テイリョウカ</t>
    </rPh>
    <rPh sb="4" eb="6">
      <t>カノウ</t>
    </rPh>
    <phoneticPr fontId="3"/>
  </si>
  <si>
    <t>事業遅延</t>
    <rPh sb="0" eb="2">
      <t>ジギョウ</t>
    </rPh>
    <rPh sb="2" eb="4">
      <t>チエン</t>
    </rPh>
    <phoneticPr fontId="3"/>
  </si>
  <si>
    <t>インフレーション</t>
    <phoneticPr fontId="3"/>
  </si>
  <si>
    <r>
      <rPr>
        <sz val="10"/>
        <color theme="1"/>
        <rFont val="ＭＳ Ｐゴシック"/>
        <family val="3"/>
        <charset val="128"/>
      </rPr>
      <t>項目</t>
    </r>
    <rPh sb="0" eb="2">
      <t>コウモク</t>
    </rPh>
    <phoneticPr fontId="3"/>
  </si>
  <si>
    <r>
      <rPr>
        <sz val="10"/>
        <color theme="1"/>
        <rFont val="ＭＳ Ｐゴシック"/>
        <family val="3"/>
        <charset val="128"/>
      </rPr>
      <t>数値</t>
    </r>
    <rPh sb="0" eb="2">
      <t>スウチ</t>
    </rPh>
    <phoneticPr fontId="3"/>
  </si>
  <si>
    <r>
      <rPr>
        <sz val="10"/>
        <color theme="1"/>
        <rFont val="ＭＳ Ｐゴシック"/>
        <family val="3"/>
        <charset val="128"/>
      </rPr>
      <t>単位</t>
    </r>
    <rPh sb="0" eb="2">
      <t>タンイ</t>
    </rPh>
    <phoneticPr fontId="3"/>
  </si>
  <si>
    <r>
      <rPr>
        <sz val="10"/>
        <color theme="1"/>
        <rFont val="ＭＳ Ｐゴシック"/>
        <family val="3"/>
        <charset val="128"/>
      </rPr>
      <t>根拠</t>
    </r>
    <r>
      <rPr>
        <sz val="10"/>
        <color theme="1"/>
        <rFont val="Arial"/>
        <family val="2"/>
      </rPr>
      <t>NO.</t>
    </r>
    <rPh sb="0" eb="2">
      <t>コンキョ</t>
    </rPh>
    <phoneticPr fontId="3"/>
  </si>
  <si>
    <r>
      <rPr>
        <sz val="10"/>
        <color theme="1"/>
        <rFont val="ＭＳ Ｐゴシック"/>
        <family val="3"/>
        <charset val="128"/>
      </rPr>
      <t>想定する為替レート</t>
    </r>
    <rPh sb="0" eb="2">
      <t>ソウテイ</t>
    </rPh>
    <rPh sb="4" eb="6">
      <t>カワセ</t>
    </rPh>
    <phoneticPr fontId="3"/>
  </si>
  <si>
    <r>
      <t>[</t>
    </r>
    <r>
      <rPr>
        <sz val="10"/>
        <color theme="1"/>
        <rFont val="ＭＳ Ｐゴシック"/>
        <family val="3"/>
        <charset val="128"/>
      </rPr>
      <t>円</t>
    </r>
    <r>
      <rPr>
        <sz val="10"/>
        <color theme="1"/>
        <rFont val="Arial"/>
        <family val="2"/>
      </rPr>
      <t>/</t>
    </r>
    <r>
      <rPr>
        <sz val="10"/>
        <color theme="1"/>
        <rFont val="ＭＳ Ｐゴシック"/>
        <family val="3"/>
        <charset val="128"/>
      </rPr>
      <t>●</t>
    </r>
    <r>
      <rPr>
        <sz val="10"/>
        <color theme="1"/>
        <rFont val="Arial"/>
        <family val="2"/>
      </rPr>
      <t>]</t>
    </r>
    <rPh sb="1" eb="2">
      <t>エン</t>
    </rPh>
    <phoneticPr fontId="3"/>
  </si>
  <si>
    <r>
      <rPr>
        <sz val="10"/>
        <color theme="1"/>
        <rFont val="ＭＳ Ｐゴシック"/>
        <family val="3"/>
        <charset val="128"/>
      </rPr>
      <t>対象国政策金利</t>
    </r>
    <rPh sb="0" eb="2">
      <t>タイショウ</t>
    </rPh>
    <rPh sb="2" eb="3">
      <t>コク</t>
    </rPh>
    <rPh sb="3" eb="5">
      <t>セイサク</t>
    </rPh>
    <rPh sb="5" eb="7">
      <t>キンリ</t>
    </rPh>
    <phoneticPr fontId="3"/>
  </si>
  <si>
    <r>
      <t>[</t>
    </r>
    <r>
      <rPr>
        <sz val="10"/>
        <color theme="1"/>
        <rFont val="ＭＳ Ｐゴシック"/>
        <family val="3"/>
        <charset val="128"/>
      </rPr>
      <t>％</t>
    </r>
    <r>
      <rPr>
        <sz val="10"/>
        <color theme="1"/>
        <rFont val="Arial"/>
        <family val="2"/>
      </rPr>
      <t>]</t>
    </r>
    <phoneticPr fontId="3"/>
  </si>
  <si>
    <r>
      <rPr>
        <sz val="10"/>
        <color theme="1"/>
        <rFont val="ＭＳ Ｐゴシック"/>
        <family val="3"/>
        <charset val="128"/>
      </rPr>
      <t>対象国国債利回り（</t>
    </r>
    <r>
      <rPr>
        <sz val="10"/>
        <color theme="1"/>
        <rFont val="Arial"/>
        <family val="2"/>
      </rPr>
      <t>10</t>
    </r>
    <r>
      <rPr>
        <sz val="10"/>
        <color theme="1"/>
        <rFont val="ＭＳ Ｐゴシック"/>
        <family val="3"/>
        <charset val="128"/>
      </rPr>
      <t>年債）</t>
    </r>
    <rPh sb="0" eb="2">
      <t>タイショウ</t>
    </rPh>
    <rPh sb="2" eb="3">
      <t>コク</t>
    </rPh>
    <rPh sb="3" eb="5">
      <t>コクサイ</t>
    </rPh>
    <rPh sb="5" eb="7">
      <t>リマワ</t>
    </rPh>
    <rPh sb="11" eb="12">
      <t>ネン</t>
    </rPh>
    <rPh sb="12" eb="13">
      <t>サイ</t>
    </rPh>
    <phoneticPr fontId="3"/>
  </si>
  <si>
    <r>
      <t>[</t>
    </r>
    <r>
      <rPr>
        <sz val="10"/>
        <color theme="1"/>
        <rFont val="ＭＳ Ｐゴシック"/>
        <family val="3"/>
        <charset val="128"/>
      </rPr>
      <t>％</t>
    </r>
    <r>
      <rPr>
        <sz val="10"/>
        <color theme="1"/>
        <rFont val="Arial"/>
        <family val="2"/>
      </rPr>
      <t>]</t>
    </r>
    <phoneticPr fontId="3"/>
  </si>
  <si>
    <t>運用費用</t>
    <rPh sb="0" eb="2">
      <t>ウンヨウ</t>
    </rPh>
    <rPh sb="2" eb="4">
      <t>ヒヨウ</t>
    </rPh>
    <phoneticPr fontId="4"/>
  </si>
  <si>
    <t>1. 既存事業(技術)に伴う収支予測(初期費用を除く)</t>
    <rPh sb="3" eb="5">
      <t>キソン</t>
    </rPh>
    <rPh sb="5" eb="7">
      <t>ジギョウ</t>
    </rPh>
    <rPh sb="12" eb="13">
      <t>トモナ</t>
    </rPh>
    <rPh sb="14" eb="16">
      <t>シュウシ</t>
    </rPh>
    <rPh sb="16" eb="18">
      <t>ヨソク</t>
    </rPh>
    <rPh sb="19" eb="21">
      <t>ショキ</t>
    </rPh>
    <rPh sb="21" eb="23">
      <t>ヒヨウ</t>
    </rPh>
    <rPh sb="24" eb="25">
      <t>ノゾ</t>
    </rPh>
    <phoneticPr fontId="3"/>
  </si>
  <si>
    <t>2. 本事業(技術)に伴う収支予測</t>
    <rPh sb="3" eb="4">
      <t>ホン</t>
    </rPh>
    <rPh sb="4" eb="6">
      <t>ジギョウ</t>
    </rPh>
    <rPh sb="7" eb="9">
      <t>ギジュツ</t>
    </rPh>
    <rPh sb="11" eb="12">
      <t>トモナ</t>
    </rPh>
    <rPh sb="13" eb="15">
      <t>シュウシ</t>
    </rPh>
    <rPh sb="15" eb="17">
      <t>ヨソク</t>
    </rPh>
    <phoneticPr fontId="3"/>
  </si>
  <si>
    <t>3. 比較事業(技術)に伴う収支予測</t>
    <rPh sb="3" eb="5">
      <t>ヒカク</t>
    </rPh>
    <rPh sb="5" eb="7">
      <t>ジギョウ</t>
    </rPh>
    <rPh sb="8" eb="10">
      <t>ギジュツ</t>
    </rPh>
    <rPh sb="12" eb="13">
      <t>トモナ</t>
    </rPh>
    <rPh sb="14" eb="16">
      <t>シュウシ</t>
    </rPh>
    <rPh sb="16" eb="18">
      <t>ヨソク</t>
    </rPh>
    <phoneticPr fontId="3"/>
  </si>
  <si>
    <t>事業コンポーネント数</t>
    <rPh sb="0" eb="2">
      <t>ジギョウ</t>
    </rPh>
    <rPh sb="9" eb="10">
      <t>スウ</t>
    </rPh>
    <phoneticPr fontId="3"/>
  </si>
  <si>
    <t>c．その他</t>
    <rPh sb="4" eb="5">
      <t>タ</t>
    </rPh>
    <phoneticPr fontId="3"/>
  </si>
  <si>
    <t>g．それ以外</t>
    <rPh sb="4" eb="6">
      <t>イガイ</t>
    </rPh>
    <phoneticPr fontId="3"/>
  </si>
  <si>
    <t>　・事業期間において発生する可能性が中程度である…２</t>
    <rPh sb="2" eb="4">
      <t>ジギョウ</t>
    </rPh>
    <rPh sb="4" eb="6">
      <t>キカン</t>
    </rPh>
    <rPh sb="10" eb="12">
      <t>ハッセイ</t>
    </rPh>
    <rPh sb="14" eb="17">
      <t>カノウセイ</t>
    </rPh>
    <rPh sb="18" eb="21">
      <t>チュウテイド</t>
    </rPh>
    <phoneticPr fontId="3"/>
  </si>
  <si>
    <t>　・事業収益性に影響があり、回復に長期の時間を要する…２</t>
    <rPh sb="2" eb="4">
      <t>ジギョウ</t>
    </rPh>
    <rPh sb="4" eb="7">
      <t>シュウエキセイ</t>
    </rPh>
    <rPh sb="8" eb="10">
      <t>エイキョウ</t>
    </rPh>
    <rPh sb="14" eb="16">
      <t>カイフク</t>
    </rPh>
    <rPh sb="17" eb="19">
      <t>チョウキ</t>
    </rPh>
    <rPh sb="20" eb="22">
      <t>ジカン</t>
    </rPh>
    <rPh sb="23" eb="24">
      <t>ヨウ</t>
    </rPh>
    <phoneticPr fontId="3"/>
  </si>
  <si>
    <t>　・事業収益性に影響がほぼない…０</t>
    <rPh sb="2" eb="4">
      <t>ジギョウ</t>
    </rPh>
    <rPh sb="4" eb="7">
      <t>シュウエキセイ</t>
    </rPh>
    <rPh sb="8" eb="10">
      <t>エイキョウ</t>
    </rPh>
    <phoneticPr fontId="3"/>
  </si>
  <si>
    <t>　・事業収益性に影響があり、回復が見込めない…３</t>
    <rPh sb="2" eb="4">
      <t>ジギョウ</t>
    </rPh>
    <rPh sb="4" eb="7">
      <t>シュウエキセイ</t>
    </rPh>
    <rPh sb="8" eb="10">
      <t>エイキョウ</t>
    </rPh>
    <rPh sb="14" eb="16">
      <t>カイフク</t>
    </rPh>
    <rPh sb="17" eb="19">
      <t>ミコ</t>
    </rPh>
    <phoneticPr fontId="3"/>
  </si>
  <si>
    <t>リスク抽出表</t>
    <rPh sb="3" eb="5">
      <t>チュウシュツ</t>
    </rPh>
    <rPh sb="5" eb="6">
      <t>ヒョウ</t>
    </rPh>
    <phoneticPr fontId="3"/>
  </si>
  <si>
    <t>リスク対応表</t>
    <rPh sb="3" eb="5">
      <t>タイオウ</t>
    </rPh>
    <rPh sb="5" eb="6">
      <t>ヒョウ</t>
    </rPh>
    <phoneticPr fontId="3"/>
  </si>
  <si>
    <t>事業収益性評価シート　算定根拠一覧表</t>
    <rPh sb="0" eb="2">
      <t>ジギョウ</t>
    </rPh>
    <rPh sb="2" eb="5">
      <t>シュウエキセイ</t>
    </rPh>
    <rPh sb="5" eb="7">
      <t>ヒョウカ</t>
    </rPh>
    <phoneticPr fontId="3"/>
  </si>
  <si>
    <t>事業収益性評価シート：供給者側</t>
    <rPh sb="0" eb="2">
      <t>ジギョウ</t>
    </rPh>
    <rPh sb="2" eb="4">
      <t>シュウエキ</t>
    </rPh>
    <rPh sb="4" eb="5">
      <t>セイ</t>
    </rPh>
    <rPh sb="5" eb="7">
      <t>ヒョウカ</t>
    </rPh>
    <rPh sb="11" eb="14">
      <t>キョウキュウシャ</t>
    </rPh>
    <rPh sb="14" eb="15">
      <t>ガワ</t>
    </rPh>
    <phoneticPr fontId="3"/>
  </si>
  <si>
    <t>事業収益性評価シート：需要者側</t>
    <rPh sb="0" eb="2">
      <t>ジギョウ</t>
    </rPh>
    <rPh sb="2" eb="4">
      <t>シュウエキ</t>
    </rPh>
    <rPh sb="4" eb="5">
      <t>セイ</t>
    </rPh>
    <rPh sb="5" eb="7">
      <t>ヒョウカ</t>
    </rPh>
    <rPh sb="11" eb="13">
      <t>ジュヨウ</t>
    </rPh>
    <rPh sb="13" eb="14">
      <t>シャ</t>
    </rPh>
    <rPh sb="14" eb="15">
      <t>ガワ</t>
    </rPh>
    <phoneticPr fontId="3"/>
  </si>
  <si>
    <t>１種類</t>
    <rPh sb="1" eb="3">
      <t>シュルイ</t>
    </rPh>
    <phoneticPr fontId="3"/>
  </si>
  <si>
    <t>２種類以上</t>
    <rPh sb="1" eb="5">
      <t>シュルイイジョウ</t>
    </rPh>
    <phoneticPr fontId="3"/>
  </si>
  <si>
    <t>●【別紙３】の必須記載項目について</t>
    <rPh sb="2" eb="4">
      <t>ベッシ</t>
    </rPh>
    <rPh sb="7" eb="9">
      <t>ヒッス</t>
    </rPh>
    <rPh sb="9" eb="11">
      <t>キサイ</t>
    </rPh>
    <rPh sb="11" eb="13">
      <t>コウモク</t>
    </rPh>
    <phoneticPr fontId="3"/>
  </si>
  <si>
    <t>供給者における設備投資の有無</t>
    <rPh sb="0" eb="3">
      <t>キョウキュウシャ</t>
    </rPh>
    <rPh sb="7" eb="9">
      <t>セツビ</t>
    </rPh>
    <rPh sb="9" eb="11">
      <t>トウシ</t>
    </rPh>
    <rPh sb="12" eb="14">
      <t>ウム</t>
    </rPh>
    <phoneticPr fontId="3"/>
  </si>
  <si>
    <t>ある</t>
    <phoneticPr fontId="3"/>
  </si>
  <si>
    <t>ない</t>
    <phoneticPr fontId="3"/>
  </si>
  <si>
    <t>ある</t>
    <phoneticPr fontId="3"/>
  </si>
  <si>
    <t>個人以外（政府、国有企業、民間企業等）</t>
    <rPh sb="0" eb="2">
      <t>コジン</t>
    </rPh>
    <rPh sb="2" eb="4">
      <t>イガイ</t>
    </rPh>
    <rPh sb="5" eb="7">
      <t>セイフ</t>
    </rPh>
    <rPh sb="8" eb="10">
      <t>コクユウ</t>
    </rPh>
    <rPh sb="10" eb="12">
      <t>キギョウ</t>
    </rPh>
    <rPh sb="13" eb="15">
      <t>ミンカン</t>
    </rPh>
    <rPh sb="15" eb="17">
      <t>キギョウ</t>
    </rPh>
    <rPh sb="17" eb="18">
      <t>トウ</t>
    </rPh>
    <phoneticPr fontId="3"/>
  </si>
  <si>
    <t>個人</t>
    <rPh sb="0" eb="2">
      <t>コジン</t>
    </rPh>
    <phoneticPr fontId="3"/>
  </si>
  <si>
    <t>●各記載項目の内容説明</t>
    <rPh sb="1" eb="2">
      <t>カク</t>
    </rPh>
    <rPh sb="2" eb="4">
      <t>キサイ</t>
    </rPh>
    <rPh sb="4" eb="6">
      <t>コウモク</t>
    </rPh>
    <rPh sb="7" eb="9">
      <t>ナイヨウ</t>
    </rPh>
    <rPh sb="9" eb="11">
      <t>セツメイ</t>
    </rPh>
    <phoneticPr fontId="3"/>
  </si>
  <si>
    <t>当技術の市場規模</t>
    <phoneticPr fontId="3"/>
  </si>
  <si>
    <t>獲得シェア</t>
    <phoneticPr fontId="3"/>
  </si>
  <si>
    <t>売上</t>
    <phoneticPr fontId="3"/>
  </si>
  <si>
    <t>売上原価</t>
    <phoneticPr fontId="3"/>
  </si>
  <si>
    <t>販売費</t>
    <phoneticPr fontId="3"/>
  </si>
  <si>
    <t>一般管理費</t>
    <phoneticPr fontId="3"/>
  </si>
  <si>
    <t>該当する事業コンポーネントに係る対象地域での市場規模の将来推移をご入力下さい。
市場規模の算出方法の例としては、事業コンポーネント内の主要設備の市場規模の合計額（例：PV蓄電池システムの場合は、太陽光発電設備と蓄電池の市場規模の合算値など）などが挙げられます。</t>
    <phoneticPr fontId="3"/>
  </si>
  <si>
    <t>上記の市場規模に対する、本事業コンポーネントの製品等で獲得可能と見込まれるシェアをご入力下さい。</t>
    <phoneticPr fontId="3"/>
  </si>
  <si>
    <t>供給者による売上原価をご入力下さい。
　（例）供給者がサービスプロバイダーの場合…設備の購入費用、システム維持費用、託送料金など
　　　　供給者が設備メーカー等の場合…製品原価など
　※入力結果の内訳等につきましては、算定根拠の欄において可能な限り詳細にご入力下さい。</t>
    <phoneticPr fontId="3"/>
  </si>
  <si>
    <t>Ⅰ．事業コンポーネント概要</t>
    <rPh sb="2" eb="4">
      <t>ジギョウ</t>
    </rPh>
    <rPh sb="11" eb="13">
      <t>ガイヨウ</t>
    </rPh>
    <phoneticPr fontId="3"/>
  </si>
  <si>
    <t>Ⅱ．投資設備の概要</t>
    <rPh sb="2" eb="4">
      <t>トウシ</t>
    </rPh>
    <rPh sb="4" eb="6">
      <t>セツビ</t>
    </rPh>
    <rPh sb="7" eb="9">
      <t>ガイヨウ</t>
    </rPh>
    <phoneticPr fontId="3"/>
  </si>
  <si>
    <t>Ⅲ．供給者の収支予測</t>
    <rPh sb="2" eb="5">
      <t>キョウキュウシャ</t>
    </rPh>
    <rPh sb="6" eb="8">
      <t>シュウシ</t>
    </rPh>
    <rPh sb="8" eb="10">
      <t>ヨソク</t>
    </rPh>
    <phoneticPr fontId="3"/>
  </si>
  <si>
    <t>Ⅳ．補足情報</t>
    <rPh sb="2" eb="4">
      <t>ホソク</t>
    </rPh>
    <rPh sb="4" eb="6">
      <t>ジョウホウ</t>
    </rPh>
    <phoneticPr fontId="3"/>
  </si>
  <si>
    <t>本事業を行う上で、国内又は現地国において新規導入(又は能力増強)等による投資が必要であれば、その投資費用をご入力下さい。
　（例）供給者がサービスプロバイダーで需要者に設備をリースする（販売しない）場合の、
　　　　設備メーカー等からの当設備の購入費用など
初期投資費用については、事業開始前年度の欄に入力いただくこととし、仮に事業開始前年度以前に初期投資が行われている場合は、割引率等を考慮した上で当年度にご入力下さい。
なお「初期投資がない」場合は、その根拠を記載いただいた上で「０」とご入力下さい。</t>
    <phoneticPr fontId="3"/>
  </si>
  <si>
    <t>定額償却、定率償却など想定する減価償却方法に合わせて減価処理額をご記入下さい。
なお、日本でいうグリーン投資減税のような制度の採用によって減価償却費用の特別償却など特例措置を受ける場合は、それらも踏まえてご入力下さい。</t>
    <phoneticPr fontId="3"/>
  </si>
  <si>
    <t>普及段階において、現地政府・自治体等からの補助金の取得が見込まれる場合は、根拠を記載いただいた上で想定される入手金額をご入力下さい。</t>
    <phoneticPr fontId="3"/>
  </si>
  <si>
    <t>別紙の各シートの作成数は「申請事業の事業コンポーネント数」によって変わります。</t>
    <rPh sb="0" eb="2">
      <t>ベッシ</t>
    </rPh>
    <rPh sb="3" eb="4">
      <t>カク</t>
    </rPh>
    <rPh sb="8" eb="10">
      <t>サクセイ</t>
    </rPh>
    <rPh sb="10" eb="11">
      <t>スウ</t>
    </rPh>
    <rPh sb="13" eb="15">
      <t>シンセイ</t>
    </rPh>
    <rPh sb="15" eb="17">
      <t>ジギョウ</t>
    </rPh>
    <rPh sb="18" eb="20">
      <t>ジギョウ</t>
    </rPh>
    <rPh sb="27" eb="28">
      <t>スウ</t>
    </rPh>
    <rPh sb="33" eb="34">
      <t>カ</t>
    </rPh>
    <phoneticPr fontId="3"/>
  </si>
  <si>
    <t>需要者における初期投資の有無</t>
    <rPh sb="0" eb="2">
      <t>ジュヨウ</t>
    </rPh>
    <rPh sb="2" eb="3">
      <t>シャ</t>
    </rPh>
    <rPh sb="7" eb="9">
      <t>ショキ</t>
    </rPh>
    <rPh sb="9" eb="11">
      <t>トウシ</t>
    </rPh>
    <rPh sb="12" eb="14">
      <t>ウム</t>
    </rPh>
    <phoneticPr fontId="3"/>
  </si>
  <si>
    <t>需要者の類型</t>
    <rPh sb="0" eb="2">
      <t>ジュヨウ</t>
    </rPh>
    <rPh sb="2" eb="3">
      <t>シャ</t>
    </rPh>
    <rPh sb="4" eb="6">
      <t>ルイケイ</t>
    </rPh>
    <phoneticPr fontId="3"/>
  </si>
  <si>
    <t>需要者の初期導入設備の法定耐用年数・想定利用年数</t>
    <rPh sb="0" eb="2">
      <t>ジュヨウ</t>
    </rPh>
    <rPh sb="4" eb="6">
      <t>ショキ</t>
    </rPh>
    <rPh sb="11" eb="13">
      <t>ホウテイ</t>
    </rPh>
    <rPh sb="18" eb="20">
      <t>ソウテイ</t>
    </rPh>
    <rPh sb="20" eb="22">
      <t>リヨウ</t>
    </rPh>
    <rPh sb="22" eb="24">
      <t>ネンスウ</t>
    </rPh>
    <phoneticPr fontId="3"/>
  </si>
  <si>
    <t>Ⅳ．既存技術、当技術、比較技術の収支予測</t>
    <rPh sb="2" eb="4">
      <t>キゾン</t>
    </rPh>
    <rPh sb="4" eb="6">
      <t>ギジュツ</t>
    </rPh>
    <rPh sb="7" eb="8">
      <t>トウ</t>
    </rPh>
    <rPh sb="8" eb="10">
      <t>ギジュツ</t>
    </rPh>
    <rPh sb="11" eb="13">
      <t>ヒカク</t>
    </rPh>
    <rPh sb="13" eb="15">
      <t>ギジュツ</t>
    </rPh>
    <rPh sb="16" eb="18">
      <t>シュウシ</t>
    </rPh>
    <rPh sb="18" eb="20">
      <t>ヨソク</t>
    </rPh>
    <phoneticPr fontId="3"/>
  </si>
  <si>
    <t>機械・装置等の取得費用</t>
    <phoneticPr fontId="3"/>
  </si>
  <si>
    <t>運用収益</t>
    <rPh sb="0" eb="2">
      <t>ウンヨウ</t>
    </rPh>
    <rPh sb="2" eb="4">
      <t>シュウエキ</t>
    </rPh>
    <phoneticPr fontId="3"/>
  </si>
  <si>
    <t>上記4つの費用項目に当てはまらない費用についてご入力下さい。
　（例）再生可能エネルギー発電時の保険料金、バイオマス発電における利用残渣の産廃処理費用、電力会社へ支払う託送料金　など</t>
    <phoneticPr fontId="3"/>
  </si>
  <si>
    <t>本事業に伴って発生するオペレーション費用等があればご入力下さい。
　（例）個人(住宅)がサービスプロバイダーに支払うサービス料金　など</t>
    <phoneticPr fontId="3"/>
  </si>
  <si>
    <t>本事業で導入する設備の保守契約に伴う費用をご入力下さい。
また、想定事業年数の間に主要設備の更新等が見込まれる場合は、その更新費用も本欄にご入力下さい。</t>
    <phoneticPr fontId="3"/>
  </si>
  <si>
    <t>当事業の設備稼働開始年度、事業年度</t>
    <rPh sb="0" eb="1">
      <t>トウ</t>
    </rPh>
    <rPh sb="1" eb="3">
      <t>ジギョウ</t>
    </rPh>
    <rPh sb="4" eb="6">
      <t>セツビ</t>
    </rPh>
    <rPh sb="6" eb="8">
      <t>カドウ</t>
    </rPh>
    <rPh sb="8" eb="10">
      <t>カイシ</t>
    </rPh>
    <rPh sb="10" eb="12">
      <t>ネンド</t>
    </rPh>
    <rPh sb="13" eb="15">
      <t>ジギョウ</t>
    </rPh>
    <rPh sb="15" eb="17">
      <t>ネンド</t>
    </rPh>
    <phoneticPr fontId="3"/>
  </si>
  <si>
    <t>競合他社の比較技術の事業者名称</t>
    <rPh sb="0" eb="2">
      <t>キョウゴウ</t>
    </rPh>
    <rPh sb="2" eb="4">
      <t>タシャ</t>
    </rPh>
    <rPh sb="5" eb="7">
      <t>ヒカク</t>
    </rPh>
    <rPh sb="7" eb="9">
      <t>ギジュツ</t>
    </rPh>
    <rPh sb="10" eb="13">
      <t>ジギョウシャ</t>
    </rPh>
    <rPh sb="13" eb="15">
      <t>メイショウ</t>
    </rPh>
    <phoneticPr fontId="3"/>
  </si>
  <si>
    <t>競合他社の比較技術の想定利用年数</t>
    <rPh sb="0" eb="2">
      <t>キョウゴウ</t>
    </rPh>
    <rPh sb="2" eb="4">
      <t>タシャ</t>
    </rPh>
    <rPh sb="5" eb="7">
      <t>ヒカク</t>
    </rPh>
    <rPh sb="7" eb="9">
      <t>ギジュツ</t>
    </rPh>
    <rPh sb="10" eb="12">
      <t>ソウテイ</t>
    </rPh>
    <rPh sb="12" eb="14">
      <t>リヨウ</t>
    </rPh>
    <rPh sb="14" eb="16">
      <t>ネンスウ</t>
    </rPh>
    <phoneticPr fontId="3"/>
  </si>
  <si>
    <t>比較技術・製品を保有する事業者名を入力下さい。</t>
    <phoneticPr fontId="3"/>
  </si>
  <si>
    <t>需要者が「個人(住宅)」で「初期投資を伴う」場合に、
ターゲット顧客並びに対象地域の「1世帯当たりの標準的な世帯年収」をそれぞれ円換算でご入力下さい。</t>
    <phoneticPr fontId="3"/>
  </si>
  <si>
    <t>需要者が「初期投資を伴う」場合に、
需要者側が費用負担をして実施する工事費用をご入力下さい。
なお、工事の実施にあたり需要者に補助金が支払われる場合は、その根拠を算定根拠に記載した上で当該金額を控除した金額をご入力下さい。</t>
    <phoneticPr fontId="3"/>
  </si>
  <si>
    <t>需要者が「初期投資を伴う」場合に、
需要者側が費用負担をして導入する機械・装置等の取得費用をご入力下さい。
初期投資費用については、事業開始前年度の欄に入力いただくこととし、仮に事業開始前年度以前に初期投資が行われている場合は、支払利息等を考慮した上で当年度に適切な金額をご入力下さい。
なお、機械・装置等の取得にあたり需要者に補助金が支払われる場合は、その根拠を算定根拠に記載した上で当該金額を控除した金額をご入力下さい。</t>
    <phoneticPr fontId="3"/>
  </si>
  <si>
    <t>需要者が「初期投資を伴う」場合に、
上記2つの費用項目に当てはまらない費用についてご入力下さい。
　（例）再生可能エネルギー発電工事時の電力会社等に支払う系統連系費用　など</t>
    <phoneticPr fontId="3"/>
  </si>
  <si>
    <t>需要者が「初期投資を伴う」場合に、
想定する減価償却方法に応じて、各年度の償却費用をご入力下さい。
なお、日本でいうグリーン投資減税のような制度の採用によって減価償却費用の特別償却など特例措置を受ける場合は、それらも踏まえてご入力下さい。</t>
    <phoneticPr fontId="3"/>
  </si>
  <si>
    <t>対象国国債利回り（10年債）</t>
    <rPh sb="0" eb="2">
      <t>タイショウ</t>
    </rPh>
    <rPh sb="2" eb="3">
      <t>コク</t>
    </rPh>
    <rPh sb="3" eb="5">
      <t>コクサイ</t>
    </rPh>
    <rPh sb="5" eb="7">
      <t>リマワ</t>
    </rPh>
    <rPh sb="11" eb="12">
      <t>ネン</t>
    </rPh>
    <rPh sb="12" eb="13">
      <t>サイ</t>
    </rPh>
    <phoneticPr fontId="3"/>
  </si>
  <si>
    <t>原則として「償還期間10年」の値をご入力下さい。対象国において償還期間10年の国債がない場合は、10年未満で可能な限り償還期間の長い国債の利回りをご入力下さい。</t>
    <rPh sb="0" eb="2">
      <t>ゲンソク</t>
    </rPh>
    <rPh sb="6" eb="8">
      <t>ショウカン</t>
    </rPh>
    <rPh sb="8" eb="10">
      <t>キカン</t>
    </rPh>
    <rPh sb="12" eb="13">
      <t>ネン</t>
    </rPh>
    <rPh sb="15" eb="16">
      <t>アタイ</t>
    </rPh>
    <rPh sb="18" eb="21">
      <t>ニュウリョククダ</t>
    </rPh>
    <rPh sb="24" eb="26">
      <t>タイショウ</t>
    </rPh>
    <rPh sb="26" eb="27">
      <t>コク</t>
    </rPh>
    <rPh sb="31" eb="33">
      <t>ショウカン</t>
    </rPh>
    <rPh sb="33" eb="35">
      <t>キカン</t>
    </rPh>
    <rPh sb="37" eb="38">
      <t>ネン</t>
    </rPh>
    <rPh sb="39" eb="41">
      <t>コクサイ</t>
    </rPh>
    <rPh sb="44" eb="46">
      <t>バアイ</t>
    </rPh>
    <rPh sb="50" eb="51">
      <t>ネン</t>
    </rPh>
    <rPh sb="51" eb="53">
      <t>ミマン</t>
    </rPh>
    <rPh sb="54" eb="56">
      <t>カノウ</t>
    </rPh>
    <rPh sb="57" eb="58">
      <t>カギ</t>
    </rPh>
    <rPh sb="59" eb="61">
      <t>ショウカン</t>
    </rPh>
    <rPh sb="61" eb="63">
      <t>キカン</t>
    </rPh>
    <rPh sb="64" eb="65">
      <t>ナガ</t>
    </rPh>
    <rPh sb="66" eb="68">
      <t>コクサイ</t>
    </rPh>
    <rPh sb="69" eb="71">
      <t>リマワ</t>
    </rPh>
    <rPh sb="74" eb="77">
      <t>ニュウリョククダ</t>
    </rPh>
    <phoneticPr fontId="3"/>
  </si>
  <si>
    <t>供給者・需要者共通リスク</t>
    <rPh sb="0" eb="3">
      <t>キョウキュウシャ</t>
    </rPh>
    <rPh sb="4" eb="6">
      <t>ジュヨウ</t>
    </rPh>
    <rPh sb="6" eb="7">
      <t>シャ</t>
    </rPh>
    <rPh sb="7" eb="9">
      <t>キョウツウ</t>
    </rPh>
    <phoneticPr fontId="3"/>
  </si>
  <si>
    <t>供給者リスク</t>
    <rPh sb="0" eb="3">
      <t>キョウキュウシャ</t>
    </rPh>
    <phoneticPr fontId="3"/>
  </si>
  <si>
    <t>リスク抽出結果を踏まえ、影響度を定量化できるリスク（少なくとも上位3つ以上はEXCELシートにご記載下さい）を対象に各入力項目別に記入するとともに、各リスクの変動幅をご入力下さい。
代表的なリスクとしては「材料調達」「対象国協力者の倒産」「市場の縮小」等が挙げられます。</t>
    <phoneticPr fontId="3"/>
  </si>
  <si>
    <t>リスク抽出結果を踏まえ、影響度を定量化できるリスク（少なくとも上位3つ以上はEXCELシートにご記載下さい）を対象に各入力項目別に記入するとともに、各リスクの変動幅をご入力下さい。
代表的なリスクとしては「機器故障」「耐用年数の短縮」「省エネ効果の不確実性」等が挙げられます。</t>
    <phoneticPr fontId="3"/>
  </si>
  <si>
    <t>簡易PIRR算定用のCF</t>
    <phoneticPr fontId="3"/>
  </si>
  <si>
    <t>簡易PIRR</t>
    <phoneticPr fontId="3"/>
  </si>
  <si>
    <t>簡易PIRR算定用の残存時価</t>
    <rPh sb="12" eb="14">
      <t>ジカ</t>
    </rPh>
    <phoneticPr fontId="3"/>
  </si>
  <si>
    <t>f．エネルギー関連コスト</t>
    <rPh sb="7" eb="9">
      <t>カンレン</t>
    </rPh>
    <phoneticPr fontId="3"/>
  </si>
  <si>
    <r>
      <t xml:space="preserve">b．財務関連
</t>
    </r>
    <r>
      <rPr>
        <sz val="9"/>
        <color theme="1"/>
        <rFont val="ＭＳ ゴシック"/>
        <family val="3"/>
        <charset val="128"/>
      </rPr>
      <t>(資金調達を含む)</t>
    </r>
    <rPh sb="2" eb="4">
      <t>ザイム</t>
    </rPh>
    <rPh sb="4" eb="6">
      <t>カンレン</t>
    </rPh>
    <rPh sb="8" eb="10">
      <t>シキン</t>
    </rPh>
    <rPh sb="10" eb="12">
      <t>チョウタツ</t>
    </rPh>
    <rPh sb="13" eb="14">
      <t>フク</t>
    </rPh>
    <phoneticPr fontId="3"/>
  </si>
  <si>
    <t>0 : 0～5％未満</t>
    <rPh sb="8" eb="10">
      <t>ミマン</t>
    </rPh>
    <phoneticPr fontId="3"/>
  </si>
  <si>
    <t>2：20～80％未満</t>
    <rPh sb="8" eb="10">
      <t>ミマン</t>
    </rPh>
    <phoneticPr fontId="3"/>
  </si>
  <si>
    <t>3：80％以上</t>
    <rPh sb="5" eb="7">
      <t>イジョウ</t>
    </rPh>
    <phoneticPr fontId="3"/>
  </si>
  <si>
    <t>1： 5～20％未満</t>
    <rPh sb="8" eb="10">
      <t>ミマン</t>
    </rPh>
    <phoneticPr fontId="3"/>
  </si>
  <si>
    <t>エネルギー関連コスト</t>
    <rPh sb="5" eb="7">
      <t>カンレン</t>
    </rPh>
    <phoneticPr fontId="3"/>
  </si>
  <si>
    <t>&lt;事業収益性関連資料作成のフロー&gt;</t>
    <rPh sb="1" eb="3">
      <t>ジギョウ</t>
    </rPh>
    <rPh sb="3" eb="6">
      <t>シュウエキセイ</t>
    </rPh>
    <rPh sb="6" eb="8">
      <t>カンレン</t>
    </rPh>
    <rPh sb="8" eb="10">
      <t>シリョウ</t>
    </rPh>
    <rPh sb="10" eb="12">
      <t>サクセイ</t>
    </rPh>
    <phoneticPr fontId="3"/>
  </si>
  <si>
    <t>【別紙３－１】</t>
    <rPh sb="1" eb="3">
      <t>ベッシ</t>
    </rPh>
    <phoneticPr fontId="3"/>
  </si>
  <si>
    <t>【別紙４－１】</t>
    <rPh sb="1" eb="3">
      <t>ベッシ</t>
    </rPh>
    <phoneticPr fontId="3"/>
  </si>
  <si>
    <t>まず、以下を記載</t>
    <rPh sb="3" eb="5">
      <t>イカ</t>
    </rPh>
    <rPh sb="6" eb="8">
      <t>キサイ</t>
    </rPh>
    <phoneticPr fontId="3"/>
  </si>
  <si>
    <t>次に、以下を記載</t>
    <rPh sb="0" eb="1">
      <t>ツギ</t>
    </rPh>
    <rPh sb="3" eb="5">
      <t>イカ</t>
    </rPh>
    <rPh sb="6" eb="8">
      <t>キサイ</t>
    </rPh>
    <phoneticPr fontId="3"/>
  </si>
  <si>
    <t>単一</t>
    <rPh sb="0" eb="2">
      <t>タンイツ</t>
    </rPh>
    <phoneticPr fontId="3"/>
  </si>
  <si>
    <t>複数</t>
    <rPh sb="0" eb="2">
      <t>フクスウ</t>
    </rPh>
    <phoneticPr fontId="3"/>
  </si>
  <si>
    <t>コア事業コンポーネント</t>
    <rPh sb="2" eb="4">
      <t>ジギョウ</t>
    </rPh>
    <phoneticPr fontId="3"/>
  </si>
  <si>
    <t>事業コンポーネント</t>
    <rPh sb="0" eb="2">
      <t>ジギョウ</t>
    </rPh>
    <phoneticPr fontId="3"/>
  </si>
  <si>
    <t>【別紙３－２】</t>
    <rPh sb="1" eb="3">
      <t>ベッシ</t>
    </rPh>
    <phoneticPr fontId="3"/>
  </si>
  <si>
    <t>【別紙４－２】</t>
    <rPh sb="1" eb="3">
      <t>ベッシ</t>
    </rPh>
    <phoneticPr fontId="3"/>
  </si>
  <si>
    <t>【別紙３－３】</t>
    <rPh sb="1" eb="3">
      <t>ベッシ</t>
    </rPh>
    <phoneticPr fontId="3"/>
  </si>
  <si>
    <t>【別紙４－３】</t>
    <rPh sb="1" eb="3">
      <t>ベッシ</t>
    </rPh>
    <phoneticPr fontId="3"/>
  </si>
  <si>
    <t>事業コンポーネント数に応じて作成</t>
    <rPh sb="0" eb="2">
      <t>ジギョウ</t>
    </rPh>
    <rPh sb="9" eb="10">
      <t>スウ</t>
    </rPh>
    <rPh sb="11" eb="12">
      <t>オウ</t>
    </rPh>
    <rPh sb="14" eb="16">
      <t>サクセイ</t>
    </rPh>
    <phoneticPr fontId="3"/>
  </si>
  <si>
    <t>　</t>
    <phoneticPr fontId="3"/>
  </si>
  <si>
    <t>●別紙の記入必要シートの種類</t>
    <rPh sb="1" eb="3">
      <t>ベッシ</t>
    </rPh>
    <rPh sb="4" eb="6">
      <t>キニュウ</t>
    </rPh>
    <rPh sb="6" eb="8">
      <t>ヒツヨウ</t>
    </rPh>
    <rPh sb="12" eb="14">
      <t>シュルイ</t>
    </rPh>
    <phoneticPr fontId="3"/>
  </si>
  <si>
    <t>[百万円/年]</t>
    <phoneticPr fontId="3"/>
  </si>
  <si>
    <t>―</t>
    <phoneticPr fontId="3"/>
  </si>
  <si>
    <t>ランニングコスト（＝運用収益ー運用費用）</t>
    <rPh sb="10" eb="12">
      <t>ウンヨウ</t>
    </rPh>
    <rPh sb="12" eb="14">
      <t>シュウエキ</t>
    </rPh>
    <rPh sb="15" eb="17">
      <t>ウンヨウ</t>
    </rPh>
    <rPh sb="17" eb="19">
      <t>ヒヨウ</t>
    </rPh>
    <phoneticPr fontId="4"/>
  </si>
  <si>
    <t>―</t>
    <phoneticPr fontId="3"/>
  </si>
  <si>
    <t>―</t>
    <phoneticPr fontId="3"/>
  </si>
  <si>
    <t>既存技術とのランニングコストの比較結果（＝本事業―既存事業）</t>
    <rPh sb="0" eb="2">
      <t>キゾン</t>
    </rPh>
    <rPh sb="2" eb="4">
      <t>ギジュツ</t>
    </rPh>
    <rPh sb="15" eb="17">
      <t>ヒカク</t>
    </rPh>
    <rPh sb="17" eb="19">
      <t>ケッカ</t>
    </rPh>
    <rPh sb="21" eb="22">
      <t>ホン</t>
    </rPh>
    <rPh sb="22" eb="24">
      <t>ジギョウ</t>
    </rPh>
    <rPh sb="25" eb="27">
      <t>キゾン</t>
    </rPh>
    <rPh sb="27" eb="29">
      <t>ジギョウ</t>
    </rPh>
    <phoneticPr fontId="3"/>
  </si>
  <si>
    <t>既存技術とのランニングコストの比較結果（＝比較事業―既存事業）</t>
    <rPh sb="0" eb="2">
      <t>キゾン</t>
    </rPh>
    <rPh sb="2" eb="4">
      <t>ギジュツ</t>
    </rPh>
    <rPh sb="15" eb="17">
      <t>ヒカク</t>
    </rPh>
    <rPh sb="17" eb="19">
      <t>ケッカ</t>
    </rPh>
    <rPh sb="21" eb="23">
      <t>ヒカク</t>
    </rPh>
    <rPh sb="23" eb="25">
      <t>ジギョウ</t>
    </rPh>
    <rPh sb="26" eb="28">
      <t>キゾン</t>
    </rPh>
    <rPh sb="28" eb="30">
      <t>ジギョウ</t>
    </rPh>
    <phoneticPr fontId="3"/>
  </si>
  <si>
    <t>リスク名称</t>
    <rPh sb="3" eb="5">
      <t>メイショウ</t>
    </rPh>
    <phoneticPr fontId="3"/>
  </si>
  <si>
    <t>発生可能性</t>
    <rPh sb="0" eb="2">
      <t>ハッセイ</t>
    </rPh>
    <rPh sb="2" eb="5">
      <t>カノウセイ</t>
    </rPh>
    <phoneticPr fontId="3"/>
  </si>
  <si>
    <t>発生影響度</t>
    <rPh sb="0" eb="2">
      <t>ハッセイ</t>
    </rPh>
    <rPh sb="2" eb="5">
      <t>エイキョウド</t>
    </rPh>
    <phoneticPr fontId="3"/>
  </si>
  <si>
    <t>リスク名称、レベル、分野、No.</t>
    <rPh sb="3" eb="5">
      <t>メイショウ</t>
    </rPh>
    <rPh sb="10" eb="12">
      <t>ブンヤ</t>
    </rPh>
    <phoneticPr fontId="3"/>
  </si>
  <si>
    <t>発生可能性、発生影響度</t>
    <rPh sb="0" eb="2">
      <t>ハッセイ</t>
    </rPh>
    <rPh sb="2" eb="5">
      <t>カノウセイ</t>
    </rPh>
    <rPh sb="6" eb="8">
      <t>ハッセイ</t>
    </rPh>
    <rPh sb="8" eb="11">
      <t>エイキョウド</t>
    </rPh>
    <phoneticPr fontId="3"/>
  </si>
  <si>
    <t>対応事業者名、対応策</t>
    <rPh sb="0" eb="2">
      <t>タイオウ</t>
    </rPh>
    <rPh sb="2" eb="5">
      <t>ジギョウシャ</t>
    </rPh>
    <rPh sb="5" eb="6">
      <t>メイ</t>
    </rPh>
    <rPh sb="7" eb="9">
      <t>タイオウ</t>
    </rPh>
    <rPh sb="9" eb="10">
      <t>サク</t>
    </rPh>
    <phoneticPr fontId="3"/>
  </si>
  <si>
    <t>定量化可能、変動幅</t>
    <rPh sb="0" eb="3">
      <t>テイリョウカ</t>
    </rPh>
    <rPh sb="3" eb="5">
      <t>カノウ</t>
    </rPh>
    <rPh sb="6" eb="9">
      <t>ヘンドウハバ</t>
    </rPh>
    <phoneticPr fontId="3"/>
  </si>
  <si>
    <t>算定根拠一覧表</t>
    <rPh sb="0" eb="2">
      <t>サンテイ</t>
    </rPh>
    <rPh sb="2" eb="4">
      <t>コンキョ</t>
    </rPh>
    <rPh sb="4" eb="6">
      <t>イチラン</t>
    </rPh>
    <rPh sb="6" eb="7">
      <t>ヒョウ</t>
    </rPh>
    <phoneticPr fontId="3"/>
  </si>
  <si>
    <t>根拠No.</t>
    <rPh sb="0" eb="2">
      <t>コンキョ</t>
    </rPh>
    <phoneticPr fontId="3"/>
  </si>
  <si>
    <t>根拠・算出方法</t>
    <rPh sb="0" eb="2">
      <t>コンキョ</t>
    </rPh>
    <rPh sb="3" eb="5">
      <t>サンシュツ</t>
    </rPh>
    <rPh sb="5" eb="7">
      <t>ホウホウ</t>
    </rPh>
    <phoneticPr fontId="3"/>
  </si>
  <si>
    <t>想定されるリスクの名称を簡潔にご記載下さい。</t>
    <rPh sb="0" eb="2">
      <t>ソウテイ</t>
    </rPh>
    <rPh sb="9" eb="11">
      <t>メイショウ</t>
    </rPh>
    <rPh sb="12" eb="14">
      <t>カンケツ</t>
    </rPh>
    <rPh sb="16" eb="18">
      <t>キサイ</t>
    </rPh>
    <phoneticPr fontId="3"/>
  </si>
  <si>
    <t>各主要なリスクの定量化の可否を選択いただき、定量化可能なものについてはその変動幅及び単位をご記載下さい。</t>
    <rPh sb="0" eb="3">
      <t>カクシュヨウ</t>
    </rPh>
    <rPh sb="8" eb="11">
      <t>テイリョウカ</t>
    </rPh>
    <rPh sb="12" eb="14">
      <t>カヒ</t>
    </rPh>
    <rPh sb="15" eb="17">
      <t>センタク</t>
    </rPh>
    <rPh sb="22" eb="25">
      <t>テイリョウカ</t>
    </rPh>
    <rPh sb="25" eb="27">
      <t>カノウ</t>
    </rPh>
    <rPh sb="37" eb="40">
      <t>ヘンドウハバ</t>
    </rPh>
    <rPh sb="40" eb="41">
      <t>オヨ</t>
    </rPh>
    <rPh sb="42" eb="44">
      <t>タンイ</t>
    </rPh>
    <rPh sb="46" eb="48">
      <t>キサイ</t>
    </rPh>
    <phoneticPr fontId="3"/>
  </si>
  <si>
    <t>根拠や算出方法の出典についてご記載下さい。
（例：現地政府ウェブサイトの該当部分(実行計画など)のURL、引用書籍の該当部分のコピーなど)</t>
    <rPh sb="0" eb="2">
      <t>コンキョ</t>
    </rPh>
    <rPh sb="3" eb="5">
      <t>サンシュツ</t>
    </rPh>
    <rPh sb="5" eb="7">
      <t>ホウホウ</t>
    </rPh>
    <rPh sb="8" eb="10">
      <t>シュッテン</t>
    </rPh>
    <rPh sb="15" eb="17">
      <t>キサイ</t>
    </rPh>
    <rPh sb="23" eb="24">
      <t>レイ</t>
    </rPh>
    <rPh sb="25" eb="27">
      <t>ゲンチ</t>
    </rPh>
    <rPh sb="27" eb="29">
      <t>セイフ</t>
    </rPh>
    <rPh sb="36" eb="38">
      <t>ガイトウ</t>
    </rPh>
    <rPh sb="38" eb="40">
      <t>ブブン</t>
    </rPh>
    <rPh sb="41" eb="43">
      <t>ジッコウ</t>
    </rPh>
    <rPh sb="43" eb="45">
      <t>ケイカク</t>
    </rPh>
    <rPh sb="53" eb="55">
      <t>インヨウ</t>
    </rPh>
    <rPh sb="55" eb="57">
      <t>ショセキ</t>
    </rPh>
    <rPh sb="58" eb="60">
      <t>ガイトウ</t>
    </rPh>
    <rPh sb="60" eb="62">
      <t>ブブン</t>
    </rPh>
    <phoneticPr fontId="3"/>
  </si>
  <si>
    <t>主要なリスクへの対応策について、それを実施する対応事業者の名称と対応策についてご記載下さい。
対応策については、「回避・転嫁・軽減・受容」のいずれかを明記した上で、時系列で対応内容がわかるように具体的にご記載下さい。</t>
    <rPh sb="0" eb="2">
      <t>シュヨウ</t>
    </rPh>
    <rPh sb="8" eb="10">
      <t>タイオウ</t>
    </rPh>
    <rPh sb="10" eb="11">
      <t>サク</t>
    </rPh>
    <rPh sb="19" eb="21">
      <t>ジッシ</t>
    </rPh>
    <rPh sb="23" eb="25">
      <t>タイオウ</t>
    </rPh>
    <rPh sb="25" eb="28">
      <t>ジギョウシャ</t>
    </rPh>
    <rPh sb="29" eb="31">
      <t>メイショウ</t>
    </rPh>
    <rPh sb="32" eb="34">
      <t>タイオウ</t>
    </rPh>
    <rPh sb="34" eb="35">
      <t>サク</t>
    </rPh>
    <rPh sb="40" eb="42">
      <t>キサイ</t>
    </rPh>
    <rPh sb="47" eb="49">
      <t>タイオウ</t>
    </rPh>
    <rPh sb="49" eb="50">
      <t>サク</t>
    </rPh>
    <phoneticPr fontId="3"/>
  </si>
  <si>
    <t>必要作成数</t>
    <rPh sb="0" eb="2">
      <t>ヒツヨウ</t>
    </rPh>
    <rPh sb="2" eb="4">
      <t>サクセイ</t>
    </rPh>
    <rPh sb="4" eb="5">
      <t>スウ</t>
    </rPh>
    <phoneticPr fontId="3"/>
  </si>
  <si>
    <t>別紙シート</t>
    <rPh sb="0" eb="2">
      <t>ベッシ</t>
    </rPh>
    <phoneticPr fontId="3"/>
  </si>
  <si>
    <t>a．収支予測</t>
    <phoneticPr fontId="3"/>
  </si>
  <si>
    <t>d．初期費用</t>
    <phoneticPr fontId="3"/>
  </si>
  <si>
    <t>e．運用収益</t>
    <phoneticPr fontId="3"/>
  </si>
  <si>
    <t>インフレ</t>
    <phoneticPr fontId="3"/>
  </si>
  <si>
    <t>事業遅延</t>
    <rPh sb="0" eb="2">
      <t>ジギョウ</t>
    </rPh>
    <rPh sb="2" eb="4">
      <t>チエン</t>
    </rPh>
    <phoneticPr fontId="3"/>
  </si>
  <si>
    <t>事業遅延</t>
    <phoneticPr fontId="3"/>
  </si>
  <si>
    <t>必須記載項目については、下表をご確認下さい。</t>
    <rPh sb="0" eb="2">
      <t>ヒッス</t>
    </rPh>
    <rPh sb="2" eb="4">
      <t>キサイ</t>
    </rPh>
    <rPh sb="4" eb="6">
      <t>コウモク</t>
    </rPh>
    <rPh sb="12" eb="14">
      <t>カヒョウ</t>
    </rPh>
    <rPh sb="16" eb="18">
      <t>カクニン</t>
    </rPh>
    <rPh sb="18" eb="19">
      <t>クダ</t>
    </rPh>
    <phoneticPr fontId="3"/>
  </si>
  <si>
    <t>黄色セル（　　）及び緑色セル（　　）について、算定根拠と併せてご記載下さい。</t>
    <rPh sb="34" eb="35">
      <t>クダ</t>
    </rPh>
    <phoneticPr fontId="3"/>
  </si>
  <si>
    <t>黄色セル（　　）について、算定根拠と併せてご記載下さい。</t>
    <rPh sb="24" eb="25">
      <t>クダ</t>
    </rPh>
    <phoneticPr fontId="3"/>
  </si>
  <si>
    <t>必須記載項目については、下表をご確認下さい。</t>
    <rPh sb="0" eb="2">
      <t>ヒッス</t>
    </rPh>
    <rPh sb="2" eb="4">
      <t>キサイ</t>
    </rPh>
    <rPh sb="4" eb="6">
      <t>コウモク</t>
    </rPh>
    <rPh sb="12" eb="13">
      <t>シタ</t>
    </rPh>
    <rPh sb="13" eb="14">
      <t>ヒョウ</t>
    </rPh>
    <rPh sb="16" eb="18">
      <t>カクニン</t>
    </rPh>
    <rPh sb="18" eb="19">
      <t>クダ</t>
    </rPh>
    <phoneticPr fontId="3"/>
  </si>
  <si>
    <t>黄色セル(　　)及び緑色セル(　　)について、算定根拠と併せてご記載下さい。</t>
    <rPh sb="0" eb="2">
      <t>キイロ</t>
    </rPh>
    <rPh sb="8" eb="9">
      <t>オヨ</t>
    </rPh>
    <rPh sb="10" eb="12">
      <t>ミドリイロ</t>
    </rPh>
    <rPh sb="34" eb="35">
      <t>クダ</t>
    </rPh>
    <phoneticPr fontId="3"/>
  </si>
  <si>
    <t>黄色セル(　　)、緑色セル(　　)及び紫色セル（　　）について、算定根拠と併せてご記載下さい。</t>
    <rPh sb="0" eb="2">
      <t>キイロ</t>
    </rPh>
    <rPh sb="9" eb="11">
      <t>ミドリイロ</t>
    </rPh>
    <rPh sb="17" eb="18">
      <t>オヨ</t>
    </rPh>
    <rPh sb="19" eb="21">
      <t>ムラサキイロ</t>
    </rPh>
    <rPh sb="43" eb="44">
      <t>クダ</t>
    </rPh>
    <phoneticPr fontId="3"/>
  </si>
  <si>
    <t>黄色セル(　　)について、算定根拠と併せてご記載下さい。</t>
    <rPh sb="0" eb="2">
      <t>キイロ</t>
    </rPh>
    <rPh sb="24" eb="25">
      <t>クダ</t>
    </rPh>
    <phoneticPr fontId="3"/>
  </si>
  <si>
    <r>
      <t>※複数シートが必要な場合には、別紙●-1,2,3…と枝番号を付記した上でシートを作成</t>
    </r>
    <r>
      <rPr>
        <sz val="10"/>
        <rFont val="ＭＳ ゴシック"/>
        <family val="3"/>
        <charset val="128"/>
      </rPr>
      <t>下さい。</t>
    </r>
    <rPh sb="1" eb="3">
      <t>フクスウ</t>
    </rPh>
    <rPh sb="7" eb="9">
      <t>ヒツヨウ</t>
    </rPh>
    <rPh sb="10" eb="12">
      <t>バアイ</t>
    </rPh>
    <rPh sb="15" eb="17">
      <t>ベッシ</t>
    </rPh>
    <rPh sb="26" eb="27">
      <t>エダ</t>
    </rPh>
    <rPh sb="27" eb="29">
      <t>バンゴウ</t>
    </rPh>
    <rPh sb="30" eb="32">
      <t>フキ</t>
    </rPh>
    <rPh sb="34" eb="35">
      <t>ウエ</t>
    </rPh>
    <rPh sb="40" eb="42">
      <t>サクセイ</t>
    </rPh>
    <rPh sb="42" eb="43">
      <t>クダ</t>
    </rPh>
    <phoneticPr fontId="3"/>
  </si>
  <si>
    <t>供給者が「初期投資を伴う」場合に、
国内及び現地国において「本事業の実施に当たって導入(増強)される設備」を対象に、主要設備(最大5つ)の「法定耐用年数」並びに「供給者が想定する利用年数」をご入力下さい。後者が前者を上回る場合は、それだけ長期に利用できると考える根拠を算定根拠一覧表にご記載下さい。</t>
    <rPh sb="0" eb="3">
      <t>キョウキュウシャ</t>
    </rPh>
    <rPh sb="5" eb="7">
      <t>ショキ</t>
    </rPh>
    <rPh sb="7" eb="9">
      <t>トウシ</t>
    </rPh>
    <rPh sb="10" eb="11">
      <t>トモナ</t>
    </rPh>
    <rPh sb="13" eb="15">
      <t>バアイ</t>
    </rPh>
    <rPh sb="58" eb="60">
      <t>シュヨウ</t>
    </rPh>
    <rPh sb="60" eb="62">
      <t>セツビ</t>
    </rPh>
    <rPh sb="63" eb="65">
      <t>サイダイ</t>
    </rPh>
    <rPh sb="70" eb="72">
      <t>ホウテイ</t>
    </rPh>
    <rPh sb="72" eb="74">
      <t>タイヨウ</t>
    </rPh>
    <rPh sb="74" eb="76">
      <t>ネンスウ</t>
    </rPh>
    <rPh sb="77" eb="78">
      <t>ナラ</t>
    </rPh>
    <rPh sb="81" eb="84">
      <t>キョウキュウシャ</t>
    </rPh>
    <rPh sb="85" eb="87">
      <t>ソウテイ</t>
    </rPh>
    <rPh sb="89" eb="91">
      <t>リヨウ</t>
    </rPh>
    <rPh sb="91" eb="93">
      <t>ネンスウ</t>
    </rPh>
    <rPh sb="96" eb="98">
      <t>ニュウリョク</t>
    </rPh>
    <rPh sb="98" eb="99">
      <t>クダ</t>
    </rPh>
    <rPh sb="102" eb="104">
      <t>コウシャ</t>
    </rPh>
    <rPh sb="105" eb="107">
      <t>ゼンシャ</t>
    </rPh>
    <rPh sb="108" eb="110">
      <t>ウワマワ</t>
    </rPh>
    <rPh sb="111" eb="113">
      <t>バアイ</t>
    </rPh>
    <rPh sb="119" eb="121">
      <t>チョウキ</t>
    </rPh>
    <rPh sb="122" eb="124">
      <t>リヨウ</t>
    </rPh>
    <rPh sb="128" eb="129">
      <t>カンガ</t>
    </rPh>
    <rPh sb="131" eb="133">
      <t>コンキョ</t>
    </rPh>
    <rPh sb="134" eb="136">
      <t>サンテイ</t>
    </rPh>
    <rPh sb="136" eb="138">
      <t>コンキョ</t>
    </rPh>
    <rPh sb="138" eb="140">
      <t>イチラン</t>
    </rPh>
    <rPh sb="140" eb="141">
      <t>ヒョウ</t>
    </rPh>
    <rPh sb="143" eb="145">
      <t>キサイ</t>
    </rPh>
    <rPh sb="145" eb="146">
      <t>シタ</t>
    </rPh>
    <phoneticPr fontId="3"/>
  </si>
  <si>
    <t>管理部門の人件費、家賃、水道光熱費など一般管理費の総額をご入力下さい。</t>
    <phoneticPr fontId="3"/>
  </si>
  <si>
    <t>需要者が「初期投資を伴う」場合に、
初期投資によって入手する主要設備(最大5つ)の「法定耐用年数」並びに「供給者が想定する利用年数」をご入力下さい。後者が前者を上回る場合は、それだけ長期に利用できると考える根拠を算定根拠一覧表にご記載下さい。</t>
    <rPh sb="117" eb="118">
      <t>シタ</t>
    </rPh>
    <phoneticPr fontId="3"/>
  </si>
  <si>
    <t>「為替リスク」「事業遅延」「インフレーション」は必須記入項目となっておりますので、代表値を含めた対象項目の変動幅をご入力下さい。（代表値は算定根拠一覧表にてご記載下さい。）</t>
    <rPh sb="81" eb="82">
      <t>シタ</t>
    </rPh>
    <phoneticPr fontId="3"/>
  </si>
  <si>
    <t>事業コンポーネント名</t>
    <rPh sb="0" eb="2">
      <t>ジギョウ</t>
    </rPh>
    <rPh sb="9" eb="10">
      <t>メイ</t>
    </rPh>
    <phoneticPr fontId="3"/>
  </si>
  <si>
    <t>出典は、算定の際に使用した文献や資料について、NEDO側で確認ができるように資料名やURL、該当するページ等をご記載下さい。</t>
    <rPh sb="58" eb="59">
      <t>シタ</t>
    </rPh>
    <phoneticPr fontId="3"/>
  </si>
  <si>
    <t>ヒアリング調査結果を引用する場合は、ヒアリング先やヒアリング項目等が把握できるものをご記載下さい。</t>
    <rPh sb="45" eb="46">
      <t>シタ</t>
    </rPh>
    <phoneticPr fontId="3"/>
  </si>
  <si>
    <t>事業コンポーネント名：</t>
    <rPh sb="0" eb="2">
      <t>ジギョウ</t>
    </rPh>
    <rPh sb="9" eb="10">
      <t>メイ</t>
    </rPh>
    <phoneticPr fontId="3"/>
  </si>
  <si>
    <t>事業コンポーネント毎</t>
    <rPh sb="9" eb="10">
      <t>ゴト</t>
    </rPh>
    <phoneticPr fontId="3"/>
  </si>
  <si>
    <t>供給者による製品やサービス、設備保守等の需要者への販売額の各年の合算の推計値をご入力下さい。また、本事業に付随する売上が別途存在する場合は、それらも加えて下さい。
　（例）供給者がサービスプロバイダーの場合…需要者から徴収するサービス料金など
　　　　供給者が設備メーカー等の場合…製品販売額や保守契約額など
入力結果の内訳等（スペック別の販売台数など）につきましては、算定根拠の欄において可能な限り詳細にご入力下さい。
※ただし、上記の「市場規模」×「シェア」に必ずしも一致しなくて良いものとします。</t>
    <phoneticPr fontId="3"/>
  </si>
  <si>
    <t>簡易PIRRの算定に用いる「各年次の残存簿価」を示しており、設備投資額から減価償却費を引いた金額を示しています。</t>
    <rPh sb="0" eb="2">
      <t>カンイ</t>
    </rPh>
    <rPh sb="7" eb="9">
      <t>サンテイ</t>
    </rPh>
    <rPh sb="10" eb="11">
      <t>モチ</t>
    </rPh>
    <rPh sb="14" eb="17">
      <t>カクネンジ</t>
    </rPh>
    <rPh sb="18" eb="20">
      <t>ザンゾン</t>
    </rPh>
    <rPh sb="20" eb="22">
      <t>ボカ</t>
    </rPh>
    <rPh sb="24" eb="25">
      <t>シメ</t>
    </rPh>
    <rPh sb="30" eb="32">
      <t>セツビ</t>
    </rPh>
    <rPh sb="32" eb="34">
      <t>トウシ</t>
    </rPh>
    <rPh sb="34" eb="35">
      <t>ガク</t>
    </rPh>
    <rPh sb="37" eb="39">
      <t>ゲンカ</t>
    </rPh>
    <rPh sb="39" eb="41">
      <t>ショウキャク</t>
    </rPh>
    <rPh sb="41" eb="42">
      <t>ヒ</t>
    </rPh>
    <rPh sb="43" eb="44">
      <t>ヒ</t>
    </rPh>
    <rPh sb="46" eb="48">
      <t>キンガク</t>
    </rPh>
    <rPh sb="49" eb="50">
      <t>シメ</t>
    </rPh>
    <phoneticPr fontId="3"/>
  </si>
  <si>
    <t>簡易PIRRの算定に用いる「各年次のCF」を示しており、通常年次は「営業利益＋減価償却費－設備投資額」で、想定事業年数完了時は左記の式に「簡易PIRR算定用の残存簿価」を足して算定しています。</t>
    <rPh sb="0" eb="2">
      <t>カンイ</t>
    </rPh>
    <rPh sb="7" eb="9">
      <t>サンテイ</t>
    </rPh>
    <rPh sb="10" eb="11">
      <t>モチ</t>
    </rPh>
    <rPh sb="14" eb="17">
      <t>カクネンジ</t>
    </rPh>
    <rPh sb="22" eb="23">
      <t>シメ</t>
    </rPh>
    <rPh sb="28" eb="30">
      <t>ツウジョウ</t>
    </rPh>
    <rPh sb="30" eb="32">
      <t>ネンジ</t>
    </rPh>
    <rPh sb="34" eb="36">
      <t>エイギョウ</t>
    </rPh>
    <rPh sb="36" eb="38">
      <t>リエキ</t>
    </rPh>
    <rPh sb="39" eb="41">
      <t>ゲンカ</t>
    </rPh>
    <rPh sb="41" eb="43">
      <t>ショウキャク</t>
    </rPh>
    <rPh sb="43" eb="44">
      <t>ヒ</t>
    </rPh>
    <rPh sb="45" eb="47">
      <t>セツビ</t>
    </rPh>
    <rPh sb="47" eb="49">
      <t>トウシ</t>
    </rPh>
    <rPh sb="49" eb="50">
      <t>ガク</t>
    </rPh>
    <rPh sb="53" eb="55">
      <t>ソウテイ</t>
    </rPh>
    <rPh sb="55" eb="57">
      <t>ジギョウ</t>
    </rPh>
    <rPh sb="57" eb="59">
      <t>ネンスウ</t>
    </rPh>
    <rPh sb="59" eb="61">
      <t>カンリョウ</t>
    </rPh>
    <rPh sb="61" eb="62">
      <t>ジ</t>
    </rPh>
    <rPh sb="63" eb="65">
      <t>サキ</t>
    </rPh>
    <rPh sb="66" eb="67">
      <t>シキ</t>
    </rPh>
    <rPh sb="69" eb="71">
      <t>カンイ</t>
    </rPh>
    <rPh sb="75" eb="77">
      <t>サンテイ</t>
    </rPh>
    <rPh sb="77" eb="78">
      <t>ヨウ</t>
    </rPh>
    <rPh sb="79" eb="81">
      <t>ザンゾン</t>
    </rPh>
    <rPh sb="81" eb="83">
      <t>ボカ</t>
    </rPh>
    <rPh sb="85" eb="86">
      <t>タ</t>
    </rPh>
    <rPh sb="88" eb="90">
      <t>サンテイ</t>
    </rPh>
    <phoneticPr fontId="3"/>
  </si>
  <si>
    <t>上記の「簡易PIRR算定用のCF」を用いて、想定事業年数完了時の「簡易PIRR」の結果を示しています。</t>
    <rPh sb="0" eb="2">
      <t>ジョウキ</t>
    </rPh>
    <rPh sb="4" eb="6">
      <t>カンイ</t>
    </rPh>
    <rPh sb="10" eb="12">
      <t>サンテイ</t>
    </rPh>
    <rPh sb="12" eb="13">
      <t>ヨウ</t>
    </rPh>
    <rPh sb="18" eb="19">
      <t>モチ</t>
    </rPh>
    <rPh sb="22" eb="24">
      <t>ソウテイ</t>
    </rPh>
    <rPh sb="24" eb="26">
      <t>ジギョウ</t>
    </rPh>
    <rPh sb="26" eb="28">
      <t>ネンスウ</t>
    </rPh>
    <rPh sb="28" eb="30">
      <t>カンリョウ</t>
    </rPh>
    <rPh sb="30" eb="31">
      <t>ジ</t>
    </rPh>
    <rPh sb="33" eb="35">
      <t>カンイ</t>
    </rPh>
    <rPh sb="41" eb="43">
      <t>ケッカ</t>
    </rPh>
    <rPh sb="44" eb="45">
      <t>シメ</t>
    </rPh>
    <phoneticPr fontId="3"/>
  </si>
  <si>
    <r>
      <t>需要者が2種類以上ある場合は、その</t>
    </r>
    <r>
      <rPr>
        <sz val="10"/>
        <color theme="1"/>
        <rFont val="ＭＳ ゴシック"/>
        <family val="3"/>
        <charset val="128"/>
      </rPr>
      <t>名称</t>
    </r>
    <r>
      <rPr>
        <sz val="10"/>
        <rFont val="ＭＳ ゴシック"/>
        <family val="3"/>
        <charset val="128"/>
      </rPr>
      <t>をご入力下さい。
　（例）個人（住宅）、オフィス　など</t>
    </r>
    <rPh sb="0" eb="2">
      <t>ジュヨウ</t>
    </rPh>
    <rPh sb="2" eb="3">
      <t>シャ</t>
    </rPh>
    <rPh sb="5" eb="9">
      <t>シュルイイジョウ</t>
    </rPh>
    <rPh sb="11" eb="13">
      <t>バアイ</t>
    </rPh>
    <rPh sb="17" eb="19">
      <t>メイショウ</t>
    </rPh>
    <rPh sb="21" eb="24">
      <t>ニュウリョククダ</t>
    </rPh>
    <rPh sb="30" eb="31">
      <t>レイ</t>
    </rPh>
    <rPh sb="32" eb="34">
      <t>コジン</t>
    </rPh>
    <rPh sb="35" eb="37">
      <t>ジュウタク</t>
    </rPh>
    <phoneticPr fontId="3"/>
  </si>
  <si>
    <r>
      <t>Ⅲ．需要者（</t>
    </r>
    <r>
      <rPr>
        <sz val="10"/>
        <rFont val="ＭＳ ゴシック"/>
        <family val="3"/>
        <charset val="128"/>
      </rPr>
      <t>「個人」の場合のみ）の経済状況</t>
    </r>
    <rPh sb="2" eb="4">
      <t>ジュヨウ</t>
    </rPh>
    <rPh sb="4" eb="5">
      <t>シャ</t>
    </rPh>
    <rPh sb="7" eb="9">
      <t>コジン</t>
    </rPh>
    <rPh sb="11" eb="13">
      <t>バアイ</t>
    </rPh>
    <rPh sb="17" eb="19">
      <t>ケイザイ</t>
    </rPh>
    <rPh sb="19" eb="21">
      <t>ジョウキョウ</t>
    </rPh>
    <phoneticPr fontId="3"/>
  </si>
  <si>
    <t>需要者側に設置された設備等が稼働する初年度をご入力下さい。
事業年度は、事業開始年度の「－1年度から20年度」まで入力欄を準備しております。
事業開始前は費用の発生するタイミングに応じて、事業開始後は「前記した対象設備の想定利用年数」の最大年数までをご入力下さい。なお、想定利用年数が20年を超える場合は、エクセルの事業年度の入力欄を拡張し、想定利用年数分の収支データ等をご入力下さい。</t>
    <rPh sb="189" eb="190">
      <t>シタ</t>
    </rPh>
    <phoneticPr fontId="3"/>
  </si>
  <si>
    <t>需要者が「初期投資を伴う」場合に、
比較技術等の想定利用年数をご入力下さい。わからない場合は法定耐用年数をご入力下さい。</t>
    <phoneticPr fontId="3"/>
  </si>
  <si>
    <t>初期費用
（既存技術表は除く）</t>
    <rPh sb="0" eb="2">
      <t>ショキ</t>
    </rPh>
    <rPh sb="2" eb="4">
      <t>ヒヨウ</t>
    </rPh>
    <rPh sb="6" eb="8">
      <t>キゾン</t>
    </rPh>
    <rPh sb="8" eb="10">
      <t>ギジュツ</t>
    </rPh>
    <rPh sb="10" eb="11">
      <t>ヒョウ</t>
    </rPh>
    <rPh sb="12" eb="13">
      <t>ノゾ</t>
    </rPh>
    <phoneticPr fontId="3"/>
  </si>
  <si>
    <t>本事業に係るエネルギーコスト(電気代、ガス代、ガソリン代など)があればご入力下さい。
また、エネルギー利用用途の材料調達に費用が掛かる場合（例：バイオマス発電の際の燃料調達費用、水力発電の際の水利用料金、従来より経済活動収益が増加する場合にそれに伴い増加する燃料調達費用など）は、それらも含めた金額をご入力ください。
なお、既存技術と比較した省エネ効果があるようであれば、それがわかるようにご入力下さい（例：既存技術のエネルギーコストに「100万円/年」と、本事業の欄に「80万円/年」と記載があれば、「年間20万円の省エネ効果がある」と認識できます）。</t>
    <rPh sb="51" eb="53">
      <t>リヨウ</t>
    </rPh>
    <rPh sb="53" eb="55">
      <t>ヨウト</t>
    </rPh>
    <rPh sb="56" eb="58">
      <t>ザイリョウ</t>
    </rPh>
    <rPh sb="58" eb="60">
      <t>チョウタツ</t>
    </rPh>
    <rPh sb="61" eb="63">
      <t>ヒヨウ</t>
    </rPh>
    <rPh sb="64" eb="65">
      <t>カ</t>
    </rPh>
    <rPh sb="67" eb="69">
      <t>バアイ</t>
    </rPh>
    <rPh sb="70" eb="71">
      <t>レイ</t>
    </rPh>
    <rPh sb="77" eb="79">
      <t>ハツデン</t>
    </rPh>
    <rPh sb="80" eb="81">
      <t>サイ</t>
    </rPh>
    <rPh sb="82" eb="84">
      <t>ネンリョウ</t>
    </rPh>
    <rPh sb="84" eb="86">
      <t>チョウタツ</t>
    </rPh>
    <rPh sb="86" eb="88">
      <t>ヒヨウ</t>
    </rPh>
    <rPh sb="89" eb="91">
      <t>スイリョク</t>
    </rPh>
    <rPh sb="91" eb="93">
      <t>ハツデン</t>
    </rPh>
    <rPh sb="94" eb="95">
      <t>サイ</t>
    </rPh>
    <rPh sb="96" eb="97">
      <t>ミズ</t>
    </rPh>
    <rPh sb="97" eb="99">
      <t>リヨウ</t>
    </rPh>
    <rPh sb="99" eb="101">
      <t>リョウキン</t>
    </rPh>
    <rPh sb="102" eb="104">
      <t>ジュウライ</t>
    </rPh>
    <rPh sb="106" eb="108">
      <t>ケイザイ</t>
    </rPh>
    <rPh sb="108" eb="110">
      <t>カツドウ</t>
    </rPh>
    <rPh sb="110" eb="112">
      <t>シュウエキ</t>
    </rPh>
    <rPh sb="113" eb="115">
      <t>ゾウカ</t>
    </rPh>
    <rPh sb="117" eb="119">
      <t>バアイ</t>
    </rPh>
    <rPh sb="123" eb="124">
      <t>トモナ</t>
    </rPh>
    <rPh sb="125" eb="127">
      <t>ゾウカ</t>
    </rPh>
    <rPh sb="129" eb="131">
      <t>ネンリョウ</t>
    </rPh>
    <rPh sb="131" eb="133">
      <t>チョウタツ</t>
    </rPh>
    <rPh sb="133" eb="135">
      <t>ヒヨウ</t>
    </rPh>
    <rPh sb="144" eb="145">
      <t>フク</t>
    </rPh>
    <rPh sb="147" eb="149">
      <t>キンガク</t>
    </rPh>
    <rPh sb="151" eb="153">
      <t>ニュウリョク</t>
    </rPh>
    <phoneticPr fontId="3"/>
  </si>
  <si>
    <t>簡易PIRRの算定に用いる「各年次の残存時価」を示しており、初期費用（機械・装置の取得費用及び工事費用）を、想定利用年数での定額償却という前提で算定した金額を示しています。</t>
    <rPh sb="0" eb="2">
      <t>カンイ</t>
    </rPh>
    <rPh sb="7" eb="9">
      <t>サンテイ</t>
    </rPh>
    <rPh sb="10" eb="11">
      <t>モチ</t>
    </rPh>
    <rPh sb="14" eb="17">
      <t>カクネンジ</t>
    </rPh>
    <rPh sb="18" eb="20">
      <t>ザンゾン</t>
    </rPh>
    <rPh sb="20" eb="22">
      <t>ジカ</t>
    </rPh>
    <rPh sb="24" eb="25">
      <t>シメ</t>
    </rPh>
    <rPh sb="30" eb="32">
      <t>ショキ</t>
    </rPh>
    <rPh sb="32" eb="34">
      <t>ヒヨウ</t>
    </rPh>
    <rPh sb="45" eb="46">
      <t>オヨ</t>
    </rPh>
    <rPh sb="47" eb="49">
      <t>コウジ</t>
    </rPh>
    <rPh sb="49" eb="51">
      <t>ヒヨウ</t>
    </rPh>
    <rPh sb="54" eb="56">
      <t>ソウテイ</t>
    </rPh>
    <rPh sb="56" eb="58">
      <t>リヨウ</t>
    </rPh>
    <rPh sb="58" eb="60">
      <t>ネンスウ</t>
    </rPh>
    <rPh sb="62" eb="64">
      <t>テイガク</t>
    </rPh>
    <rPh sb="64" eb="66">
      <t>ショウキャク</t>
    </rPh>
    <rPh sb="69" eb="71">
      <t>ゼンテイ</t>
    </rPh>
    <rPh sb="72" eb="74">
      <t>サンテイ</t>
    </rPh>
    <rPh sb="76" eb="78">
      <t>キンガク</t>
    </rPh>
    <rPh sb="79" eb="80">
      <t>シメ</t>
    </rPh>
    <phoneticPr fontId="3"/>
  </si>
  <si>
    <t>簡易PIRRの算定に用いる「各年次のCF」を示しており、通常年次は「損益計算結果＋減価償却費」で、想定事業年数完了時は左記の式に「簡易PIRR算定用の残存時価」を足して算定しています。</t>
    <rPh sb="0" eb="2">
      <t>カンイ</t>
    </rPh>
    <rPh sb="7" eb="9">
      <t>サンテイ</t>
    </rPh>
    <rPh sb="10" eb="11">
      <t>モチ</t>
    </rPh>
    <rPh sb="14" eb="17">
      <t>カクネンジ</t>
    </rPh>
    <rPh sb="22" eb="23">
      <t>シメ</t>
    </rPh>
    <rPh sb="28" eb="30">
      <t>ツウジョウ</t>
    </rPh>
    <rPh sb="30" eb="32">
      <t>ネンジ</t>
    </rPh>
    <rPh sb="34" eb="36">
      <t>ソンエキ</t>
    </rPh>
    <rPh sb="36" eb="38">
      <t>ケイサン</t>
    </rPh>
    <rPh sb="38" eb="40">
      <t>ケッカ</t>
    </rPh>
    <rPh sb="41" eb="43">
      <t>ゲンカ</t>
    </rPh>
    <rPh sb="43" eb="45">
      <t>ショウキャク</t>
    </rPh>
    <rPh sb="45" eb="46">
      <t>ヒ</t>
    </rPh>
    <rPh sb="49" eb="51">
      <t>ソウテイ</t>
    </rPh>
    <rPh sb="51" eb="53">
      <t>ジギョウ</t>
    </rPh>
    <rPh sb="53" eb="55">
      <t>ネンスウ</t>
    </rPh>
    <rPh sb="55" eb="57">
      <t>カンリョウ</t>
    </rPh>
    <rPh sb="57" eb="58">
      <t>ジ</t>
    </rPh>
    <rPh sb="59" eb="61">
      <t>サキ</t>
    </rPh>
    <rPh sb="62" eb="63">
      <t>シキ</t>
    </rPh>
    <rPh sb="65" eb="67">
      <t>カンイ</t>
    </rPh>
    <rPh sb="71" eb="73">
      <t>サンテイ</t>
    </rPh>
    <rPh sb="73" eb="74">
      <t>ヨウ</t>
    </rPh>
    <rPh sb="75" eb="77">
      <t>ザンゾン</t>
    </rPh>
    <rPh sb="77" eb="79">
      <t>ジカ</t>
    </rPh>
    <rPh sb="81" eb="82">
      <t>タ</t>
    </rPh>
    <rPh sb="84" eb="86">
      <t>サンテイ</t>
    </rPh>
    <phoneticPr fontId="3"/>
  </si>
  <si>
    <t>　・事業収益性に影響があるが、早期（目安は1年程度）に回復が見込める…１</t>
    <rPh sb="2" eb="4">
      <t>ジギョウ</t>
    </rPh>
    <rPh sb="4" eb="7">
      <t>シュウエキセイ</t>
    </rPh>
    <rPh sb="8" eb="10">
      <t>エイキョウ</t>
    </rPh>
    <rPh sb="15" eb="17">
      <t>ソウキ</t>
    </rPh>
    <rPh sb="18" eb="20">
      <t>メヤス</t>
    </rPh>
    <rPh sb="22" eb="23">
      <t>ネン</t>
    </rPh>
    <rPh sb="23" eb="25">
      <t>テイド</t>
    </rPh>
    <rPh sb="27" eb="29">
      <t>カイフク</t>
    </rPh>
    <rPh sb="30" eb="32">
      <t>ミコ</t>
    </rPh>
    <phoneticPr fontId="3"/>
  </si>
  <si>
    <t>定量化可能なリスク項目については代表値を含めた対象項目の変動幅をご入力下さい。（代表値は算定根拠一覧表にてご記載ください。）</t>
    <rPh sb="0" eb="2">
      <t>テイリョウ</t>
    </rPh>
    <rPh sb="2" eb="3">
      <t>カ</t>
    </rPh>
    <rPh sb="3" eb="5">
      <t>カノウ</t>
    </rPh>
    <rPh sb="9" eb="11">
      <t>コウモク</t>
    </rPh>
    <phoneticPr fontId="3"/>
  </si>
  <si>
    <t>創エネ収益</t>
    <rPh sb="0" eb="1">
      <t>キズ</t>
    </rPh>
    <rPh sb="3" eb="5">
      <t>シュウエキ</t>
    </rPh>
    <phoneticPr fontId="4"/>
  </si>
  <si>
    <t>その他収益①</t>
    <rPh sb="2" eb="3">
      <t>タ</t>
    </rPh>
    <rPh sb="3" eb="5">
      <t>シュウエキ</t>
    </rPh>
    <phoneticPr fontId="3"/>
  </si>
  <si>
    <t>その他収益②</t>
    <rPh sb="2" eb="3">
      <t>タ</t>
    </rPh>
    <rPh sb="3" eb="5">
      <t>シュウエキ</t>
    </rPh>
    <phoneticPr fontId="3"/>
  </si>
  <si>
    <t>その他収益③</t>
    <rPh sb="2" eb="3">
      <t>タ</t>
    </rPh>
    <rPh sb="3" eb="5">
      <t>シュウエキ</t>
    </rPh>
    <phoneticPr fontId="3"/>
  </si>
  <si>
    <t>創エネ収益</t>
    <rPh sb="0" eb="1">
      <t>キズ</t>
    </rPh>
    <rPh sb="3" eb="5">
      <t>シュウエキ</t>
    </rPh>
    <phoneticPr fontId="3"/>
  </si>
  <si>
    <t>創エネ収益以外の収益があればご入力下さい。３種類以上ある場合は可能な限り３つの区分にまとめて入力してください。
　（例）高効率設備の導入によって本業の製品の売上高が増大した場合
　　　　現地国政府等から補助金を受領する場合
　　　　バイオマス発電で、材料調達時に調達先に料金を支払わず逆に回収料金を徴収している場合　など</t>
    <rPh sb="0" eb="1">
      <t>キズ</t>
    </rPh>
    <rPh sb="3" eb="5">
      <t>シュウエキ</t>
    </rPh>
    <rPh sb="5" eb="7">
      <t>イガイ</t>
    </rPh>
    <rPh sb="8" eb="10">
      <t>シュウエキ</t>
    </rPh>
    <rPh sb="22" eb="26">
      <t>シュルイイジョウ</t>
    </rPh>
    <rPh sb="28" eb="30">
      <t>バアイ</t>
    </rPh>
    <rPh sb="31" eb="33">
      <t>カノウ</t>
    </rPh>
    <rPh sb="34" eb="35">
      <t>カギ</t>
    </rPh>
    <rPh sb="39" eb="41">
      <t>クブン</t>
    </rPh>
    <rPh sb="46" eb="48">
      <t>ニュウリョク</t>
    </rPh>
    <rPh sb="93" eb="95">
      <t>ゲンチ</t>
    </rPh>
    <rPh sb="95" eb="96">
      <t>コク</t>
    </rPh>
    <rPh sb="96" eb="98">
      <t>セイフ</t>
    </rPh>
    <rPh sb="98" eb="99">
      <t>トウ</t>
    </rPh>
    <rPh sb="101" eb="104">
      <t>ホジョキン</t>
    </rPh>
    <rPh sb="105" eb="107">
      <t>ジュリョウ</t>
    </rPh>
    <rPh sb="109" eb="111">
      <t>バアイ</t>
    </rPh>
    <phoneticPr fontId="3"/>
  </si>
  <si>
    <t>再生可能エネルギーなど、本事業による設備導入でエネルギー創出を伴う収益がある場合にご入力下さい。
　（例）発電設備の導入によって外部への売電がなされている場合
　　　　排熱回収等によって外部へ熱を売却している場合</t>
    <rPh sb="28" eb="30">
      <t>ソウシュツ</t>
    </rPh>
    <rPh sb="53" eb="55">
      <t>ハツデン</t>
    </rPh>
    <rPh sb="64" eb="66">
      <t>ガイブ</t>
    </rPh>
    <rPh sb="68" eb="70">
      <t>バイデン</t>
    </rPh>
    <rPh sb="84" eb="86">
      <t>ハイネツ</t>
    </rPh>
    <rPh sb="86" eb="88">
      <t>カイシュウ</t>
    </rPh>
    <rPh sb="88" eb="89">
      <t>トウ</t>
    </rPh>
    <rPh sb="93" eb="95">
      <t>ガイブ</t>
    </rPh>
    <rPh sb="96" eb="97">
      <t>ネツ</t>
    </rPh>
    <rPh sb="98" eb="100">
      <t>バイキャク</t>
    </rPh>
    <rPh sb="104" eb="106">
      <t>バアイ</t>
    </rPh>
    <phoneticPr fontId="3"/>
  </si>
  <si>
    <t>営業部門の人件費、広告費、販売促進費、保管費など販売費の総額をご入力下さい。</t>
    <rPh sb="2" eb="3">
      <t>ブ</t>
    </rPh>
    <rPh sb="34" eb="35">
      <t>シタ</t>
    </rPh>
    <phoneticPr fontId="3"/>
  </si>
  <si>
    <t>"簡易PIRR算定用の
 残存簿価"欄</t>
    <rPh sb="1" eb="3">
      <t>カンイ</t>
    </rPh>
    <rPh sb="7" eb="9">
      <t>サンテイ</t>
    </rPh>
    <rPh sb="9" eb="10">
      <t>ヨウ</t>
    </rPh>
    <rPh sb="13" eb="15">
      <t>ザンゾン</t>
    </rPh>
    <rPh sb="15" eb="17">
      <t>ボカ</t>
    </rPh>
    <rPh sb="18" eb="19">
      <t>ラン</t>
    </rPh>
    <phoneticPr fontId="3"/>
  </si>
  <si>
    <t>"簡易PIRR算定用のCF"欄</t>
    <rPh sb="1" eb="3">
      <t>カンイ</t>
    </rPh>
    <rPh sb="7" eb="9">
      <t>サンテイ</t>
    </rPh>
    <rPh sb="9" eb="10">
      <t>ヨウ</t>
    </rPh>
    <rPh sb="14" eb="15">
      <t>ラン</t>
    </rPh>
    <phoneticPr fontId="3"/>
  </si>
  <si>
    <t>"簡易PIRR"欄</t>
    <rPh sb="1" eb="3">
      <t>カンイ</t>
    </rPh>
    <rPh sb="8" eb="9">
      <t>ラン</t>
    </rPh>
    <phoneticPr fontId="3"/>
  </si>
  <si>
    <t>＜補足説明＞
「簡易PIRR」は、簡易プロジェクトIRRを示し、本経済性評価で用いる独自の手法です。一般的に、プロジェクトIRR(PIRR)は、毎年の税引後損益＋減価償却費＋支払金利を用いて算定することが多いですが、本経済性評価においては、事業主体の収益状況や事業の態様によって異なり得る法人税の影響を排除するために、税引後損益ではなく税引前損益を用いて算定することとしています。
算出の際に、プロジェクト終了時点で設備やシステムの残存価値がある場合、キャッシュフローに当該時点の時価をプラスする必要がありますが、時価の算定は困難であるため、設備の想定利用年数を用いて算定した残存簿価をもって時価に代えて算出しています。これを「簡易PIRR」と呼んでいます。</t>
    <rPh sb="1" eb="3">
      <t>ホソク</t>
    </rPh>
    <rPh sb="3" eb="5">
      <t>セツメイ</t>
    </rPh>
    <rPh sb="32" eb="33">
      <t>ホン</t>
    </rPh>
    <rPh sb="33" eb="36">
      <t>ケイザイセイ</t>
    </rPh>
    <rPh sb="36" eb="38">
      <t>ヒョウカ</t>
    </rPh>
    <rPh sb="39" eb="40">
      <t>モチ</t>
    </rPh>
    <rPh sb="42" eb="44">
      <t>ドクジ</t>
    </rPh>
    <rPh sb="45" eb="47">
      <t>シュホウ</t>
    </rPh>
    <rPh sb="50" eb="53">
      <t>イッパンテキ</t>
    </rPh>
    <rPh sb="208" eb="210">
      <t>セツビ</t>
    </rPh>
    <rPh sb="299" eb="300">
      <t>ダイ</t>
    </rPh>
    <phoneticPr fontId="3"/>
  </si>
  <si>
    <t>供給者需要者共通</t>
    <rPh sb="0" eb="3">
      <t>キョウキュウシャ</t>
    </rPh>
    <rPh sb="3" eb="5">
      <t>ジュヨウ</t>
    </rPh>
    <rPh sb="5" eb="6">
      <t>シャ</t>
    </rPh>
    <rPh sb="6" eb="8">
      <t>キョウツウ</t>
    </rPh>
    <phoneticPr fontId="3"/>
  </si>
  <si>
    <t>供給者リスク</t>
    <rPh sb="0" eb="3">
      <t>キョウキュウシャ</t>
    </rPh>
    <phoneticPr fontId="3"/>
  </si>
  <si>
    <t>需要者リスク</t>
    <rPh sb="0" eb="2">
      <t>ジュヨウ</t>
    </rPh>
    <rPh sb="2" eb="3">
      <t>シャ</t>
    </rPh>
    <phoneticPr fontId="3"/>
  </si>
  <si>
    <t>必須記載項目</t>
    <rPh sb="0" eb="2">
      <t>ヒッス</t>
    </rPh>
    <rPh sb="2" eb="4">
      <t>キサイ</t>
    </rPh>
    <rPh sb="4" eb="6">
      <t>コウモク</t>
    </rPh>
    <phoneticPr fontId="3"/>
  </si>
  <si>
    <t>定量可能で影響大のものを最大３つまで</t>
    <rPh sb="0" eb="2">
      <t>テイリョウ</t>
    </rPh>
    <rPh sb="2" eb="4">
      <t>カノウ</t>
    </rPh>
    <rPh sb="5" eb="7">
      <t>エイキョウ</t>
    </rPh>
    <rPh sb="7" eb="8">
      <t>オオ</t>
    </rPh>
    <rPh sb="12" eb="14">
      <t>サイダイ</t>
    </rPh>
    <phoneticPr fontId="3"/>
  </si>
  <si>
    <t>✔</t>
    <phoneticPr fontId="3"/>
  </si>
  <si>
    <t>【別紙２－１】</t>
    <rPh sb="1" eb="3">
      <t>ベッシ</t>
    </rPh>
    <phoneticPr fontId="3"/>
  </si>
  <si>
    <t>【別紙２－２】</t>
    <rPh sb="1" eb="3">
      <t>ベッシ</t>
    </rPh>
    <phoneticPr fontId="3"/>
  </si>
  <si>
    <t>【別紙２－３】</t>
    <rPh sb="1" eb="3">
      <t>ベッシ</t>
    </rPh>
    <phoneticPr fontId="3"/>
  </si>
  <si>
    <t>【別紙１－１a】</t>
    <rPh sb="1" eb="3">
      <t>ベッシ</t>
    </rPh>
    <phoneticPr fontId="3"/>
  </si>
  <si>
    <t>【別紙１－１b】</t>
    <rPh sb="1" eb="3">
      <t>ベッシ</t>
    </rPh>
    <phoneticPr fontId="3"/>
  </si>
  <si>
    <t>【別紙１－２a】</t>
    <rPh sb="1" eb="3">
      <t>ベッシ</t>
    </rPh>
    <phoneticPr fontId="3"/>
  </si>
  <si>
    <t>【別紙１－２b】</t>
    <rPh sb="1" eb="3">
      <t>ベッシ</t>
    </rPh>
    <phoneticPr fontId="3"/>
  </si>
  <si>
    <t>【別紙１－３a】</t>
    <rPh sb="1" eb="3">
      <t>ベッシ</t>
    </rPh>
    <phoneticPr fontId="3"/>
  </si>
  <si>
    <t>【別紙１－３b】</t>
    <rPh sb="1" eb="3">
      <t>ベッシ</t>
    </rPh>
    <phoneticPr fontId="3"/>
  </si>
  <si>
    <t>※別紙２及び別紙３については、事業ケースによって記載項目が変わりますので、下記をご参照下さい。</t>
    <rPh sb="1" eb="3">
      <t>ベッシ</t>
    </rPh>
    <rPh sb="4" eb="5">
      <t>オヨ</t>
    </rPh>
    <rPh sb="6" eb="8">
      <t>ベッシ</t>
    </rPh>
    <rPh sb="15" eb="17">
      <t>ジギョウ</t>
    </rPh>
    <rPh sb="24" eb="26">
      <t>キサイ</t>
    </rPh>
    <rPh sb="26" eb="28">
      <t>コウモク</t>
    </rPh>
    <rPh sb="29" eb="30">
      <t>カ</t>
    </rPh>
    <rPh sb="43" eb="44">
      <t>クダ</t>
    </rPh>
    <phoneticPr fontId="3"/>
  </si>
  <si>
    <t>●【別紙２】の必須記載項目について</t>
    <rPh sb="2" eb="4">
      <t>ベッシ</t>
    </rPh>
    <rPh sb="7" eb="9">
      <t>ヒッス</t>
    </rPh>
    <rPh sb="9" eb="11">
      <t>キサイ</t>
    </rPh>
    <rPh sb="11" eb="13">
      <t>コウモク</t>
    </rPh>
    <phoneticPr fontId="3"/>
  </si>
  <si>
    <t>別紙２の必須記載項目は「供給者に初期投資が有るか否か」によって変わります。</t>
    <rPh sb="0" eb="2">
      <t>ベッシ</t>
    </rPh>
    <rPh sb="4" eb="6">
      <t>ヒッス</t>
    </rPh>
    <rPh sb="6" eb="8">
      <t>キサイ</t>
    </rPh>
    <rPh sb="8" eb="10">
      <t>コウモク</t>
    </rPh>
    <rPh sb="12" eb="15">
      <t>キョウキュウシャ</t>
    </rPh>
    <rPh sb="16" eb="18">
      <t>ショキ</t>
    </rPh>
    <rPh sb="18" eb="20">
      <t>トウシ</t>
    </rPh>
    <rPh sb="21" eb="22">
      <t>ア</t>
    </rPh>
    <rPh sb="24" eb="25">
      <t>イナ</t>
    </rPh>
    <rPh sb="31" eb="32">
      <t>カ</t>
    </rPh>
    <phoneticPr fontId="3"/>
  </si>
  <si>
    <t>別紙３の必須記載項目は「需要者に初期投資が有るか否か」及び「需要者の類型が個人か否か」によって変わります。</t>
    <rPh sb="0" eb="2">
      <t>ベッシ</t>
    </rPh>
    <rPh sb="4" eb="6">
      <t>ヒッス</t>
    </rPh>
    <rPh sb="6" eb="8">
      <t>キサイ</t>
    </rPh>
    <rPh sb="8" eb="10">
      <t>コウモク</t>
    </rPh>
    <rPh sb="12" eb="14">
      <t>ジュヨウ</t>
    </rPh>
    <rPh sb="14" eb="15">
      <t>シャ</t>
    </rPh>
    <rPh sb="16" eb="18">
      <t>ショキ</t>
    </rPh>
    <rPh sb="18" eb="20">
      <t>トウシ</t>
    </rPh>
    <rPh sb="21" eb="22">
      <t>ア</t>
    </rPh>
    <rPh sb="24" eb="25">
      <t>イナ</t>
    </rPh>
    <rPh sb="27" eb="28">
      <t>オヨ</t>
    </rPh>
    <rPh sb="30" eb="32">
      <t>ジュヨウ</t>
    </rPh>
    <rPh sb="32" eb="33">
      <t>シャ</t>
    </rPh>
    <rPh sb="34" eb="36">
      <t>ルイケイ</t>
    </rPh>
    <rPh sb="37" eb="39">
      <t>コジン</t>
    </rPh>
    <rPh sb="40" eb="41">
      <t>イナ</t>
    </rPh>
    <rPh sb="47" eb="48">
      <t>カ</t>
    </rPh>
    <phoneticPr fontId="3"/>
  </si>
  <si>
    <t>・【別紙１－１】リスク抽出表</t>
    <rPh sb="11" eb="13">
      <t>チュウシュツ</t>
    </rPh>
    <rPh sb="13" eb="14">
      <t>ヒョウ</t>
    </rPh>
    <phoneticPr fontId="3"/>
  </si>
  <si>
    <t>１－１a：リスク抽出表</t>
    <rPh sb="8" eb="10">
      <t>チュウシュツ</t>
    </rPh>
    <rPh sb="10" eb="11">
      <t>ヒョウ</t>
    </rPh>
    <phoneticPr fontId="3"/>
  </si>
  <si>
    <t>１－１b：リスク対応表</t>
    <rPh sb="8" eb="10">
      <t>タイオウ</t>
    </rPh>
    <rPh sb="10" eb="11">
      <t>ヒョウ</t>
    </rPh>
    <phoneticPr fontId="3"/>
  </si>
  <si>
    <t>プロジェクト期間内に当該リスクが発生する可能性について、【別紙１－１a】の判断基準を踏まえて４段階(０～３)から選択して下さい。</t>
    <rPh sb="6" eb="9">
      <t>キカンナイ</t>
    </rPh>
    <rPh sb="10" eb="12">
      <t>トウガイ</t>
    </rPh>
    <rPh sb="16" eb="18">
      <t>ハッセイ</t>
    </rPh>
    <rPh sb="20" eb="23">
      <t>カノウセイ</t>
    </rPh>
    <rPh sb="29" eb="31">
      <t>ベッシ</t>
    </rPh>
    <rPh sb="37" eb="39">
      <t>ハンダン</t>
    </rPh>
    <rPh sb="39" eb="41">
      <t>キジュン</t>
    </rPh>
    <rPh sb="42" eb="43">
      <t>フ</t>
    </rPh>
    <rPh sb="47" eb="49">
      <t>ダンカイ</t>
    </rPh>
    <rPh sb="56" eb="58">
      <t>センタク</t>
    </rPh>
    <phoneticPr fontId="3"/>
  </si>
  <si>
    <t>当該リスクが発生した際の影響度の大きさについて、【別紙１－１a】の判断基準を踏まえて４段階(０～３)から選択して下さい。</t>
    <rPh sb="0" eb="2">
      <t>トウガイ</t>
    </rPh>
    <rPh sb="6" eb="8">
      <t>ハッセイ</t>
    </rPh>
    <rPh sb="10" eb="11">
      <t>サイ</t>
    </rPh>
    <rPh sb="12" eb="15">
      <t>エイキョウド</t>
    </rPh>
    <rPh sb="16" eb="17">
      <t>オオ</t>
    </rPh>
    <rPh sb="25" eb="27">
      <t>ベッシ</t>
    </rPh>
    <rPh sb="33" eb="35">
      <t>ハンダン</t>
    </rPh>
    <rPh sb="35" eb="37">
      <t>キジュン</t>
    </rPh>
    <rPh sb="38" eb="39">
      <t>フ</t>
    </rPh>
    <rPh sb="43" eb="45">
      <t>ダンカイ</t>
    </rPh>
    <rPh sb="52" eb="54">
      <t>センタク</t>
    </rPh>
    <phoneticPr fontId="3"/>
  </si>
  <si>
    <t>主要なリスク(リスク抽出表において「発生可能性」と「発生影響度」の合計値が４以上となったリスク)について、【別紙１－１a】の記載内容を転記して下さい。
　　　リスク名称：別紙１－１a記載内容を引用
　　　レベル　　：Aが国レベル／Bが地域レベル／Cが事業レベル
　　　分野　　　：a.収支予測／b.財務関連／c.その他／d.初期費用／e.運用収益／f.エネルギー関連コスト／g.それ以外
　　　No. 　　　：各レベル内での管理番号</t>
    <rPh sb="0" eb="2">
      <t>シュヨウ</t>
    </rPh>
    <rPh sb="10" eb="12">
      <t>チュウシュツ</t>
    </rPh>
    <rPh sb="12" eb="13">
      <t>ヒョウ</t>
    </rPh>
    <rPh sb="54" eb="56">
      <t>ベッシ</t>
    </rPh>
    <rPh sb="62" eb="64">
      <t>キサイ</t>
    </rPh>
    <rPh sb="64" eb="66">
      <t>ナイヨウ</t>
    </rPh>
    <rPh sb="67" eb="69">
      <t>テンキ</t>
    </rPh>
    <rPh sb="82" eb="84">
      <t>メイショウ</t>
    </rPh>
    <rPh sb="85" eb="87">
      <t>ベッシ</t>
    </rPh>
    <rPh sb="91" eb="93">
      <t>キサイ</t>
    </rPh>
    <rPh sb="93" eb="95">
      <t>ナイヨウ</t>
    </rPh>
    <rPh sb="96" eb="98">
      <t>インヨウ</t>
    </rPh>
    <rPh sb="110" eb="111">
      <t>クニ</t>
    </rPh>
    <rPh sb="117" eb="119">
      <t>チイキ</t>
    </rPh>
    <rPh sb="125" eb="127">
      <t>ジギョウ</t>
    </rPh>
    <rPh sb="134" eb="136">
      <t>ブンヤ</t>
    </rPh>
    <rPh sb="205" eb="206">
      <t>カク</t>
    </rPh>
    <rPh sb="209" eb="210">
      <t>ナイ</t>
    </rPh>
    <rPh sb="212" eb="214">
      <t>カンリ</t>
    </rPh>
    <rPh sb="214" eb="216">
      <t>バンゴウ</t>
    </rPh>
    <phoneticPr fontId="3"/>
  </si>
  <si>
    <t>主要なリスクの発生可能性及び発生影響度について、【別紙１－１a】の採点内容を踏まえて詳細にご記載下さい。</t>
    <rPh sb="0" eb="2">
      <t>シュヨウ</t>
    </rPh>
    <rPh sb="7" eb="9">
      <t>ハッセイ</t>
    </rPh>
    <rPh sb="9" eb="12">
      <t>カノウセイ</t>
    </rPh>
    <rPh sb="12" eb="13">
      <t>オヨ</t>
    </rPh>
    <rPh sb="14" eb="16">
      <t>ハッセイ</t>
    </rPh>
    <rPh sb="16" eb="19">
      <t>エイキョウド</t>
    </rPh>
    <rPh sb="25" eb="27">
      <t>ベッシ</t>
    </rPh>
    <rPh sb="33" eb="35">
      <t>サイテン</t>
    </rPh>
    <rPh sb="35" eb="37">
      <t>ナイヨウ</t>
    </rPh>
    <rPh sb="38" eb="39">
      <t>フ</t>
    </rPh>
    <rPh sb="42" eb="44">
      <t>ショウサイ</t>
    </rPh>
    <rPh sb="46" eb="48">
      <t>キサイ</t>
    </rPh>
    <phoneticPr fontId="3"/>
  </si>
  <si>
    <t>・【別紙２－１】 事業収益性評価シート：供給者側（事業コンポーネント①：コア事業コンポーネント）</t>
    <phoneticPr fontId="3"/>
  </si>
  <si>
    <t>・【別紙３－１】 事業収益性評価シート：需要者側（事業コンポーネント①：コア事業コンポーネント）</t>
    <rPh sb="20" eb="22">
      <t>ジュヨウ</t>
    </rPh>
    <rPh sb="22" eb="23">
      <t>シャ</t>
    </rPh>
    <phoneticPr fontId="3"/>
  </si>
  <si>
    <t>Ⅰa．事業前提条件</t>
    <rPh sb="3" eb="5">
      <t>ジギョウ</t>
    </rPh>
    <rPh sb="5" eb="7">
      <t>ゼンテイ</t>
    </rPh>
    <rPh sb="7" eb="9">
      <t>ジョウケン</t>
    </rPh>
    <phoneticPr fontId="3"/>
  </si>
  <si>
    <t>・【別紙４－１】　事業収益性評価シート　算定根拠一覧表</t>
    <phoneticPr fontId="3"/>
  </si>
  <si>
    <t>【別紙１】～【別紙３】の該当する根拠No.を転記して下さい。</t>
    <rPh sb="1" eb="3">
      <t>ベッシ</t>
    </rPh>
    <rPh sb="7" eb="9">
      <t>ベッシ</t>
    </rPh>
    <rPh sb="12" eb="14">
      <t>ガイトウ</t>
    </rPh>
    <rPh sb="16" eb="18">
      <t>コンキョ</t>
    </rPh>
    <rPh sb="22" eb="24">
      <t>テンキ</t>
    </rPh>
    <phoneticPr fontId="3"/>
  </si>
  <si>
    <t>【別紙１】～【別紙３】で入力した数値情報の根拠や算出方法についてご記載下さい。
当該根拠及び算定方法により各数値が再現可能となるように、記載内容は可能な限り詳細にご記載下さい。</t>
    <rPh sb="1" eb="3">
      <t>ベッシ</t>
    </rPh>
    <rPh sb="7" eb="9">
      <t>ベッシ</t>
    </rPh>
    <rPh sb="12" eb="14">
      <t>ニュウリョク</t>
    </rPh>
    <rPh sb="16" eb="18">
      <t>スウチ</t>
    </rPh>
    <rPh sb="18" eb="20">
      <t>ジョウホウ</t>
    </rPh>
    <rPh sb="21" eb="23">
      <t>コンキョ</t>
    </rPh>
    <rPh sb="24" eb="26">
      <t>サンシュツ</t>
    </rPh>
    <rPh sb="26" eb="28">
      <t>ホウホウ</t>
    </rPh>
    <rPh sb="33" eb="35">
      <t>キサイ</t>
    </rPh>
    <rPh sb="40" eb="42">
      <t>トウガイ</t>
    </rPh>
    <rPh sb="42" eb="44">
      <t>コンキョ</t>
    </rPh>
    <rPh sb="44" eb="45">
      <t>オヨ</t>
    </rPh>
    <rPh sb="46" eb="48">
      <t>サンテイ</t>
    </rPh>
    <rPh sb="48" eb="50">
      <t>ホウホウ</t>
    </rPh>
    <rPh sb="53" eb="54">
      <t>カク</t>
    </rPh>
    <rPh sb="54" eb="56">
      <t>スウチ</t>
    </rPh>
    <rPh sb="57" eb="59">
      <t>サイゲン</t>
    </rPh>
    <rPh sb="59" eb="61">
      <t>カノウ</t>
    </rPh>
    <rPh sb="68" eb="70">
      <t>キサイ</t>
    </rPh>
    <rPh sb="70" eb="72">
      <t>ナイヨウ</t>
    </rPh>
    <rPh sb="73" eb="75">
      <t>カノウ</t>
    </rPh>
    <rPh sb="76" eb="77">
      <t>カギ</t>
    </rPh>
    <rPh sb="78" eb="80">
      <t>ショウサイ</t>
    </rPh>
    <rPh sb="82" eb="84">
      <t>キサイ</t>
    </rPh>
    <phoneticPr fontId="3"/>
  </si>
  <si>
    <t>【別紙１－１a】リスク抽出表</t>
    <rPh sb="1" eb="3">
      <t>ベッシ</t>
    </rPh>
    <rPh sb="11" eb="13">
      <t>チュウシュツ</t>
    </rPh>
    <rPh sb="13" eb="14">
      <t>ヒョウ</t>
    </rPh>
    <phoneticPr fontId="3"/>
  </si>
  <si>
    <t>【別紙１－１b】リスク対応表</t>
    <rPh sb="11" eb="13">
      <t>タイオウ</t>
    </rPh>
    <rPh sb="13" eb="14">
      <t>ヒョウ</t>
    </rPh>
    <phoneticPr fontId="3"/>
  </si>
  <si>
    <r>
      <t>主要なリスク</t>
    </r>
    <r>
      <rPr>
        <vertAlign val="superscript"/>
        <sz val="10"/>
        <color theme="1"/>
        <rFont val="ＭＳ ゴシック"/>
        <family val="3"/>
        <charset val="128"/>
      </rPr>
      <t>※</t>
    </r>
    <r>
      <rPr>
        <sz val="10"/>
        <color theme="1"/>
        <rFont val="ＭＳ ゴシック"/>
        <family val="3"/>
        <charset val="128"/>
      </rPr>
      <t>の対応事業者と対応策をご記入下さい。対応策は、回避・転嫁・軽減・受容のいずれかを明記した上で、時系列で対応内容がわかるように具体的にご記載下さい。
　※主要なリスク：「別紙１－１a」で発生可能性と発生影響度の合計値４以上のリスクおよび必須記入項目の「為替リスク」「事業遅延」「インフレーション」</t>
    </r>
    <rPh sb="21" eb="22">
      <t>シタ</t>
    </rPh>
    <rPh sb="76" eb="77">
      <t>シタ</t>
    </rPh>
    <rPh sb="91" eb="93">
      <t>ベッシ</t>
    </rPh>
    <rPh sb="124" eb="126">
      <t>ヒッス</t>
    </rPh>
    <rPh sb="126" eb="128">
      <t>キニュウ</t>
    </rPh>
    <rPh sb="128" eb="130">
      <t>コウモク</t>
    </rPh>
    <rPh sb="132" eb="134">
      <t>カワセ</t>
    </rPh>
    <rPh sb="139" eb="141">
      <t>ジギョウ</t>
    </rPh>
    <rPh sb="141" eb="143">
      <t>チエン</t>
    </rPh>
    <phoneticPr fontId="3"/>
  </si>
  <si>
    <t>別紙１-1aより</t>
    <rPh sb="0" eb="2">
      <t>ベッシ</t>
    </rPh>
    <phoneticPr fontId="3"/>
  </si>
  <si>
    <t xml:space="preserve">【別紙２－１】 事業収益性評価シート：供給者側 </t>
    <rPh sb="1" eb="3">
      <t>ベッシ</t>
    </rPh>
    <rPh sb="8" eb="10">
      <t>ジギョウ</t>
    </rPh>
    <rPh sb="10" eb="12">
      <t>シュウエキ</t>
    </rPh>
    <rPh sb="12" eb="13">
      <t>セイ</t>
    </rPh>
    <rPh sb="13" eb="15">
      <t>ヒョウカ</t>
    </rPh>
    <phoneticPr fontId="3"/>
  </si>
  <si>
    <t>Ⅰ．</t>
    <phoneticPr fontId="3"/>
  </si>
  <si>
    <t>Ⅰa．</t>
    <phoneticPr fontId="3"/>
  </si>
  <si>
    <t>事業前提条件（事業コンポーネントが複数の場合は、コア事業の表のみの記載で結構です。）</t>
    <rPh sb="0" eb="2">
      <t>ジギョウ</t>
    </rPh>
    <rPh sb="2" eb="4">
      <t>ゼンテイ</t>
    </rPh>
    <rPh sb="4" eb="6">
      <t>ジョウケン</t>
    </rPh>
    <rPh sb="7" eb="9">
      <t>ジギョウ</t>
    </rPh>
    <rPh sb="17" eb="19">
      <t>フクスウ</t>
    </rPh>
    <rPh sb="20" eb="22">
      <t>バアイ</t>
    </rPh>
    <rPh sb="26" eb="28">
      <t>ジギョウ</t>
    </rPh>
    <rPh sb="29" eb="30">
      <t>ヒョウ</t>
    </rPh>
    <rPh sb="33" eb="35">
      <t>キサイ</t>
    </rPh>
    <rPh sb="36" eb="38">
      <t>ケッコウ</t>
    </rPh>
    <phoneticPr fontId="3"/>
  </si>
  <si>
    <t>【別紙３－１】事業収益性評価シート：需要者側</t>
    <rPh sb="1" eb="3">
      <t>ベッシ</t>
    </rPh>
    <rPh sb="7" eb="9">
      <t>ジギョウ</t>
    </rPh>
    <rPh sb="9" eb="11">
      <t>シュウエキ</t>
    </rPh>
    <rPh sb="11" eb="12">
      <t>セイ</t>
    </rPh>
    <rPh sb="12" eb="14">
      <t>ヒョウカ</t>
    </rPh>
    <phoneticPr fontId="3"/>
  </si>
  <si>
    <t>経済性評価記入シート（別紙１－１b, ２－１, ３－１）の各数値の前提となる根拠・算定方法と出典を全てご記載下さい。</t>
    <rPh sb="54" eb="55">
      <t>シタ</t>
    </rPh>
    <phoneticPr fontId="3"/>
  </si>
  <si>
    <t>【別紙（別紙１～４）の記載要領】</t>
    <rPh sb="1" eb="3">
      <t>ベッシ</t>
    </rPh>
    <rPh sb="4" eb="6">
      <t>ベッシ</t>
    </rPh>
    <rPh sb="11" eb="13">
      <t>キサイ</t>
    </rPh>
    <rPh sb="13" eb="15">
      <t>ヨウリョウ</t>
    </rPh>
    <phoneticPr fontId="41"/>
  </si>
  <si>
    <r>
      <t>事業収益性評価シート　算定根拠一覧表</t>
    </r>
    <r>
      <rPr>
        <sz val="9"/>
        <color theme="1"/>
        <rFont val="ＭＳ ゴシック"/>
        <family val="3"/>
        <charset val="128"/>
      </rPr>
      <t>(別紙１～３の根拠を記載いただきます)</t>
    </r>
    <rPh sb="0" eb="2">
      <t>ジギョウ</t>
    </rPh>
    <rPh sb="2" eb="4">
      <t>シュウエキ</t>
    </rPh>
    <rPh sb="4" eb="5">
      <t>セイ</t>
    </rPh>
    <rPh sb="5" eb="7">
      <t>ヒョウカ</t>
    </rPh>
    <rPh sb="11" eb="13">
      <t>サンテイ</t>
    </rPh>
    <rPh sb="13" eb="15">
      <t>コンキョ</t>
    </rPh>
    <rPh sb="15" eb="17">
      <t>イチラン</t>
    </rPh>
    <rPh sb="17" eb="18">
      <t>ヒョウ</t>
    </rPh>
    <rPh sb="19" eb="21">
      <t>ベッシ</t>
    </rPh>
    <rPh sb="25" eb="27">
      <t>コンキョ</t>
    </rPh>
    <rPh sb="28" eb="3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</si>
</sst>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quot;(&quot;0%&quot;)   &quot;;[Red]\-&quot;(&quot;0%&quot;)   &quot;;&quot;－    &quot;"/>
    <numFmt numFmtId="178" formatCode="&quot;(&quot;0.00%&quot;)   &quot;;[Red]\-&quot;(&quot;0.00%&quot;)   &quot;;&quot;－    &quot;"/>
    <numFmt numFmtId="179" formatCode="0.00%;[Red]\-0.00%;&quot;－&quot;"/>
    <numFmt numFmtId="180" formatCode="#,##0.00_ "/>
    <numFmt numFmtId="181" formatCode="#,##0_);[Red]\(#,##0\)"/>
    <numFmt numFmtId="182" formatCode="#,##0.0;[Red]\-#,##0.0"/>
    <numFmt numFmtId="183" formatCode="#,##0.0_ ;[Red]\-#,##0.0\ "/>
    <numFmt numFmtId="184" formatCode="#,##0.0"/>
  </numFmts>
  <fonts count="53">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b/>
      <sz val="12"/>
      <name val="ＭＳ Ｐゴシック"/>
      <family val="3"/>
      <charset val="128"/>
    </font>
    <font>
      <sz val="11"/>
      <name val="ＭＳ Ｐゴシック"/>
      <family val="2"/>
      <scheme val="minor"/>
    </font>
    <font>
      <sz val="10"/>
      <name val="ＭＳ ゴシック"/>
      <family val="3"/>
      <charset val="128"/>
    </font>
    <font>
      <b/>
      <sz val="10"/>
      <name val="ＭＳ ゴシック"/>
      <family val="3"/>
      <charset val="128"/>
    </font>
    <font>
      <b/>
      <sz val="12"/>
      <name val="ＭＳ ゴシック"/>
      <family val="3"/>
      <charset val="128"/>
    </font>
    <font>
      <sz val="10"/>
      <color theme="1"/>
      <name val="Arial Unicode MS"/>
      <family val="3"/>
      <charset val="128"/>
    </font>
    <font>
      <b/>
      <sz val="10"/>
      <color rgb="FFFF0000"/>
      <name val="Arial Unicode MS"/>
      <family val="3"/>
      <charset val="128"/>
    </font>
    <font>
      <sz val="12"/>
      <color rgb="FFFF0000"/>
      <name val="Arial Unicode MS"/>
      <family val="3"/>
      <charset val="128"/>
    </font>
    <font>
      <sz val="11"/>
      <color theme="1"/>
      <name val="Arial Unicode MS"/>
      <family val="3"/>
      <charset val="128"/>
    </font>
    <font>
      <sz val="10"/>
      <name val="Arial Unicode MS"/>
      <family val="3"/>
      <charset val="128"/>
    </font>
    <font>
      <sz val="8"/>
      <name val="Arial Unicode MS"/>
      <family val="3"/>
      <charset val="128"/>
    </font>
    <font>
      <b/>
      <sz val="10"/>
      <name val="Arial Unicode MS"/>
      <family val="3"/>
      <charset val="128"/>
    </font>
    <font>
      <b/>
      <sz val="10"/>
      <color theme="1"/>
      <name val="Arial Unicode MS"/>
      <family val="3"/>
      <charset val="128"/>
    </font>
    <font>
      <b/>
      <sz val="10"/>
      <color rgb="FFFF0000"/>
      <name val="ＭＳ Ｐゴシック"/>
      <family val="3"/>
      <charset val="128"/>
      <scheme val="minor"/>
    </font>
    <font>
      <b/>
      <sz val="10"/>
      <color theme="3"/>
      <name val="Arial Unicode MS"/>
      <family val="3"/>
      <charset val="128"/>
    </font>
    <font>
      <sz val="11"/>
      <name val="Arial Unicode MS"/>
      <family val="3"/>
      <charset val="128"/>
    </font>
    <font>
      <u/>
      <sz val="11"/>
      <color theme="1"/>
      <name val="Arial Unicode MS"/>
      <family val="3"/>
      <charset val="128"/>
    </font>
    <font>
      <sz val="10"/>
      <color rgb="FFFF0000"/>
      <name val="Arial Unicode MS"/>
      <family val="3"/>
      <charset val="128"/>
    </font>
    <font>
      <sz val="10"/>
      <color rgb="FF7030A0"/>
      <name val="Arial Unicode MS"/>
      <family val="3"/>
      <charset val="128"/>
    </font>
    <font>
      <sz val="10"/>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10"/>
      <color rgb="FF1F497D"/>
      <name val="ＭＳ ゴシック"/>
      <family val="3"/>
      <charset val="128"/>
    </font>
    <font>
      <sz val="10"/>
      <color rgb="FF0070C0"/>
      <name val="ＭＳ ゴシック"/>
      <family val="3"/>
      <charset val="128"/>
    </font>
    <font>
      <sz val="8"/>
      <color theme="1"/>
      <name val="ＭＳ ゴシック"/>
      <family val="3"/>
      <charset val="128"/>
    </font>
    <font>
      <b/>
      <sz val="14"/>
      <color theme="1"/>
      <name val="ＭＳ ゴシック"/>
      <family val="3"/>
      <charset val="128"/>
    </font>
    <font>
      <b/>
      <sz val="18"/>
      <color theme="1"/>
      <name val="ＭＳ ゴシック"/>
      <family val="3"/>
      <charset val="128"/>
    </font>
    <font>
      <sz val="10"/>
      <name val="ＭＳ Ｐゴシック"/>
      <family val="3"/>
      <charset val="128"/>
      <scheme val="minor"/>
    </font>
    <font>
      <sz val="10"/>
      <color theme="1"/>
      <name val="Arial"/>
      <family val="2"/>
    </font>
    <font>
      <sz val="10"/>
      <color theme="1"/>
      <name val="ＭＳ Ｐゴシック"/>
      <family val="3"/>
      <charset val="128"/>
    </font>
    <font>
      <b/>
      <sz val="10"/>
      <color rgb="FFFF0000"/>
      <name val="Arial"/>
      <family val="2"/>
    </font>
    <font>
      <sz val="12"/>
      <color rgb="FFFF0000"/>
      <name val="Arial"/>
      <family val="2"/>
    </font>
    <font>
      <sz val="6"/>
      <name val="ＭＳ Ｐゴシック"/>
      <family val="2"/>
      <charset val="128"/>
      <scheme val="minor"/>
    </font>
    <font>
      <sz val="9"/>
      <name val="ＭＳ ゴシック"/>
      <family val="3"/>
      <charset val="128"/>
    </font>
    <font>
      <b/>
      <sz val="11"/>
      <color theme="1"/>
      <name val="ＭＳ Ｐゴシック"/>
      <family val="2"/>
      <scheme val="minor"/>
    </font>
    <font>
      <sz val="10"/>
      <color theme="1"/>
      <name val="ＭＳ Ｐゴシック"/>
      <family val="2"/>
      <scheme val="minor"/>
    </font>
    <font>
      <sz val="10"/>
      <name val="ＭＳ Ｐゴシック"/>
      <family val="2"/>
      <scheme val="minor"/>
    </font>
    <font>
      <sz val="10"/>
      <color theme="1"/>
      <name val="ＭＳ Ｐゴシック"/>
      <family val="3"/>
      <charset val="128"/>
      <scheme val="minor"/>
    </font>
    <font>
      <sz val="9"/>
      <color theme="1"/>
      <name val="ＭＳ ゴシック"/>
      <family val="3"/>
      <charset val="128"/>
    </font>
    <font>
      <sz val="12"/>
      <name val="ＭＳ ゴシック"/>
      <family val="3"/>
      <charset val="128"/>
    </font>
    <font>
      <sz val="11"/>
      <color theme="0" tint="-0.499984740745262"/>
      <name val="ＭＳ ゴシック"/>
      <family val="3"/>
      <charset val="128"/>
    </font>
    <font>
      <sz val="12"/>
      <color theme="0" tint="-0.499984740745262"/>
      <name val="ＭＳ ゴシック"/>
      <family val="3"/>
      <charset val="128"/>
    </font>
    <font>
      <sz val="10"/>
      <color theme="0" tint="-0.499984740745262"/>
      <name val="ＭＳ ゴシック"/>
      <family val="3"/>
      <charset val="128"/>
    </font>
    <font>
      <vertAlign val="superscript"/>
      <sz val="10"/>
      <color theme="1"/>
      <name val="ＭＳ ゴシック"/>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D9D9D9"/>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39994506668294322"/>
        <bgColor indexed="64"/>
      </patternFill>
    </fill>
  </fills>
  <borders count="27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thin">
        <color indexed="64"/>
      </right>
      <top style="dashed">
        <color indexed="64"/>
      </top>
      <bottom style="double">
        <color indexed="64"/>
      </bottom>
      <diagonal/>
    </border>
    <border>
      <left style="dashed">
        <color indexed="64"/>
      </left>
      <right style="dashed">
        <color indexed="64"/>
      </right>
      <top style="dashed">
        <color indexed="64"/>
      </top>
      <bottom/>
      <diagonal/>
    </border>
    <border>
      <left style="thin">
        <color indexed="64"/>
      </left>
      <right style="dashed">
        <color indexed="64"/>
      </right>
      <top style="dashed">
        <color indexed="64"/>
      </top>
      <bottom style="dashed">
        <color indexed="64"/>
      </bottom>
      <diagonal/>
    </border>
    <border>
      <left style="thin">
        <color indexed="64"/>
      </left>
      <right style="dotted">
        <color indexed="64"/>
      </right>
      <top style="double">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diagonal/>
    </border>
    <border>
      <left/>
      <right style="dashed">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auto="1"/>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dashed">
        <color indexed="64"/>
      </left>
      <right style="medium">
        <color indexed="64"/>
      </right>
      <top style="double">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ashed">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dotted">
        <color indexed="64"/>
      </right>
      <top/>
      <bottom/>
      <diagonal/>
    </border>
    <border>
      <left/>
      <right style="dashed">
        <color indexed="64"/>
      </right>
      <top/>
      <bottom style="double">
        <color indexed="64"/>
      </bottom>
      <diagonal/>
    </border>
    <border>
      <left style="medium">
        <color indexed="64"/>
      </left>
      <right/>
      <top style="thin">
        <color indexed="64"/>
      </top>
      <bottom style="dotted">
        <color indexed="64"/>
      </bottom>
      <diagonal/>
    </border>
    <border>
      <left style="medium">
        <color indexed="64"/>
      </left>
      <right/>
      <top/>
      <bottom style="double">
        <color indexed="64"/>
      </bottom>
      <diagonal/>
    </border>
    <border>
      <left style="dashed">
        <color indexed="64"/>
      </left>
      <right style="thin">
        <color indexed="64"/>
      </right>
      <top style="dashed">
        <color indexed="64"/>
      </top>
      <bottom/>
      <diagonal/>
    </border>
    <border>
      <left/>
      <right style="thin">
        <color indexed="64"/>
      </right>
      <top/>
      <bottom/>
      <diagonal/>
    </border>
    <border>
      <left/>
      <right/>
      <top style="medium">
        <color indexed="64"/>
      </top>
      <bottom style="thin">
        <color indexed="64"/>
      </bottom>
      <diagonal/>
    </border>
    <border>
      <left/>
      <right/>
      <top style="thin">
        <color indexed="64"/>
      </top>
      <bottom style="dotted">
        <color indexed="64"/>
      </bottom>
      <diagonal/>
    </border>
    <border>
      <left/>
      <right/>
      <top/>
      <bottom style="double">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dash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double">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dashed">
        <color indexed="64"/>
      </right>
      <top style="dotted">
        <color indexed="64"/>
      </top>
      <bottom style="medium">
        <color indexed="64"/>
      </bottom>
      <diagonal/>
    </border>
    <border>
      <left/>
      <right style="dashed">
        <color indexed="64"/>
      </right>
      <top style="dotted">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diagonal/>
    </border>
    <border>
      <left style="dotted">
        <color indexed="64"/>
      </left>
      <right style="dotted">
        <color indexed="64"/>
      </right>
      <top style="double">
        <color indexed="64"/>
      </top>
      <bottom style="thin">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style="dotted">
        <color indexed="64"/>
      </top>
      <bottom style="dotted">
        <color indexed="64"/>
      </bottom>
      <diagonal/>
    </border>
    <border>
      <left style="thin">
        <color indexed="64"/>
      </left>
      <right style="dashed">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thin">
        <color indexed="64"/>
      </left>
      <right style="dashed">
        <color indexed="64"/>
      </right>
      <top style="dotted">
        <color indexed="64"/>
      </top>
      <bottom style="double">
        <color indexed="64"/>
      </bottom>
      <diagonal/>
    </border>
    <border>
      <left style="medium">
        <color indexed="64"/>
      </left>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ash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dashed">
        <color indexed="64"/>
      </right>
      <top style="dotted">
        <color indexed="64"/>
      </top>
      <bottom style="double">
        <color indexed="64"/>
      </bottom>
      <diagonal/>
    </border>
    <border>
      <left style="dashed">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dash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medium">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uble">
        <color indexed="64"/>
      </bottom>
      <diagonal/>
    </border>
    <border>
      <left style="dotted">
        <color indexed="64"/>
      </left>
      <right style="medium">
        <color indexed="64"/>
      </right>
      <top style="dotted">
        <color indexed="64"/>
      </top>
      <bottom style="double">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dotted">
        <color indexed="64"/>
      </bottom>
      <diagonal/>
    </border>
    <border>
      <left style="medium">
        <color auto="1"/>
      </left>
      <right style="thin">
        <color auto="1"/>
      </right>
      <top/>
      <bottom style="medium">
        <color auto="1"/>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bottom style="double">
        <color indexed="64"/>
      </bottom>
      <diagonal/>
    </border>
    <border>
      <left style="medium">
        <color auto="1"/>
      </left>
      <right style="thin">
        <color auto="1"/>
      </right>
      <top style="dotted">
        <color indexed="64"/>
      </top>
      <bottom style="double">
        <color auto="1"/>
      </bottom>
      <diagonal/>
    </border>
    <border>
      <left style="thin">
        <color auto="1"/>
      </left>
      <right style="medium">
        <color auto="1"/>
      </right>
      <top style="dotted">
        <color indexed="64"/>
      </top>
      <bottom style="double">
        <color auto="1"/>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auto="1"/>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style="mediumDashed">
        <color theme="0" tint="-0.499984740745262"/>
      </top>
      <bottom/>
      <diagonal/>
    </border>
    <border>
      <left/>
      <right/>
      <top style="mediumDashed">
        <color theme="0" tint="-0.499984740745262"/>
      </top>
      <bottom/>
      <diagonal/>
    </border>
    <border>
      <left/>
      <right style="mediumDashed">
        <color theme="0" tint="-0.499984740745262"/>
      </right>
      <top style="mediumDashed">
        <color theme="0" tint="-0.499984740745262"/>
      </top>
      <bottom/>
      <diagonal/>
    </border>
    <border>
      <left style="mediumDashed">
        <color theme="0" tint="-0.499984740745262"/>
      </left>
      <right/>
      <top style="thin">
        <color theme="0" tint="-0.34998626667073579"/>
      </top>
      <bottom style="thin">
        <color theme="0" tint="-0.34998626667073579"/>
      </bottom>
      <diagonal/>
    </border>
    <border>
      <left/>
      <right style="medium">
        <color indexed="64"/>
      </right>
      <top/>
      <bottom style="thin">
        <color indexed="64"/>
      </bottom>
      <diagonal/>
    </border>
    <border>
      <left style="mediumDashed">
        <color theme="0" tint="-0.499984740745262"/>
      </left>
      <right/>
      <top style="mediumDashed">
        <color theme="0" tint="-0.499984740745262"/>
      </top>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medium">
        <color auto="1"/>
      </right>
      <top style="double">
        <color indexed="64"/>
      </top>
      <bottom/>
      <diagonal/>
    </border>
    <border>
      <left style="medium">
        <color indexed="64"/>
      </left>
      <right/>
      <top style="double">
        <color indexed="64"/>
      </top>
      <bottom style="medium">
        <color auto="1"/>
      </bottom>
      <diagonal/>
    </border>
    <border>
      <left style="thin">
        <color indexed="64"/>
      </left>
      <right style="dotted">
        <color indexed="64"/>
      </right>
      <top style="double">
        <color indexed="64"/>
      </top>
      <bottom style="medium">
        <color auto="1"/>
      </bottom>
      <diagonal/>
    </border>
    <border>
      <left style="dotted">
        <color indexed="64"/>
      </left>
      <right style="dotted">
        <color indexed="64"/>
      </right>
      <top style="double">
        <color indexed="64"/>
      </top>
      <bottom style="medium">
        <color auto="1"/>
      </bottom>
      <diagonal/>
    </border>
    <border>
      <left style="dotted">
        <color indexed="64"/>
      </left>
      <right style="medium">
        <color auto="1"/>
      </right>
      <top style="double">
        <color indexed="64"/>
      </top>
      <bottom style="medium">
        <color auto="1"/>
      </bottom>
      <diagonal/>
    </border>
    <border>
      <left style="medium">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medium">
        <color indexed="64"/>
      </left>
      <right/>
      <top style="double">
        <color auto="1"/>
      </top>
      <bottom/>
      <diagonal/>
    </border>
    <border>
      <left/>
      <right style="medium">
        <color indexed="64"/>
      </right>
      <top style="double">
        <color indexed="64"/>
      </top>
      <bottom/>
      <diagonal/>
    </border>
    <border>
      <left style="thin">
        <color auto="1"/>
      </left>
      <right style="medium">
        <color auto="1"/>
      </right>
      <top style="thin">
        <color auto="1"/>
      </top>
      <bottom/>
      <diagonal/>
    </border>
    <border>
      <left style="thin">
        <color indexed="64"/>
      </left>
      <right style="medium">
        <color auto="1"/>
      </right>
      <top style="thin">
        <color auto="1"/>
      </top>
      <bottom style="double">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double">
        <color indexed="64"/>
      </bottom>
      <diagonal/>
    </border>
    <border>
      <left style="dashed">
        <color indexed="64"/>
      </left>
      <right/>
      <top style="double">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dashed">
        <color indexed="64"/>
      </left>
      <right/>
      <top style="double">
        <color indexed="64"/>
      </top>
      <bottom/>
      <diagonal/>
    </border>
    <border>
      <left style="dotted">
        <color indexed="64"/>
      </left>
      <right/>
      <top style="double">
        <color indexed="64"/>
      </top>
      <bottom style="thin">
        <color indexed="64"/>
      </bottom>
      <diagonal/>
    </border>
    <border>
      <left style="dotted">
        <color indexed="64"/>
      </left>
      <right/>
      <top/>
      <bottom style="double">
        <color indexed="64"/>
      </bottom>
      <diagonal/>
    </border>
    <border>
      <left style="dotted">
        <color indexed="64"/>
      </left>
      <right/>
      <top style="dotted">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ouble">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dotted">
        <color indexed="64"/>
      </bottom>
      <diagonal/>
    </border>
    <border>
      <left style="dashed">
        <color indexed="64"/>
      </left>
      <right/>
      <top style="dotted">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tted">
        <color indexed="64"/>
      </top>
      <bottom style="dotted">
        <color indexed="64"/>
      </bottom>
      <diagonal/>
    </border>
    <border>
      <left style="dashed">
        <color indexed="64"/>
      </left>
      <right/>
      <top style="dotted">
        <color indexed="64"/>
      </top>
      <bottom style="medium">
        <color indexed="64"/>
      </bottom>
      <diagonal/>
    </border>
    <border>
      <left style="double">
        <color indexed="64"/>
      </left>
      <right style="medium">
        <color indexed="64"/>
      </right>
      <top style="medium">
        <color indexed="64"/>
      </top>
      <bottom style="thin">
        <color indexed="64"/>
      </bottom>
      <diagonal/>
    </border>
    <border>
      <left style="dashed">
        <color indexed="64"/>
      </left>
      <right/>
      <top style="dashed">
        <color indexed="64"/>
      </top>
      <bottom/>
      <diagonal/>
    </border>
    <border>
      <left style="dashed">
        <color indexed="64"/>
      </left>
      <right/>
      <top style="dashed">
        <color indexed="64"/>
      </top>
      <bottom style="medium">
        <color indexed="64"/>
      </bottom>
      <diagonal/>
    </border>
    <border>
      <left style="double">
        <color indexed="64"/>
      </left>
      <right style="medium">
        <color indexed="64"/>
      </right>
      <top style="dashed">
        <color indexed="64"/>
      </top>
      <bottom style="dashed">
        <color indexed="64"/>
      </bottom>
      <diagonal/>
    </border>
    <border>
      <left style="double">
        <color indexed="64"/>
      </left>
      <right style="medium">
        <color indexed="64"/>
      </right>
      <top style="dashed">
        <color indexed="64"/>
      </top>
      <bottom/>
      <diagonal/>
    </border>
    <border>
      <left style="double">
        <color indexed="64"/>
      </left>
      <right style="medium">
        <color indexed="64"/>
      </right>
      <top style="dashed">
        <color indexed="64"/>
      </top>
      <bottom style="medium">
        <color indexed="64"/>
      </bottom>
      <diagonal/>
    </border>
    <border>
      <left style="thin">
        <color indexed="64"/>
      </left>
      <right style="dotted">
        <color indexed="64"/>
      </right>
      <top/>
      <bottom style="dotted">
        <color indexed="64"/>
      </bottom>
      <diagonal/>
    </border>
    <border>
      <left style="double">
        <color indexed="64"/>
      </left>
      <right style="medium">
        <color indexed="64"/>
      </right>
      <top style="thin">
        <color indexed="64"/>
      </top>
      <bottom style="dashed">
        <color indexed="64"/>
      </bottom>
      <diagonal/>
    </border>
    <border>
      <left style="double">
        <color indexed="64"/>
      </left>
      <right style="medium">
        <color indexed="64"/>
      </right>
      <top style="dashed">
        <color indexed="64"/>
      </top>
      <bottom style="double">
        <color indexed="64"/>
      </bottom>
      <diagonal/>
    </border>
    <border>
      <left style="double">
        <color indexed="64"/>
      </left>
      <right style="medium">
        <color indexed="64"/>
      </right>
      <top style="dashed">
        <color indexed="64"/>
      </top>
      <bottom style="thin">
        <color indexed="64"/>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medium">
        <color indexed="64"/>
      </bottom>
      <diagonal/>
    </border>
    <border>
      <left style="double">
        <color indexed="64"/>
      </left>
      <right style="medium">
        <color indexed="64"/>
      </right>
      <top style="dotted">
        <color indexed="64"/>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dotted">
        <color indexed="64"/>
      </top>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thin">
        <color indexed="64"/>
      </left>
      <right style="dashed">
        <color indexed="64"/>
      </right>
      <top style="double">
        <color indexed="64"/>
      </top>
      <bottom style="thin">
        <color indexed="64"/>
      </bottom>
      <diagonal/>
    </border>
    <border>
      <left style="medium">
        <color auto="1"/>
      </left>
      <right style="thin">
        <color auto="1"/>
      </right>
      <top style="thin">
        <color auto="1"/>
      </top>
      <bottom/>
      <diagonal/>
    </border>
    <border>
      <left/>
      <right style="medium">
        <color auto="1"/>
      </right>
      <top style="thin">
        <color auto="1"/>
      </top>
      <bottom/>
      <diagonal/>
    </border>
  </borders>
  <cellStyleXfs count="9">
    <xf numFmtId="0" fontId="0" fillId="0" borderId="0"/>
    <xf numFmtId="38" fontId="2" fillId="0" borderId="0" applyFont="0" applyFill="0" applyBorder="0" applyAlignment="0" applyProtection="0">
      <alignment vertical="center"/>
    </xf>
    <xf numFmtId="176" fontId="5" fillId="0" borderId="0">
      <alignment vertical="top"/>
    </xf>
    <xf numFmtId="177" fontId="5" fillId="0" borderId="0" applyFont="0" applyFill="0" applyBorder="0" applyAlignment="0" applyProtection="0"/>
    <xf numFmtId="178" fontId="5" fillId="0" borderId="0" applyFont="0" applyFill="0" applyBorder="0" applyAlignment="0" applyProtection="0">
      <alignment vertical="top"/>
    </xf>
    <xf numFmtId="179" fontId="5" fillId="0" borderId="0" applyFont="0" applyFill="0" applyBorder="0" applyAlignment="0" applyProtection="0"/>
    <xf numFmtId="0" fontId="6" fillId="0" borderId="0" applyFill="0" applyBorder="0" applyProtection="0"/>
    <xf numFmtId="0" fontId="7" fillId="0" borderId="0" applyNumberFormat="0" applyFont="0" applyFill="0" applyBorder="0">
      <alignment horizontal="left" vertical="top" wrapText="1"/>
    </xf>
    <xf numFmtId="0" fontId="1" fillId="0" borderId="0">
      <alignment vertical="center"/>
    </xf>
  </cellStyleXfs>
  <cellXfs count="733">
    <xf numFmtId="0" fontId="0" fillId="0" borderId="0" xfId="0"/>
    <xf numFmtId="181" fontId="10" fillId="0" borderId="0" xfId="2" applyNumberFormat="1" applyFont="1" applyAlignment="1">
      <alignment vertical="center"/>
    </xf>
    <xf numFmtId="181" fontId="12" fillId="0" borderId="0" xfId="2" applyNumberFormat="1" applyFont="1" applyAlignment="1">
      <alignment vertical="center"/>
    </xf>
    <xf numFmtId="181" fontId="11" fillId="0" borderId="0" xfId="2" applyNumberFormat="1"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6" borderId="2" xfId="0" applyFont="1" applyFill="1" applyBorder="1" applyAlignment="1">
      <alignment vertical="center"/>
    </xf>
    <xf numFmtId="0" fontId="13" fillId="6" borderId="2"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6" borderId="41"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7" fillId="6" borderId="36" xfId="0" applyFont="1" applyFill="1" applyBorder="1" applyAlignment="1">
      <alignment horizontal="distributed" vertical="center"/>
    </xf>
    <xf numFmtId="182" fontId="17" fillId="2" borderId="28" xfId="1" applyNumberFormat="1" applyFont="1" applyFill="1" applyBorder="1" applyAlignment="1" applyProtection="1">
      <alignment horizontal="center" vertical="center"/>
      <protection locked="0"/>
    </xf>
    <xf numFmtId="182" fontId="17" fillId="6" borderId="30" xfId="1" applyNumberFormat="1" applyFont="1" applyFill="1" applyBorder="1" applyAlignment="1" applyProtection="1">
      <alignment vertical="center"/>
      <protection locked="0"/>
    </xf>
    <xf numFmtId="0" fontId="17" fillId="6" borderId="37" xfId="0" applyFont="1" applyFill="1" applyBorder="1" applyAlignment="1">
      <alignment horizontal="distributed" vertical="center"/>
    </xf>
    <xf numFmtId="182" fontId="17" fillId="2" borderId="30" xfId="1" applyNumberFormat="1" applyFont="1" applyFill="1" applyBorder="1" applyAlignment="1" applyProtection="1">
      <alignment horizontal="center" vertical="center"/>
      <protection locked="0"/>
    </xf>
    <xf numFmtId="0" fontId="17" fillId="5" borderId="38" xfId="0" applyFont="1" applyFill="1" applyBorder="1" applyAlignment="1">
      <alignment horizontal="distributed" vertical="center"/>
    </xf>
    <xf numFmtId="182" fontId="17" fillId="2" borderId="32" xfId="1" applyNumberFormat="1" applyFont="1" applyFill="1" applyBorder="1" applyAlignment="1">
      <alignment horizontal="center" vertical="center"/>
    </xf>
    <xf numFmtId="182" fontId="17" fillId="5" borderId="12" xfId="1" applyNumberFormat="1" applyFont="1" applyFill="1" applyBorder="1" applyAlignment="1">
      <alignment vertical="center"/>
    </xf>
    <xf numFmtId="182" fontId="17" fillId="5" borderId="32" xfId="1" applyNumberFormat="1" applyFont="1" applyFill="1" applyBorder="1" applyAlignment="1">
      <alignment vertical="center"/>
    </xf>
    <xf numFmtId="0" fontId="17" fillId="6" borderId="45" xfId="0" applyFont="1" applyFill="1" applyBorder="1" applyAlignment="1">
      <alignment horizontal="center" vertical="center" shrinkToFit="1"/>
    </xf>
    <xf numFmtId="182" fontId="17" fillId="2" borderId="46" xfId="1" applyNumberFormat="1" applyFont="1" applyFill="1" applyBorder="1" applyAlignment="1" applyProtection="1">
      <alignment horizontal="center" vertical="center"/>
      <protection locked="0"/>
    </xf>
    <xf numFmtId="182" fontId="17" fillId="6" borderId="46" xfId="1" applyNumberFormat="1" applyFont="1" applyFill="1" applyBorder="1" applyAlignment="1" applyProtection="1">
      <alignment vertical="center"/>
      <protection locked="0"/>
    </xf>
    <xf numFmtId="0" fontId="17" fillId="6" borderId="47" xfId="0" applyFont="1" applyFill="1" applyBorder="1" applyAlignment="1">
      <alignment horizontal="center" vertical="center" shrinkToFit="1"/>
    </xf>
    <xf numFmtId="182" fontId="17" fillId="2" borderId="48" xfId="1" applyNumberFormat="1" applyFont="1" applyFill="1" applyBorder="1" applyAlignment="1" applyProtection="1">
      <alignment horizontal="center" vertical="center"/>
      <protection locked="0"/>
    </xf>
    <xf numFmtId="182" fontId="17" fillId="6" borderId="48" xfId="1" applyNumberFormat="1" applyFont="1" applyFill="1" applyBorder="1" applyAlignment="1" applyProtection="1">
      <alignment vertical="center"/>
      <protection locked="0"/>
    </xf>
    <xf numFmtId="0" fontId="13" fillId="7" borderId="2" xfId="0" applyFont="1" applyFill="1" applyBorder="1" applyAlignment="1">
      <alignment horizontal="center" vertical="center"/>
    </xf>
    <xf numFmtId="0" fontId="13" fillId="5" borderId="41"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4" xfId="0" applyFont="1" applyFill="1" applyBorder="1" applyAlignment="1">
      <alignment horizontal="center" vertical="center"/>
    </xf>
    <xf numFmtId="0" fontId="17" fillId="0" borderId="11" xfId="0" applyFont="1" applyBorder="1" applyAlignment="1">
      <alignment horizontal="center" vertical="center" shrinkToFit="1"/>
    </xf>
    <xf numFmtId="0" fontId="21" fillId="0" borderId="0" xfId="0" applyFont="1" applyAlignment="1">
      <alignment vertical="center"/>
    </xf>
    <xf numFmtId="0" fontId="19" fillId="0" borderId="0" xfId="0" applyFont="1" applyAlignment="1">
      <alignment vertical="center"/>
    </xf>
    <xf numFmtId="0" fontId="22" fillId="0" borderId="0" xfId="0" applyFont="1" applyAlignment="1">
      <alignment vertical="center"/>
    </xf>
    <xf numFmtId="0" fontId="13" fillId="6" borderId="1" xfId="0" applyFont="1" applyFill="1" applyBorder="1" applyAlignment="1">
      <alignment horizontal="center" vertical="center"/>
    </xf>
    <xf numFmtId="0" fontId="13" fillId="6" borderId="44" xfId="0" applyFont="1" applyFill="1" applyBorder="1" applyAlignment="1">
      <alignment vertical="center"/>
    </xf>
    <xf numFmtId="0" fontId="16" fillId="6" borderId="2" xfId="0" applyFont="1" applyFill="1" applyBorder="1" applyAlignment="1">
      <alignment horizontal="center" vertical="center"/>
    </xf>
    <xf numFmtId="0" fontId="13" fillId="0" borderId="44" xfId="0" applyFont="1" applyBorder="1" applyAlignment="1">
      <alignment vertical="center"/>
    </xf>
    <xf numFmtId="0" fontId="20" fillId="0" borderId="0" xfId="0" applyFont="1" applyAlignment="1">
      <alignment vertical="center"/>
    </xf>
    <xf numFmtId="0" fontId="13" fillId="6" borderId="9" xfId="0" applyFont="1" applyFill="1" applyBorder="1" applyAlignment="1">
      <alignment horizontal="center" vertical="center"/>
    </xf>
    <xf numFmtId="0" fontId="20" fillId="0" borderId="0" xfId="0" applyFont="1" applyAlignment="1">
      <alignment horizontal="center" vertical="center"/>
    </xf>
    <xf numFmtId="0" fontId="13" fillId="0" borderId="42" xfId="0" applyFont="1" applyBorder="1" applyAlignment="1">
      <alignment horizontal="left" vertical="center"/>
    </xf>
    <xf numFmtId="182" fontId="13" fillId="5" borderId="23" xfId="0" applyNumberFormat="1" applyFont="1" applyFill="1" applyBorder="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182" fontId="13" fillId="5" borderId="24" xfId="0" applyNumberFormat="1" applyFont="1" applyFill="1" applyBorder="1" applyAlignment="1">
      <alignment vertical="center"/>
    </xf>
    <xf numFmtId="182" fontId="13" fillId="5" borderId="43" xfId="0" applyNumberFormat="1" applyFont="1" applyFill="1" applyBorder="1" applyAlignment="1">
      <alignment vertical="center"/>
    </xf>
    <xf numFmtId="0" fontId="13" fillId="0" borderId="0" xfId="0" applyFont="1" applyAlignment="1">
      <alignment horizontal="left" vertical="center"/>
    </xf>
    <xf numFmtId="182" fontId="13" fillId="5" borderId="40" xfId="0" applyNumberFormat="1" applyFont="1" applyFill="1" applyBorder="1" applyAlignment="1">
      <alignment vertical="center"/>
    </xf>
    <xf numFmtId="0" fontId="13" fillId="0" borderId="52" xfId="0" applyFont="1" applyBorder="1" applyAlignment="1">
      <alignment vertical="center"/>
    </xf>
    <xf numFmtId="180" fontId="13" fillId="0" borderId="0" xfId="0" applyNumberFormat="1" applyFont="1" applyAlignment="1">
      <alignment vertical="center"/>
    </xf>
    <xf numFmtId="0" fontId="13" fillId="0" borderId="0" xfId="0" applyFont="1" applyAlignment="1">
      <alignment horizontal="center" vertical="center" wrapText="1"/>
    </xf>
    <xf numFmtId="0" fontId="13" fillId="5" borderId="9" xfId="0" applyFont="1" applyFill="1" applyBorder="1" applyAlignment="1">
      <alignment horizontal="center" vertical="center"/>
    </xf>
    <xf numFmtId="0" fontId="20" fillId="0" borderId="52" xfId="0" applyFont="1" applyBorder="1" applyAlignment="1">
      <alignment vertical="center"/>
    </xf>
    <xf numFmtId="0" fontId="13" fillId="0" borderId="54" xfId="0" applyFont="1" applyBorder="1" applyAlignment="1">
      <alignment vertical="center"/>
    </xf>
    <xf numFmtId="0" fontId="17" fillId="6" borderId="21" xfId="0" applyFont="1" applyFill="1" applyBorder="1" applyAlignment="1">
      <alignment horizontal="distributed" vertical="center"/>
    </xf>
    <xf numFmtId="182" fontId="17" fillId="6" borderId="28" xfId="1" applyNumberFormat="1" applyFont="1" applyFill="1" applyBorder="1" applyAlignment="1" applyProtection="1">
      <alignment vertical="center"/>
      <protection locked="0"/>
    </xf>
    <xf numFmtId="0" fontId="16" fillId="0" borderId="0" xfId="0" applyFont="1"/>
    <xf numFmtId="0" fontId="17" fillId="6" borderId="17" xfId="0" applyFont="1" applyFill="1" applyBorder="1" applyAlignment="1">
      <alignment horizontal="distributed" vertical="center"/>
    </xf>
    <xf numFmtId="182" fontId="17" fillId="6" borderId="25" xfId="1" applyNumberFormat="1" applyFont="1" applyFill="1" applyBorder="1" applyAlignment="1" applyProtection="1">
      <alignment vertical="center"/>
      <protection locked="0"/>
    </xf>
    <xf numFmtId="0" fontId="13" fillId="7" borderId="27" xfId="0" applyFont="1" applyFill="1" applyBorder="1" applyAlignment="1">
      <alignment horizontal="center" vertical="center"/>
    </xf>
    <xf numFmtId="38" fontId="13" fillId="6" borderId="34" xfId="1" applyFont="1" applyFill="1" applyBorder="1" applyAlignment="1">
      <alignment horizontal="center" vertical="center"/>
    </xf>
    <xf numFmtId="0" fontId="24" fillId="0" borderId="0" xfId="0" applyFont="1" applyAlignment="1">
      <alignment vertical="center"/>
    </xf>
    <xf numFmtId="0" fontId="16" fillId="0" borderId="0" xfId="0" applyFont="1" applyAlignment="1">
      <alignment horizontal="center" vertical="center"/>
    </xf>
    <xf numFmtId="0" fontId="13" fillId="0" borderId="53" xfId="0" applyFont="1" applyBorder="1" applyAlignment="1">
      <alignment horizontal="left" vertical="center"/>
    </xf>
    <xf numFmtId="0" fontId="23" fillId="7" borderId="2" xfId="0" applyFont="1" applyFill="1" applyBorder="1" applyAlignment="1">
      <alignment horizontal="center" vertical="center"/>
    </xf>
    <xf numFmtId="0" fontId="23" fillId="7" borderId="2" xfId="0" applyFont="1" applyFill="1" applyBorder="1" applyAlignment="1">
      <alignment horizontal="center" vertical="center" shrinkToFit="1"/>
    </xf>
    <xf numFmtId="0" fontId="17" fillId="5" borderId="74" xfId="0" applyFont="1" applyFill="1" applyBorder="1" applyAlignment="1">
      <alignment horizontal="distributed" vertical="center"/>
    </xf>
    <xf numFmtId="182" fontId="17" fillId="2" borderId="75" xfId="1" applyNumberFormat="1" applyFont="1" applyFill="1" applyBorder="1" applyAlignment="1">
      <alignment horizontal="center" vertical="center"/>
    </xf>
    <xf numFmtId="182" fontId="17" fillId="5" borderId="75" xfId="1" applyNumberFormat="1" applyFont="1" applyFill="1" applyBorder="1" applyAlignment="1">
      <alignment vertical="center"/>
    </xf>
    <xf numFmtId="0" fontId="13" fillId="4" borderId="27" xfId="0" applyFont="1" applyFill="1" applyBorder="1" applyAlignment="1">
      <alignment horizontal="center" vertical="center"/>
    </xf>
    <xf numFmtId="182" fontId="17" fillId="2" borderId="82" xfId="1" applyNumberFormat="1" applyFont="1" applyFill="1" applyBorder="1" applyAlignment="1" applyProtection="1">
      <alignment horizontal="center" vertical="center"/>
      <protection locked="0"/>
    </xf>
    <xf numFmtId="0" fontId="13" fillId="4" borderId="15" xfId="0" quotePrefix="1" applyFont="1" applyFill="1" applyBorder="1" applyAlignment="1">
      <alignment horizontal="center" vertical="center"/>
    </xf>
    <xf numFmtId="38" fontId="17" fillId="5" borderId="83" xfId="0" applyNumberFormat="1" applyFont="1" applyFill="1" applyBorder="1" applyAlignment="1">
      <alignment vertical="center"/>
    </xf>
    <xf numFmtId="38" fontId="17" fillId="5" borderId="84" xfId="0" applyNumberFormat="1" applyFont="1" applyFill="1" applyBorder="1" applyAlignment="1">
      <alignment vertical="center"/>
    </xf>
    <xf numFmtId="38" fontId="17" fillId="5" borderId="85" xfId="0" applyNumberFormat="1" applyFont="1" applyFill="1" applyBorder="1" applyAlignment="1">
      <alignment vertical="center"/>
    </xf>
    <xf numFmtId="38" fontId="17" fillId="5" borderId="86" xfId="0" applyNumberFormat="1" applyFont="1" applyFill="1" applyBorder="1" applyAlignment="1">
      <alignment vertical="center"/>
    </xf>
    <xf numFmtId="38" fontId="17" fillId="5" borderId="87" xfId="0" applyNumberFormat="1" applyFont="1" applyFill="1" applyBorder="1" applyAlignment="1">
      <alignment vertical="center"/>
    </xf>
    <xf numFmtId="38" fontId="17" fillId="5" borderId="88" xfId="0" applyNumberFormat="1" applyFont="1" applyFill="1" applyBorder="1" applyAlignment="1">
      <alignment vertical="center"/>
    </xf>
    <xf numFmtId="38" fontId="17" fillId="5" borderId="89" xfId="0" applyNumberFormat="1" applyFont="1" applyFill="1" applyBorder="1" applyAlignment="1">
      <alignment vertical="center"/>
    </xf>
    <xf numFmtId="38" fontId="13" fillId="5" borderId="85" xfId="1" applyFont="1" applyFill="1" applyBorder="1" applyAlignment="1">
      <alignment vertical="center"/>
    </xf>
    <xf numFmtId="0" fontId="13" fillId="0" borderId="42" xfId="0" applyFont="1" applyBorder="1" applyAlignment="1">
      <alignment vertical="center"/>
    </xf>
    <xf numFmtId="0" fontId="13" fillId="0" borderId="93" xfId="0" applyFont="1" applyBorder="1" applyAlignment="1">
      <alignment vertical="center"/>
    </xf>
    <xf numFmtId="182" fontId="13" fillId="5" borderId="83" xfId="0" applyNumberFormat="1" applyFont="1" applyFill="1" applyBorder="1" applyAlignment="1">
      <alignment vertical="center"/>
    </xf>
    <xf numFmtId="182" fontId="13" fillId="5" borderId="85" xfId="0" applyNumberFormat="1" applyFont="1" applyFill="1" applyBorder="1" applyAlignment="1">
      <alignment vertical="center"/>
    </xf>
    <xf numFmtId="182" fontId="13" fillId="5" borderId="84" xfId="0" applyNumberFormat="1" applyFont="1" applyFill="1" applyBorder="1" applyAlignment="1">
      <alignment vertical="center"/>
    </xf>
    <xf numFmtId="182" fontId="13" fillId="5" borderId="95" xfId="0" applyNumberFormat="1" applyFont="1" applyFill="1" applyBorder="1" applyAlignment="1">
      <alignment vertical="center"/>
    </xf>
    <xf numFmtId="182" fontId="13" fillId="5" borderId="60" xfId="0" applyNumberFormat="1" applyFont="1" applyFill="1" applyBorder="1" applyAlignment="1">
      <alignment vertical="center"/>
    </xf>
    <xf numFmtId="182" fontId="13" fillId="5" borderId="96" xfId="0" applyNumberFormat="1" applyFont="1" applyFill="1" applyBorder="1" applyAlignment="1">
      <alignment vertical="center"/>
    </xf>
    <xf numFmtId="182" fontId="13" fillId="5" borderId="97" xfId="0" applyNumberFormat="1" applyFont="1" applyFill="1" applyBorder="1" applyAlignment="1">
      <alignment vertical="center"/>
    </xf>
    <xf numFmtId="0" fontId="13" fillId="0" borderId="98" xfId="0" applyFont="1" applyBorder="1" applyAlignment="1">
      <alignment vertical="center"/>
    </xf>
    <xf numFmtId="182" fontId="13" fillId="5" borderId="20" xfId="0" applyNumberFormat="1" applyFont="1" applyFill="1" applyBorder="1" applyAlignment="1">
      <alignment vertical="center"/>
    </xf>
    <xf numFmtId="182" fontId="13" fillId="5" borderId="99" xfId="0" applyNumberFormat="1" applyFont="1" applyFill="1" applyBorder="1" applyAlignment="1">
      <alignment vertical="center"/>
    </xf>
    <xf numFmtId="182" fontId="13" fillId="5" borderId="55" xfId="0" applyNumberFormat="1" applyFont="1" applyFill="1" applyBorder="1" applyAlignment="1">
      <alignment vertical="center"/>
    </xf>
    <xf numFmtId="0" fontId="17" fillId="6" borderId="33" xfId="0" applyFont="1" applyFill="1" applyBorder="1" applyAlignment="1">
      <alignment horizontal="center" vertical="center" shrinkToFit="1"/>
    </xf>
    <xf numFmtId="38" fontId="13" fillId="5" borderId="91" xfId="1" applyFont="1" applyFill="1" applyBorder="1" applyAlignment="1">
      <alignment vertical="center"/>
    </xf>
    <xf numFmtId="182" fontId="13" fillId="6" borderId="67" xfId="1" applyNumberFormat="1" applyFont="1" applyFill="1" applyBorder="1" applyAlignment="1">
      <alignment vertical="center"/>
    </xf>
    <xf numFmtId="182" fontId="13" fillId="6" borderId="33" xfId="1" applyNumberFormat="1" applyFont="1" applyFill="1" applyBorder="1" applyAlignment="1">
      <alignment vertical="center"/>
    </xf>
    <xf numFmtId="182" fontId="13" fillId="6" borderId="33" xfId="0" applyNumberFormat="1" applyFont="1" applyFill="1" applyBorder="1" applyAlignment="1">
      <alignment vertical="center"/>
    </xf>
    <xf numFmtId="182" fontId="13" fillId="0" borderId="0" xfId="0" applyNumberFormat="1" applyFont="1" applyAlignment="1">
      <alignment vertical="center"/>
    </xf>
    <xf numFmtId="0" fontId="17" fillId="5" borderId="109" xfId="0" applyFont="1" applyFill="1" applyBorder="1" applyAlignment="1">
      <alignment horizontal="distributed" vertical="center"/>
    </xf>
    <xf numFmtId="182" fontId="17" fillId="5" borderId="108" xfId="1" applyNumberFormat="1" applyFont="1" applyFill="1" applyBorder="1" applyAlignme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13" fillId="0" borderId="103" xfId="0" applyFont="1" applyBorder="1" applyAlignment="1">
      <alignment vertical="center"/>
    </xf>
    <xf numFmtId="0" fontId="13" fillId="2" borderId="101" xfId="0" applyFont="1" applyFill="1" applyBorder="1" applyAlignment="1">
      <alignment horizontal="center" vertical="center"/>
    </xf>
    <xf numFmtId="0" fontId="13" fillId="0" borderId="101" xfId="0" applyFont="1" applyBorder="1" applyAlignment="1">
      <alignment horizontal="center" vertical="center"/>
    </xf>
    <xf numFmtId="0" fontId="13" fillId="6" borderId="111" xfId="0" applyFont="1" applyFill="1" applyBorder="1" applyAlignment="1">
      <alignment horizontal="center" vertical="center"/>
    </xf>
    <xf numFmtId="182" fontId="13" fillId="5" borderId="110" xfId="0" applyNumberFormat="1" applyFont="1" applyFill="1" applyBorder="1" applyAlignment="1">
      <alignment vertical="center"/>
    </xf>
    <xf numFmtId="0" fontId="17" fillId="0" borderId="103" xfId="0" applyFont="1" applyBorder="1" applyAlignment="1">
      <alignment vertical="center"/>
    </xf>
    <xf numFmtId="0" fontId="17" fillId="2" borderId="101" xfId="0" applyFont="1" applyFill="1" applyBorder="1" applyAlignment="1">
      <alignment horizontal="center" vertical="center"/>
    </xf>
    <xf numFmtId="0" fontId="17" fillId="6" borderId="111" xfId="0" applyFont="1" applyFill="1" applyBorder="1" applyAlignment="1">
      <alignment horizontal="center" vertical="center"/>
    </xf>
    <xf numFmtId="0" fontId="13" fillId="0" borderId="104" xfId="0" applyFont="1" applyBorder="1" applyAlignment="1">
      <alignment vertical="center"/>
    </xf>
    <xf numFmtId="0" fontId="17" fillId="6" borderId="112" xfId="0" applyFont="1" applyFill="1" applyBorder="1" applyAlignment="1">
      <alignment vertical="center"/>
    </xf>
    <xf numFmtId="0" fontId="13" fillId="0" borderId="112" xfId="0" applyFont="1" applyBorder="1" applyAlignment="1">
      <alignment horizontal="center" vertical="center"/>
    </xf>
    <xf numFmtId="0" fontId="17" fillId="6" borderId="113" xfId="0" applyFont="1" applyFill="1" applyBorder="1" applyAlignment="1">
      <alignment horizontal="center" vertical="center"/>
    </xf>
    <xf numFmtId="182" fontId="13" fillId="5" borderId="114" xfId="0" applyNumberFormat="1" applyFont="1" applyFill="1" applyBorder="1" applyAlignment="1">
      <alignment vertical="center"/>
    </xf>
    <xf numFmtId="0" fontId="13" fillId="0" borderId="102" xfId="0" applyFont="1" applyBorder="1" applyAlignment="1">
      <alignment vertical="center"/>
    </xf>
    <xf numFmtId="0" fontId="13" fillId="2" borderId="100" xfId="0" applyFont="1" applyFill="1" applyBorder="1" applyAlignment="1">
      <alignment horizontal="center" vertical="center"/>
    </xf>
    <xf numFmtId="0" fontId="13" fillId="0" borderId="100" xfId="0" applyFont="1" applyBorder="1" applyAlignment="1">
      <alignment horizontal="center" vertical="center"/>
    </xf>
    <xf numFmtId="0" fontId="13" fillId="6" borderId="115" xfId="0" applyFont="1" applyFill="1" applyBorder="1" applyAlignment="1">
      <alignment horizontal="center" vertical="center"/>
    </xf>
    <xf numFmtId="182" fontId="13" fillId="5" borderId="87" xfId="0" applyNumberFormat="1" applyFont="1" applyFill="1" applyBorder="1" applyAlignment="1">
      <alignment vertical="center"/>
    </xf>
    <xf numFmtId="182" fontId="13" fillId="5" borderId="116" xfId="0" applyNumberFormat="1" applyFont="1" applyFill="1" applyBorder="1" applyAlignment="1">
      <alignment vertical="center"/>
    </xf>
    <xf numFmtId="182" fontId="13" fillId="5" borderId="117" xfId="0" applyNumberFormat="1" applyFont="1" applyFill="1" applyBorder="1" applyAlignment="1">
      <alignment vertical="center"/>
    </xf>
    <xf numFmtId="182" fontId="13" fillId="2" borderId="116" xfId="0" applyNumberFormat="1" applyFont="1" applyFill="1" applyBorder="1" applyAlignment="1">
      <alignment vertical="center"/>
    </xf>
    <xf numFmtId="182" fontId="13" fillId="2" borderId="70" xfId="1" applyNumberFormat="1" applyFont="1" applyFill="1" applyBorder="1" applyAlignment="1">
      <alignment vertical="center"/>
    </xf>
    <xf numFmtId="184" fontId="26" fillId="2" borderId="110" xfId="0" applyNumberFormat="1" applyFont="1" applyFill="1" applyBorder="1" applyAlignment="1">
      <alignment vertical="center"/>
    </xf>
    <xf numFmtId="184" fontId="26" fillId="2" borderId="90" xfId="0" applyNumberFormat="1" applyFont="1" applyFill="1" applyBorder="1" applyAlignment="1">
      <alignment vertical="center"/>
    </xf>
    <xf numFmtId="184" fontId="26" fillId="2" borderId="80" xfId="0" applyNumberFormat="1" applyFont="1" applyFill="1" applyBorder="1" applyAlignment="1">
      <alignment vertical="center"/>
    </xf>
    <xf numFmtId="38" fontId="17" fillId="2" borderId="110" xfId="0" applyNumberFormat="1" applyFont="1" applyFill="1" applyBorder="1" applyAlignment="1">
      <alignment vertical="center"/>
    </xf>
    <xf numFmtId="184" fontId="17" fillId="5" borderId="108" xfId="1" applyNumberFormat="1" applyFont="1" applyFill="1" applyBorder="1" applyAlignment="1">
      <alignment vertical="center"/>
    </xf>
    <xf numFmtId="0" fontId="17" fillId="5" borderId="79" xfId="0" applyFont="1" applyFill="1" applyBorder="1" applyAlignment="1">
      <alignment horizontal="distributed" vertical="center"/>
    </xf>
    <xf numFmtId="182" fontId="17" fillId="2" borderId="90" xfId="1" applyNumberFormat="1" applyFont="1" applyFill="1" applyBorder="1" applyAlignment="1">
      <alignment horizontal="center" vertical="center"/>
    </xf>
    <xf numFmtId="182" fontId="17" fillId="2" borderId="81" xfId="1" applyNumberFormat="1" applyFont="1" applyFill="1" applyBorder="1" applyAlignment="1">
      <alignment horizontal="center" vertical="center"/>
    </xf>
    <xf numFmtId="182" fontId="19" fillId="5" borderId="81" xfId="1" applyNumberFormat="1" applyFont="1" applyFill="1" applyBorder="1" applyAlignment="1">
      <alignment vertical="center"/>
    </xf>
    <xf numFmtId="184" fontId="17" fillId="2" borderId="110" xfId="0" applyNumberFormat="1" applyFont="1" applyFill="1" applyBorder="1" applyAlignment="1">
      <alignment vertical="center"/>
    </xf>
    <xf numFmtId="184" fontId="17" fillId="5" borderId="118" xfId="0" applyNumberFormat="1" applyFont="1" applyFill="1" applyBorder="1" applyAlignment="1">
      <alignment vertical="center" wrapText="1"/>
    </xf>
    <xf numFmtId="184" fontId="17" fillId="2" borderId="90" xfId="0" applyNumberFormat="1" applyFont="1" applyFill="1" applyBorder="1" applyAlignment="1">
      <alignment vertical="center"/>
    </xf>
    <xf numFmtId="184" fontId="17" fillId="2" borderId="80" xfId="0" applyNumberFormat="1" applyFont="1" applyFill="1" applyBorder="1" applyAlignment="1">
      <alignment vertical="center"/>
    </xf>
    <xf numFmtId="184" fontId="19" fillId="5" borderId="94" xfId="0" applyNumberFormat="1" applyFont="1" applyFill="1" applyBorder="1" applyAlignment="1">
      <alignment vertical="center"/>
    </xf>
    <xf numFmtId="184" fontId="17" fillId="5" borderId="116" xfId="0" applyNumberFormat="1" applyFont="1" applyFill="1" applyBorder="1" applyAlignment="1">
      <alignment vertical="center"/>
    </xf>
    <xf numFmtId="182" fontId="17" fillId="5" borderId="116" xfId="1" applyNumberFormat="1" applyFont="1" applyFill="1" applyBorder="1" applyAlignment="1">
      <alignment vertical="center"/>
    </xf>
    <xf numFmtId="182" fontId="17" fillId="5" borderId="118" xfId="1" applyNumberFormat="1" applyFont="1" applyFill="1" applyBorder="1" applyAlignment="1">
      <alignment vertical="center"/>
    </xf>
    <xf numFmtId="0" fontId="13" fillId="0" borderId="122" xfId="0" applyFont="1" applyBorder="1" applyAlignment="1">
      <alignment vertical="center"/>
    </xf>
    <xf numFmtId="182" fontId="13" fillId="2" borderId="123" xfId="0" applyNumberFormat="1" applyFont="1" applyFill="1" applyBorder="1" applyAlignment="1">
      <alignment vertical="center"/>
    </xf>
    <xf numFmtId="182" fontId="13" fillId="6" borderId="124" xfId="0" applyNumberFormat="1" applyFont="1" applyFill="1" applyBorder="1" applyAlignment="1">
      <alignment vertical="center"/>
    </xf>
    <xf numFmtId="182" fontId="13" fillId="6" borderId="125" xfId="0" applyNumberFormat="1" applyFont="1" applyFill="1" applyBorder="1" applyAlignment="1">
      <alignment vertical="center"/>
    </xf>
    <xf numFmtId="182" fontId="13" fillId="6" borderId="118" xfId="0" applyNumberFormat="1" applyFont="1" applyFill="1" applyBorder="1" applyAlignment="1">
      <alignment vertical="center"/>
    </xf>
    <xf numFmtId="182" fontId="13" fillId="6" borderId="119" xfId="0" applyNumberFormat="1" applyFont="1" applyFill="1" applyBorder="1" applyAlignment="1">
      <alignment vertical="center"/>
    </xf>
    <xf numFmtId="182" fontId="13" fillId="2" borderId="117" xfId="0" applyNumberFormat="1" applyFont="1" applyFill="1" applyBorder="1" applyAlignment="1">
      <alignment vertical="center"/>
    </xf>
    <xf numFmtId="182" fontId="13" fillId="6" borderId="126" xfId="0" applyNumberFormat="1" applyFont="1" applyFill="1" applyBorder="1" applyAlignment="1">
      <alignment vertical="center"/>
    </xf>
    <xf numFmtId="182" fontId="13" fillId="6" borderId="127" xfId="0" applyNumberFormat="1" applyFont="1" applyFill="1" applyBorder="1" applyAlignment="1">
      <alignment vertical="center"/>
    </xf>
    <xf numFmtId="0" fontId="13" fillId="0" borderId="123" xfId="0" applyFont="1" applyBorder="1" applyAlignment="1">
      <alignment vertical="center"/>
    </xf>
    <xf numFmtId="0" fontId="13" fillId="2" borderId="124" xfId="0" applyFont="1" applyFill="1" applyBorder="1" applyAlignment="1">
      <alignment horizontal="center" vertical="center"/>
    </xf>
    <xf numFmtId="0" fontId="13" fillId="0" borderId="124" xfId="0" applyFont="1" applyBorder="1" applyAlignment="1">
      <alignment horizontal="center" vertical="center"/>
    </xf>
    <xf numFmtId="0" fontId="13" fillId="6" borderId="128" xfId="0" applyFont="1" applyFill="1" applyBorder="1" applyAlignment="1">
      <alignment horizontal="center" vertical="center"/>
    </xf>
    <xf numFmtId="0" fontId="17" fillId="2" borderId="118" xfId="0" applyFont="1" applyFill="1" applyBorder="1" applyAlignment="1">
      <alignment horizontal="center" vertical="center"/>
    </xf>
    <xf numFmtId="0" fontId="13" fillId="0" borderId="118" xfId="0" applyFont="1" applyBorder="1" applyAlignment="1">
      <alignment horizontal="center" vertical="center"/>
    </xf>
    <xf numFmtId="0" fontId="13" fillId="6" borderId="129" xfId="0" applyFont="1" applyFill="1" applyBorder="1" applyAlignment="1">
      <alignment horizontal="center" vertical="center"/>
    </xf>
    <xf numFmtId="0" fontId="17" fillId="0" borderId="117" xfId="0" applyFont="1" applyBorder="1" applyAlignment="1">
      <alignment vertical="center"/>
    </xf>
    <xf numFmtId="0" fontId="17" fillId="6" borderId="126" xfId="0" applyFont="1" applyFill="1" applyBorder="1" applyAlignment="1">
      <alignment vertical="center"/>
    </xf>
    <xf numFmtId="0" fontId="13" fillId="0" borderId="126" xfId="0" applyFont="1" applyBorder="1" applyAlignment="1">
      <alignment horizontal="center" vertical="center"/>
    </xf>
    <xf numFmtId="0" fontId="13" fillId="6" borderId="130" xfId="0" applyFont="1" applyFill="1" applyBorder="1" applyAlignment="1">
      <alignment horizontal="center" vertical="center"/>
    </xf>
    <xf numFmtId="0" fontId="13" fillId="0" borderId="116" xfId="0" applyFont="1" applyBorder="1" applyAlignment="1">
      <alignment vertical="center"/>
    </xf>
    <xf numFmtId="0" fontId="13" fillId="2" borderId="118" xfId="0" applyFont="1" applyFill="1" applyBorder="1" applyAlignment="1">
      <alignment horizontal="center" vertical="center"/>
    </xf>
    <xf numFmtId="0" fontId="17" fillId="0" borderId="116" xfId="0" applyFont="1" applyBorder="1" applyAlignment="1">
      <alignment vertical="center"/>
    </xf>
    <xf numFmtId="0" fontId="17" fillId="6" borderId="129" xfId="0" applyFont="1" applyFill="1" applyBorder="1" applyAlignment="1">
      <alignment horizontal="center" vertical="center"/>
    </xf>
    <xf numFmtId="0" fontId="13" fillId="0" borderId="117" xfId="0" applyFont="1" applyBorder="1" applyAlignment="1">
      <alignment vertical="center"/>
    </xf>
    <xf numFmtId="0" fontId="17" fillId="6" borderId="130" xfId="0" applyFont="1" applyFill="1" applyBorder="1" applyAlignment="1">
      <alignment horizontal="center" vertical="center"/>
    </xf>
    <xf numFmtId="0" fontId="17" fillId="0" borderId="118" xfId="0" applyFont="1" applyBorder="1" applyAlignment="1">
      <alignment horizontal="center" vertical="center"/>
    </xf>
    <xf numFmtId="0" fontId="17" fillId="0" borderId="126" xfId="0" applyFont="1" applyBorder="1" applyAlignment="1">
      <alignment horizontal="center" vertical="center"/>
    </xf>
    <xf numFmtId="182" fontId="13" fillId="2" borderId="124" xfId="0" applyNumberFormat="1" applyFont="1" applyFill="1" applyBorder="1" applyAlignment="1">
      <alignment vertical="center"/>
    </xf>
    <xf numFmtId="182" fontId="13" fillId="2" borderId="118" xfId="0" applyNumberFormat="1" applyFont="1" applyFill="1" applyBorder="1" applyAlignment="1">
      <alignment vertical="center"/>
    </xf>
    <xf numFmtId="182" fontId="13" fillId="2" borderId="126" xfId="0" applyNumberFormat="1" applyFont="1" applyFill="1" applyBorder="1" applyAlignment="1">
      <alignment vertical="center"/>
    </xf>
    <xf numFmtId="0" fontId="17" fillId="0" borderId="101" xfId="0" applyFont="1" applyBorder="1" applyAlignment="1">
      <alignment horizontal="center" vertical="center"/>
    </xf>
    <xf numFmtId="0" fontId="17" fillId="0" borderId="104" xfId="0" applyFont="1" applyBorder="1" applyAlignment="1">
      <alignment vertical="center"/>
    </xf>
    <xf numFmtId="0" fontId="17" fillId="0" borderId="112" xfId="0" applyFont="1" applyBorder="1" applyAlignment="1">
      <alignment horizontal="center" vertical="center"/>
    </xf>
    <xf numFmtId="182" fontId="13" fillId="5" borderId="123" xfId="0" applyNumberFormat="1" applyFont="1" applyFill="1" applyBorder="1" applyAlignment="1">
      <alignment vertical="center"/>
    </xf>
    <xf numFmtId="182" fontId="13" fillId="2" borderId="121" xfId="0" applyNumberFormat="1" applyFont="1" applyFill="1" applyBorder="1" applyAlignment="1">
      <alignment vertical="center"/>
    </xf>
    <xf numFmtId="0" fontId="8" fillId="0" borderId="0" xfId="0" applyFont="1" applyAlignment="1">
      <alignment vertical="center"/>
    </xf>
    <xf numFmtId="0" fontId="28" fillId="0" borderId="0" xfId="0" applyFont="1"/>
    <xf numFmtId="0" fontId="26" fillId="0" borderId="42" xfId="0" applyFont="1" applyBorder="1" applyAlignment="1">
      <alignment vertical="center"/>
    </xf>
    <xf numFmtId="0" fontId="0" fillId="0" borderId="137" xfId="0" applyBorder="1" applyAlignment="1">
      <alignment vertical="center"/>
    </xf>
    <xf numFmtId="0" fontId="13" fillId="0" borderId="135" xfId="0" applyFont="1" applyBorder="1" applyAlignment="1">
      <alignment vertical="center"/>
    </xf>
    <xf numFmtId="0" fontId="26" fillId="0" borderId="6" xfId="0" applyFont="1" applyBorder="1" applyAlignment="1">
      <alignment vertical="center"/>
    </xf>
    <xf numFmtId="0" fontId="13" fillId="0" borderId="137" xfId="0" applyFont="1" applyBorder="1" applyAlignment="1">
      <alignment vertical="center"/>
    </xf>
    <xf numFmtId="0" fontId="13" fillId="0" borderId="139" xfId="0" applyFont="1" applyBorder="1" applyAlignment="1">
      <alignment vertical="center"/>
    </xf>
    <xf numFmtId="0" fontId="13" fillId="0" borderId="138" xfId="0" applyFont="1" applyBorder="1" applyAlignment="1">
      <alignment vertical="center"/>
    </xf>
    <xf numFmtId="0" fontId="13" fillId="0" borderId="137" xfId="0" applyFont="1" applyBorder="1" applyAlignment="1">
      <alignment vertical="center" textRotation="255"/>
    </xf>
    <xf numFmtId="181" fontId="10" fillId="0" borderId="0" xfId="2" applyNumberFormat="1" applyFont="1" applyAlignment="1">
      <alignment horizontal="right" vertical="top"/>
    </xf>
    <xf numFmtId="0" fontId="30" fillId="0" borderId="0" xfId="0" applyFont="1"/>
    <xf numFmtId="0" fontId="34" fillId="0" borderId="0" xfId="0" applyFont="1" applyAlignment="1">
      <alignment horizontal="right" vertical="center"/>
    </xf>
    <xf numFmtId="0" fontId="30" fillId="0" borderId="14" xfId="0" applyFont="1" applyBorder="1" applyAlignment="1">
      <alignment horizontal="center" vertical="center"/>
    </xf>
    <xf numFmtId="0" fontId="30" fillId="0" borderId="131" xfId="0" applyFont="1" applyBorder="1" applyAlignment="1">
      <alignment horizontal="center" vertical="center"/>
    </xf>
    <xf numFmtId="0" fontId="30" fillId="0" borderId="133" xfId="0" applyFont="1" applyBorder="1" applyAlignment="1">
      <alignment horizontal="center" vertical="center"/>
    </xf>
    <xf numFmtId="0" fontId="31" fillId="0" borderId="2" xfId="0" applyFont="1" applyBorder="1" applyAlignment="1">
      <alignment horizontal="center" vertical="center" wrapText="1"/>
    </xf>
    <xf numFmtId="0" fontId="27" fillId="0" borderId="9" xfId="0" applyFont="1" applyBorder="1" applyAlignment="1">
      <alignment horizontal="justify" vertical="center" wrapText="1"/>
    </xf>
    <xf numFmtId="0" fontId="27" fillId="0" borderId="10" xfId="0" applyFont="1" applyBorder="1" applyAlignment="1">
      <alignment horizontal="justify" vertical="center" wrapText="1"/>
    </xf>
    <xf numFmtId="0" fontId="27" fillId="0" borderId="10" xfId="0" applyFont="1" applyBorder="1" applyAlignment="1">
      <alignment vertical="center" wrapText="1"/>
    </xf>
    <xf numFmtId="0" fontId="27" fillId="0" borderId="3" xfId="0" applyFont="1" applyBorder="1" applyAlignment="1">
      <alignment vertical="center" wrapText="1"/>
    </xf>
    <xf numFmtId="0" fontId="31" fillId="0" borderId="132" xfId="0" applyFont="1" applyBorder="1" applyAlignment="1">
      <alignment horizontal="center" vertical="center" wrapText="1"/>
    </xf>
    <xf numFmtId="0" fontId="27" fillId="0" borderId="147" xfId="0" applyFont="1" applyBorder="1" applyAlignment="1">
      <alignment vertical="center" wrapText="1"/>
    </xf>
    <xf numFmtId="0" fontId="31" fillId="0" borderId="41" xfId="0" applyFont="1" applyBorder="1" applyAlignment="1">
      <alignment horizontal="center" vertical="center" wrapText="1"/>
    </xf>
    <xf numFmtId="0" fontId="31" fillId="0" borderId="13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42" xfId="0" applyFont="1" applyBorder="1" applyAlignment="1">
      <alignment horizontal="center" vertical="center" wrapText="1"/>
    </xf>
    <xf numFmtId="0" fontId="33" fillId="0" borderId="142"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134" xfId="0" applyFont="1" applyBorder="1" applyAlignment="1">
      <alignment horizontal="center" vertical="center" wrapText="1"/>
    </xf>
    <xf numFmtId="183" fontId="27" fillId="0" borderId="152" xfId="0" applyNumberFormat="1" applyFont="1" applyBorder="1" applyAlignment="1">
      <alignment vertical="center"/>
    </xf>
    <xf numFmtId="0" fontId="27" fillId="0" borderId="153" xfId="0" applyFont="1" applyBorder="1" applyAlignment="1">
      <alignment vertical="center"/>
    </xf>
    <xf numFmtId="0" fontId="27" fillId="0" borderId="153" xfId="0" applyFont="1" applyBorder="1" applyAlignment="1">
      <alignment horizontal="center" vertical="center"/>
    </xf>
    <xf numFmtId="183" fontId="27" fillId="0" borderId="153" xfId="0" applyNumberFormat="1" applyFont="1" applyBorder="1" applyAlignment="1">
      <alignment vertical="center"/>
    </xf>
    <xf numFmtId="0" fontId="27" fillId="0" borderId="154" xfId="0" applyFont="1" applyBorder="1" applyAlignment="1">
      <alignment vertical="center"/>
    </xf>
    <xf numFmtId="0" fontId="27" fillId="0" borderId="132" xfId="0" applyFont="1" applyBorder="1" applyAlignment="1">
      <alignment horizontal="center" vertical="center"/>
    </xf>
    <xf numFmtId="0" fontId="3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7" fillId="0" borderId="0" xfId="0" applyFont="1" applyAlignment="1">
      <alignment vertical="center" shrinkToFit="1"/>
    </xf>
    <xf numFmtId="183" fontId="37" fillId="6" borderId="2" xfId="0" applyNumberFormat="1" applyFont="1" applyFill="1" applyBorder="1" applyAlignment="1">
      <alignment vertical="center"/>
    </xf>
    <xf numFmtId="0" fontId="37" fillId="6" borderId="2" xfId="0" applyFont="1" applyFill="1" applyBorder="1" applyAlignment="1">
      <alignment vertical="center"/>
    </xf>
    <xf numFmtId="0" fontId="37" fillId="6" borderId="2" xfId="0" applyFont="1" applyFill="1" applyBorder="1" applyAlignment="1">
      <alignment horizontal="center" vertical="center"/>
    </xf>
    <xf numFmtId="0" fontId="37" fillId="3" borderId="2" xfId="0" applyFont="1" applyFill="1" applyBorder="1" applyAlignment="1">
      <alignment vertical="center"/>
    </xf>
    <xf numFmtId="0" fontId="38" fillId="0" borderId="0" xfId="0" applyFont="1" applyAlignment="1">
      <alignment vertical="center"/>
    </xf>
    <xf numFmtId="0" fontId="13" fillId="10" borderId="2" xfId="0" applyFont="1" applyFill="1" applyBorder="1" applyAlignment="1">
      <alignment vertical="center"/>
    </xf>
    <xf numFmtId="0" fontId="16" fillId="10" borderId="2" xfId="0" applyFont="1" applyFill="1" applyBorder="1" applyAlignment="1">
      <alignment horizontal="center" vertical="center"/>
    </xf>
    <xf numFmtId="0" fontId="17" fillId="10" borderId="126" xfId="0" applyFont="1" applyFill="1" applyBorder="1" applyAlignment="1">
      <alignment vertical="center"/>
    </xf>
    <xf numFmtId="0" fontId="13" fillId="10" borderId="128" xfId="0" applyFont="1" applyFill="1" applyBorder="1" applyAlignment="1">
      <alignment horizontal="center" vertical="center"/>
    </xf>
    <xf numFmtId="0" fontId="17" fillId="10" borderId="129" xfId="0" applyFont="1" applyFill="1" applyBorder="1" applyAlignment="1">
      <alignment horizontal="center" vertical="center"/>
    </xf>
    <xf numFmtId="0" fontId="17" fillId="10" borderId="130" xfId="0" applyFont="1" applyFill="1" applyBorder="1" applyAlignment="1">
      <alignment horizontal="center" vertical="center"/>
    </xf>
    <xf numFmtId="182" fontId="13" fillId="10" borderId="123" xfId="0" applyNumberFormat="1" applyFont="1" applyFill="1" applyBorder="1" applyAlignment="1">
      <alignment vertical="center"/>
    </xf>
    <xf numFmtId="182" fontId="13" fillId="10" borderId="116" xfId="0" applyNumberFormat="1" applyFont="1" applyFill="1" applyBorder="1" applyAlignment="1">
      <alignment vertical="center"/>
    </xf>
    <xf numFmtId="182" fontId="13" fillId="10" borderId="117" xfId="0" applyNumberFormat="1" applyFont="1" applyFill="1" applyBorder="1" applyAlignment="1">
      <alignment vertical="center"/>
    </xf>
    <xf numFmtId="0" fontId="17" fillId="10" borderId="112" xfId="0" applyFont="1" applyFill="1" applyBorder="1" applyAlignment="1">
      <alignment vertical="center"/>
    </xf>
    <xf numFmtId="0" fontId="13" fillId="10" borderId="115" xfId="0" applyFont="1" applyFill="1" applyBorder="1" applyAlignment="1">
      <alignment horizontal="center" vertical="center"/>
    </xf>
    <xf numFmtId="0" fontId="17" fillId="10" borderId="111" xfId="0" applyFont="1" applyFill="1" applyBorder="1" applyAlignment="1">
      <alignment horizontal="center" vertical="center"/>
    </xf>
    <xf numFmtId="0" fontId="17" fillId="10" borderId="113" xfId="0" applyFont="1" applyFill="1" applyBorder="1" applyAlignment="1">
      <alignment horizontal="center" vertical="center"/>
    </xf>
    <xf numFmtId="182" fontId="13" fillId="10" borderId="121" xfId="0" applyNumberFormat="1" applyFont="1" applyFill="1" applyBorder="1" applyAlignment="1">
      <alignment vertical="center"/>
    </xf>
    <xf numFmtId="182" fontId="13" fillId="10" borderId="118" xfId="0" applyNumberFormat="1" applyFont="1" applyFill="1" applyBorder="1" applyAlignment="1">
      <alignment vertical="center"/>
    </xf>
    <xf numFmtId="182" fontId="13" fillId="10" borderId="126" xfId="0" applyNumberFormat="1" applyFont="1" applyFill="1" applyBorder="1" applyAlignment="1">
      <alignment vertical="center"/>
    </xf>
    <xf numFmtId="0" fontId="16" fillId="11" borderId="2" xfId="0" applyFont="1" applyFill="1" applyBorder="1" applyAlignment="1">
      <alignment horizontal="center" vertical="center"/>
    </xf>
    <xf numFmtId="0" fontId="0" fillId="0" borderId="139" xfId="0" applyBorder="1" applyAlignment="1">
      <alignment vertical="center"/>
    </xf>
    <xf numFmtId="183" fontId="27" fillId="0" borderId="160" xfId="0" applyNumberFormat="1" applyFont="1" applyBorder="1" applyAlignment="1">
      <alignment vertical="center"/>
    </xf>
    <xf numFmtId="0" fontId="27" fillId="0" borderId="161" xfId="0" applyFont="1" applyBorder="1" applyAlignment="1">
      <alignment vertical="center"/>
    </xf>
    <xf numFmtId="0" fontId="27" fillId="0" borderId="161" xfId="0" applyFont="1" applyBorder="1" applyAlignment="1">
      <alignment horizontal="center" vertical="center"/>
    </xf>
    <xf numFmtId="183" fontId="27" fillId="0" borderId="161" xfId="0" applyNumberFormat="1" applyFont="1" applyBorder="1" applyAlignment="1">
      <alignment vertical="center"/>
    </xf>
    <xf numFmtId="0" fontId="27" fillId="0" borderId="162" xfId="0" applyFont="1" applyBorder="1" applyAlignment="1">
      <alignment vertical="center"/>
    </xf>
    <xf numFmtId="0" fontId="27" fillId="0" borderId="151" xfId="0" applyFont="1" applyBorder="1" applyAlignment="1">
      <alignment horizontal="center" vertical="center"/>
    </xf>
    <xf numFmtId="38" fontId="13" fillId="10" borderId="22" xfId="1" applyFont="1" applyFill="1" applyBorder="1" applyAlignment="1">
      <alignment horizontal="center" vertical="center"/>
    </xf>
    <xf numFmtId="38" fontId="13" fillId="10" borderId="59" xfId="1" applyFont="1" applyFill="1" applyBorder="1" applyAlignment="1">
      <alignment horizontal="center" vertical="center"/>
    </xf>
    <xf numFmtId="182" fontId="13" fillId="10" borderId="30" xfId="1" applyNumberFormat="1" applyFont="1" applyFill="1" applyBorder="1" applyAlignment="1">
      <alignment vertical="center"/>
    </xf>
    <xf numFmtId="182" fontId="13" fillId="10" borderId="11" xfId="1" applyNumberFormat="1" applyFont="1" applyFill="1" applyBorder="1" applyAlignment="1">
      <alignment vertical="center"/>
    </xf>
    <xf numFmtId="182" fontId="13" fillId="10" borderId="11" xfId="0" applyNumberFormat="1" applyFont="1" applyFill="1" applyBorder="1" applyAlignment="1">
      <alignment vertical="center"/>
    </xf>
    <xf numFmtId="182" fontId="13" fillId="10" borderId="18" xfId="1" applyNumberFormat="1" applyFont="1" applyFill="1" applyBorder="1" applyAlignment="1">
      <alignment vertical="center"/>
    </xf>
    <xf numFmtId="181" fontId="42" fillId="0" borderId="0" xfId="2" applyNumberFormat="1" applyFont="1" applyAlignment="1">
      <alignment vertical="center"/>
    </xf>
    <xf numFmtId="0" fontId="36" fillId="8" borderId="173" xfId="0" applyFont="1" applyFill="1" applyBorder="1" applyAlignment="1">
      <alignment vertical="center"/>
    </xf>
    <xf numFmtId="0" fontId="36" fillId="8" borderId="173" xfId="0" applyFont="1" applyFill="1" applyBorder="1" applyAlignment="1">
      <alignment vertical="center" wrapText="1"/>
    </xf>
    <xf numFmtId="0" fontId="9" fillId="8" borderId="173" xfId="0" applyFont="1" applyFill="1" applyBorder="1" applyAlignment="1">
      <alignment vertical="center"/>
    </xf>
    <xf numFmtId="0" fontId="9" fillId="8" borderId="170" xfId="0" applyFont="1" applyFill="1" applyBorder="1" applyAlignment="1">
      <alignment vertical="center"/>
    </xf>
    <xf numFmtId="182" fontId="13" fillId="10" borderId="119" xfId="0" applyNumberFormat="1" applyFont="1" applyFill="1" applyBorder="1" applyAlignment="1">
      <alignment vertical="center"/>
    </xf>
    <xf numFmtId="0" fontId="36" fillId="8" borderId="136" xfId="0" applyFont="1" applyFill="1" applyBorder="1" applyAlignment="1">
      <alignment vertical="center"/>
    </xf>
    <xf numFmtId="0" fontId="36" fillId="8" borderId="170" xfId="0" applyFont="1" applyFill="1" applyBorder="1" applyAlignment="1">
      <alignment vertical="center"/>
    </xf>
    <xf numFmtId="0" fontId="36" fillId="8" borderId="137" xfId="0" applyFont="1" applyFill="1" applyBorder="1" applyAlignment="1">
      <alignment vertical="center"/>
    </xf>
    <xf numFmtId="0" fontId="13" fillId="0" borderId="50" xfId="0" applyFont="1" applyBorder="1" applyAlignment="1">
      <alignment vertical="center"/>
    </xf>
    <xf numFmtId="0" fontId="13" fillId="0" borderId="92" xfId="0" applyFont="1" applyBorder="1" applyAlignment="1">
      <alignment vertical="center"/>
    </xf>
    <xf numFmtId="0" fontId="13" fillId="10" borderId="2" xfId="0" applyFont="1" applyFill="1" applyBorder="1" applyAlignment="1">
      <alignment horizontal="center" vertical="center"/>
    </xf>
    <xf numFmtId="181" fontId="27" fillId="0" borderId="0" xfId="2" applyNumberFormat="1" applyFont="1" applyAlignment="1">
      <alignment vertical="center"/>
    </xf>
    <xf numFmtId="181" fontId="10" fillId="0" borderId="122" xfId="2" applyNumberFormat="1" applyFont="1" applyBorder="1" applyAlignment="1">
      <alignment vertical="center"/>
    </xf>
    <xf numFmtId="181" fontId="10" fillId="0" borderId="135" xfId="2" applyNumberFormat="1" applyFont="1" applyBorder="1" applyAlignment="1">
      <alignment vertical="center"/>
    </xf>
    <xf numFmtId="181" fontId="10" fillId="0" borderId="42" xfId="2" applyNumberFormat="1" applyFont="1" applyBorder="1" applyAlignment="1">
      <alignment vertical="center"/>
    </xf>
    <xf numFmtId="181" fontId="5" fillId="0" borderId="0" xfId="2" applyNumberFormat="1" applyAlignment="1">
      <alignment vertical="center"/>
    </xf>
    <xf numFmtId="181" fontId="10" fillId="0" borderId="137" xfId="2" applyNumberFormat="1" applyFont="1" applyBorder="1" applyAlignment="1">
      <alignment vertical="center"/>
    </xf>
    <xf numFmtId="181" fontId="11" fillId="0" borderId="135" xfId="2" applyNumberFormat="1" applyFont="1" applyBorder="1" applyAlignment="1">
      <alignment vertical="center"/>
    </xf>
    <xf numFmtId="181" fontId="11" fillId="0" borderId="42" xfId="2" applyNumberFormat="1" applyFont="1" applyBorder="1" applyAlignment="1">
      <alignment vertical="center"/>
    </xf>
    <xf numFmtId="181" fontId="11" fillId="0" borderId="93" xfId="2" applyNumberFormat="1" applyFont="1" applyBorder="1" applyAlignment="1">
      <alignment vertical="center"/>
    </xf>
    <xf numFmtId="181" fontId="51" fillId="0" borderId="0" xfId="2" applyNumberFormat="1" applyFont="1" applyAlignment="1">
      <alignment vertical="center"/>
    </xf>
    <xf numFmtId="181" fontId="10" fillId="0" borderId="201" xfId="2" applyNumberFormat="1" applyFont="1" applyBorder="1" applyAlignment="1">
      <alignment vertical="center"/>
    </xf>
    <xf numFmtId="181" fontId="10" fillId="0" borderId="202" xfId="2" applyNumberFormat="1" applyFont="1" applyBorder="1" applyAlignment="1">
      <alignment vertical="center"/>
    </xf>
    <xf numFmtId="181" fontId="10" fillId="0" borderId="203" xfId="2" applyNumberFormat="1" applyFont="1" applyBorder="1" applyAlignment="1">
      <alignment vertical="center"/>
    </xf>
    <xf numFmtId="181" fontId="51" fillId="0" borderId="204" xfId="2" applyNumberFormat="1" applyFont="1" applyBorder="1" applyAlignment="1">
      <alignment vertical="center"/>
    </xf>
    <xf numFmtId="181" fontId="48" fillId="0" borderId="205" xfId="2" applyNumberFormat="1" applyFont="1" applyBorder="1" applyAlignment="1">
      <alignment vertical="center"/>
    </xf>
    <xf numFmtId="181" fontId="48" fillId="0" borderId="139" xfId="2" applyNumberFormat="1" applyFont="1" applyBorder="1" applyAlignment="1">
      <alignment vertical="center"/>
    </xf>
    <xf numFmtId="181" fontId="48" fillId="0" borderId="4" xfId="2" applyNumberFormat="1" applyFont="1" applyBorder="1" applyAlignment="1">
      <alignment vertical="center"/>
    </xf>
    <xf numFmtId="181" fontId="10" fillId="0" borderId="206" xfId="2" applyNumberFormat="1" applyFont="1" applyBorder="1" applyAlignment="1">
      <alignment vertical="center"/>
    </xf>
    <xf numFmtId="181" fontId="10" fillId="0" borderId="207" xfId="2" applyNumberFormat="1" applyFont="1" applyBorder="1" applyAlignment="1">
      <alignment vertical="center"/>
    </xf>
    <xf numFmtId="182" fontId="13" fillId="5" borderId="211" xfId="0" applyNumberFormat="1" applyFont="1" applyFill="1" applyBorder="1" applyAlignment="1">
      <alignment vertical="center"/>
    </xf>
    <xf numFmtId="182" fontId="13" fillId="5" borderId="212" xfId="0" applyNumberFormat="1" applyFont="1" applyFill="1" applyBorder="1" applyAlignment="1">
      <alignment vertical="center"/>
    </xf>
    <xf numFmtId="182" fontId="13" fillId="5" borderId="213" xfId="0" applyNumberFormat="1" applyFont="1" applyFill="1" applyBorder="1" applyAlignment="1">
      <alignment vertical="center"/>
    </xf>
    <xf numFmtId="182" fontId="13" fillId="5" borderId="214" xfId="0" applyNumberFormat="1" applyFont="1" applyFill="1" applyBorder="1" applyAlignment="1">
      <alignment vertical="center"/>
    </xf>
    <xf numFmtId="182" fontId="13" fillId="5" borderId="216" xfId="0" applyNumberFormat="1" applyFont="1" applyFill="1" applyBorder="1" applyAlignment="1">
      <alignment vertical="center"/>
    </xf>
    <xf numFmtId="182" fontId="13" fillId="5" borderId="217" xfId="0" applyNumberFormat="1" applyFont="1" applyFill="1" applyBorder="1" applyAlignment="1">
      <alignment vertical="center"/>
    </xf>
    <xf numFmtId="182" fontId="13" fillId="5" borderId="218" xfId="0" applyNumberFormat="1" applyFont="1" applyFill="1" applyBorder="1" applyAlignment="1">
      <alignment vertical="center"/>
    </xf>
    <xf numFmtId="0" fontId="20" fillId="0" borderId="63" xfId="0" applyFont="1" applyBorder="1" applyAlignment="1">
      <alignment vertical="center"/>
    </xf>
    <xf numFmtId="0" fontId="20" fillId="0" borderId="220" xfId="0" applyFont="1" applyBorder="1" applyAlignment="1">
      <alignment vertical="center"/>
    </xf>
    <xf numFmtId="182" fontId="13" fillId="5" borderId="180" xfId="0" applyNumberFormat="1" applyFont="1" applyFill="1" applyBorder="1" applyAlignment="1">
      <alignment vertical="center"/>
    </xf>
    <xf numFmtId="182" fontId="13" fillId="5" borderId="221" xfId="0" applyNumberFormat="1" applyFont="1" applyFill="1" applyBorder="1" applyAlignment="1">
      <alignment vertical="center"/>
    </xf>
    <xf numFmtId="182" fontId="13" fillId="5" borderId="222" xfId="0" applyNumberFormat="1" applyFont="1" applyFill="1" applyBorder="1" applyAlignment="1">
      <alignment vertical="center"/>
    </xf>
    <xf numFmtId="0" fontId="31" fillId="6" borderId="150" xfId="0" applyFont="1" applyFill="1" applyBorder="1" applyAlignment="1">
      <alignment horizontal="left" vertical="top" wrapText="1"/>
    </xf>
    <xf numFmtId="0" fontId="27" fillId="6" borderId="3" xfId="0" applyFont="1" applyFill="1" applyBorder="1" applyAlignment="1">
      <alignment horizontal="left" vertical="top" wrapText="1"/>
    </xf>
    <xf numFmtId="0" fontId="31" fillId="6" borderId="131" xfId="0" applyFont="1" applyFill="1" applyBorder="1" applyAlignment="1">
      <alignment horizontal="left" vertical="top" wrapText="1"/>
    </xf>
    <xf numFmtId="0" fontId="27" fillId="6" borderId="2" xfId="0" applyFont="1" applyFill="1" applyBorder="1" applyAlignment="1">
      <alignment horizontal="left" vertical="top" wrapText="1"/>
    </xf>
    <xf numFmtId="0" fontId="31" fillId="6" borderId="133" xfId="0" applyFont="1" applyFill="1" applyBorder="1" applyAlignment="1">
      <alignment horizontal="left" vertical="top" wrapText="1"/>
    </xf>
    <xf numFmtId="0" fontId="27" fillId="6" borderId="41" xfId="0" applyFont="1" applyFill="1" applyBorder="1" applyAlignment="1">
      <alignment horizontal="left" vertical="top"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41" xfId="0" applyFont="1" applyFill="1" applyBorder="1" applyAlignment="1">
      <alignment horizontal="center" vertical="center" wrapText="1"/>
    </xf>
    <xf numFmtId="0" fontId="29" fillId="0" borderId="0" xfId="0" applyFont="1" applyAlignment="1">
      <alignment vertical="center"/>
    </xf>
    <xf numFmtId="0" fontId="35" fillId="0" borderId="4" xfId="0" applyFont="1" applyBorder="1" applyAlignment="1">
      <alignment horizontal="center"/>
    </xf>
    <xf numFmtId="181" fontId="27" fillId="0" borderId="0" xfId="2" applyNumberFormat="1" applyFont="1" applyAlignment="1">
      <alignment horizontal="right" vertical="center"/>
    </xf>
    <xf numFmtId="181" fontId="30" fillId="0" borderId="0" xfId="2" applyNumberFormat="1" applyFont="1" applyAlignment="1">
      <alignment horizontal="right" vertical="center"/>
    </xf>
    <xf numFmtId="0" fontId="13" fillId="0" borderId="227" xfId="0" applyFont="1" applyBorder="1" applyAlignment="1">
      <alignment vertical="center"/>
    </xf>
    <xf numFmtId="0" fontId="13" fillId="6" borderId="229" xfId="0" applyFont="1" applyFill="1" applyBorder="1" applyAlignment="1">
      <alignment horizontal="center" vertical="center"/>
    </xf>
    <xf numFmtId="182" fontId="13" fillId="2" borderId="227" xfId="0" applyNumberFormat="1" applyFont="1" applyFill="1" applyBorder="1" applyAlignment="1">
      <alignment vertical="center"/>
    </xf>
    <xf numFmtId="182" fontId="13" fillId="6" borderId="228" xfId="0" applyNumberFormat="1" applyFont="1" applyFill="1" applyBorder="1" applyAlignment="1">
      <alignment vertical="center"/>
    </xf>
    <xf numFmtId="182" fontId="13" fillId="6" borderId="230" xfId="0" applyNumberFormat="1" applyFont="1" applyFill="1" applyBorder="1" applyAlignment="1">
      <alignment vertical="center"/>
    </xf>
    <xf numFmtId="182" fontId="13" fillId="2" borderId="228" xfId="0" applyNumberFormat="1" applyFont="1" applyFill="1" applyBorder="1" applyAlignment="1">
      <alignment vertical="center"/>
    </xf>
    <xf numFmtId="0" fontId="17" fillId="6" borderId="118" xfId="0" applyFont="1" applyFill="1" applyBorder="1" applyAlignment="1">
      <alignment vertical="center"/>
    </xf>
    <xf numFmtId="0" fontId="17" fillId="6" borderId="228" xfId="0" applyFont="1" applyFill="1" applyBorder="1" applyAlignment="1">
      <alignment vertical="center"/>
    </xf>
    <xf numFmtId="0" fontId="13" fillId="4" borderId="159" xfId="0" applyFont="1" applyFill="1" applyBorder="1" applyAlignment="1">
      <alignment horizontal="center" vertical="center"/>
    </xf>
    <xf numFmtId="182" fontId="13" fillId="2" borderId="231" xfId="0" applyNumberFormat="1" applyFont="1" applyFill="1" applyBorder="1" applyAlignment="1">
      <alignment vertical="center"/>
    </xf>
    <xf numFmtId="182" fontId="13" fillId="2" borderId="232" xfId="0" applyNumberFormat="1" applyFont="1" applyFill="1" applyBorder="1" applyAlignment="1">
      <alignment vertical="center"/>
    </xf>
    <xf numFmtId="182" fontId="13" fillId="2" borderId="233" xfId="0" applyNumberFormat="1" applyFont="1" applyFill="1" applyBorder="1" applyAlignment="1">
      <alignment vertical="center"/>
    </xf>
    <xf numFmtId="182" fontId="13" fillId="5" borderId="234" xfId="0" applyNumberFormat="1" applyFont="1" applyFill="1" applyBorder="1" applyAlignment="1">
      <alignment vertical="center"/>
    </xf>
    <xf numFmtId="182" fontId="13" fillId="6" borderId="235" xfId="0" applyNumberFormat="1" applyFont="1" applyFill="1" applyBorder="1" applyAlignment="1">
      <alignment vertical="center"/>
    </xf>
    <xf numFmtId="182" fontId="13" fillId="6" borderId="232" xfId="0" applyNumberFormat="1" applyFont="1" applyFill="1" applyBorder="1" applyAlignment="1">
      <alignment vertical="center"/>
    </xf>
    <xf numFmtId="182" fontId="13" fillId="6" borderId="236" xfId="0" applyNumberFormat="1" applyFont="1" applyFill="1" applyBorder="1" applyAlignment="1">
      <alignment vertical="center"/>
    </xf>
    <xf numFmtId="182" fontId="13" fillId="6" borderId="233" xfId="0" applyNumberFormat="1" applyFont="1" applyFill="1" applyBorder="1" applyAlignment="1">
      <alignment vertical="center"/>
    </xf>
    <xf numFmtId="182" fontId="13" fillId="5" borderId="237" xfId="0" applyNumberFormat="1" applyFont="1" applyFill="1" applyBorder="1" applyAlignment="1">
      <alignment vertical="center"/>
    </xf>
    <xf numFmtId="182" fontId="13" fillId="10" borderId="232" xfId="0" applyNumberFormat="1" applyFont="1" applyFill="1" applyBorder="1" applyAlignment="1">
      <alignment vertical="center"/>
    </xf>
    <xf numFmtId="182" fontId="13" fillId="5" borderId="238" xfId="0" applyNumberFormat="1" applyFont="1" applyFill="1" applyBorder="1" applyAlignment="1">
      <alignment vertical="center"/>
    </xf>
    <xf numFmtId="182" fontId="13" fillId="5" borderId="239" xfId="0" applyNumberFormat="1" applyFont="1" applyFill="1" applyBorder="1" applyAlignment="1">
      <alignment vertical="center"/>
    </xf>
    <xf numFmtId="184" fontId="17" fillId="5" borderId="232" xfId="0" applyNumberFormat="1" applyFont="1" applyFill="1" applyBorder="1" applyAlignment="1">
      <alignment vertical="center" wrapText="1"/>
    </xf>
    <xf numFmtId="182" fontId="17" fillId="5" borderId="232" xfId="1" applyNumberFormat="1" applyFont="1" applyFill="1" applyBorder="1" applyAlignment="1">
      <alignment vertical="center"/>
    </xf>
    <xf numFmtId="184" fontId="19" fillId="5" borderId="240" xfId="0" applyNumberFormat="1" applyFont="1" applyFill="1" applyBorder="1" applyAlignment="1">
      <alignment vertical="center"/>
    </xf>
    <xf numFmtId="182" fontId="17" fillId="6" borderId="241" xfId="1" applyNumberFormat="1" applyFont="1" applyFill="1" applyBorder="1" applyAlignment="1" applyProtection="1">
      <alignment vertical="center"/>
      <protection locked="0"/>
    </xf>
    <xf numFmtId="182" fontId="17" fillId="6" borderId="242" xfId="1" applyNumberFormat="1" applyFont="1" applyFill="1" applyBorder="1" applyAlignment="1" applyProtection="1">
      <alignment vertical="center"/>
      <protection locked="0"/>
    </xf>
    <xf numFmtId="182" fontId="17" fillId="6" borderId="243" xfId="1" applyNumberFormat="1" applyFont="1" applyFill="1" applyBorder="1" applyAlignment="1" applyProtection="1">
      <alignment vertical="center"/>
      <protection locked="0"/>
    </xf>
    <xf numFmtId="182" fontId="17" fillId="5" borderId="244" xfId="1" applyNumberFormat="1" applyFont="1" applyFill="1" applyBorder="1" applyAlignment="1">
      <alignment vertical="center"/>
    </xf>
    <xf numFmtId="182" fontId="17" fillId="6" borderId="245" xfId="1" applyNumberFormat="1" applyFont="1" applyFill="1" applyBorder="1" applyAlignment="1" applyProtection="1">
      <alignment vertical="center"/>
      <protection locked="0"/>
    </xf>
    <xf numFmtId="182" fontId="17" fillId="6" borderId="246" xfId="1" applyNumberFormat="1" applyFont="1" applyFill="1" applyBorder="1" applyAlignment="1" applyProtection="1">
      <alignment vertical="center"/>
      <protection locked="0"/>
    </xf>
    <xf numFmtId="182" fontId="17" fillId="5" borderId="247" xfId="1" applyNumberFormat="1" applyFont="1" applyFill="1" applyBorder="1" applyAlignment="1">
      <alignment vertical="center"/>
    </xf>
    <xf numFmtId="182" fontId="17" fillId="5" borderId="248" xfId="1" applyNumberFormat="1" applyFont="1" applyFill="1" applyBorder="1" applyAlignment="1">
      <alignment vertical="center"/>
    </xf>
    <xf numFmtId="182" fontId="19" fillId="5" borderId="249" xfId="1" applyNumberFormat="1" applyFont="1" applyFill="1" applyBorder="1" applyAlignment="1">
      <alignment vertical="center"/>
    </xf>
    <xf numFmtId="0" fontId="13" fillId="4" borderId="250" xfId="0" applyFont="1" applyFill="1" applyBorder="1" applyAlignment="1">
      <alignment horizontal="center" vertical="center"/>
    </xf>
    <xf numFmtId="182" fontId="13" fillId="10" borderId="243" xfId="1" applyNumberFormat="1" applyFont="1" applyFill="1" applyBorder="1" applyAlignment="1">
      <alignment vertical="center"/>
    </xf>
    <xf numFmtId="182" fontId="13" fillId="10" borderId="251" xfId="1" applyNumberFormat="1" applyFont="1" applyFill="1" applyBorder="1" applyAlignment="1">
      <alignment vertical="center"/>
    </xf>
    <xf numFmtId="182" fontId="13" fillId="6" borderId="252" xfId="1" applyNumberFormat="1" applyFont="1" applyFill="1" applyBorder="1" applyAlignment="1">
      <alignment vertical="center"/>
    </xf>
    <xf numFmtId="182" fontId="13" fillId="10" borderId="253" xfId="1" applyNumberFormat="1" applyFont="1" applyFill="1" applyBorder="1" applyAlignment="1">
      <alignment vertical="center"/>
    </xf>
    <xf numFmtId="182" fontId="13" fillId="10" borderId="254" xfId="1" applyNumberFormat="1" applyFont="1" applyFill="1" applyBorder="1" applyAlignment="1">
      <alignment vertical="center"/>
    </xf>
    <xf numFmtId="182" fontId="13" fillId="6" borderId="255" xfId="1" applyNumberFormat="1" applyFont="1" applyFill="1" applyBorder="1" applyAlignment="1">
      <alignment vertical="center"/>
    </xf>
    <xf numFmtId="182" fontId="17" fillId="2" borderId="257" xfId="1" applyNumberFormat="1" applyFont="1" applyFill="1" applyBorder="1" applyAlignment="1" applyProtection="1">
      <alignment vertical="center"/>
      <protection locked="0"/>
    </xf>
    <xf numFmtId="182" fontId="17" fillId="2" borderId="258" xfId="1" applyNumberFormat="1" applyFont="1" applyFill="1" applyBorder="1" applyAlignment="1" applyProtection="1">
      <alignment vertical="center"/>
      <protection locked="0"/>
    </xf>
    <xf numFmtId="182" fontId="17" fillId="2" borderId="253" xfId="1" applyNumberFormat="1" applyFont="1" applyFill="1" applyBorder="1" applyAlignment="1" applyProtection="1">
      <alignment vertical="center"/>
      <protection locked="0"/>
    </xf>
    <xf numFmtId="182" fontId="17" fillId="2" borderId="259" xfId="1" applyNumberFormat="1" applyFont="1" applyFill="1" applyBorder="1" applyAlignment="1">
      <alignment vertical="center"/>
    </xf>
    <xf numFmtId="182" fontId="17" fillId="2" borderId="260" xfId="1" applyNumberFormat="1" applyFont="1" applyFill="1" applyBorder="1" applyAlignment="1" applyProtection="1">
      <alignment vertical="center"/>
      <protection locked="0"/>
    </xf>
    <xf numFmtId="182" fontId="17" fillId="2" borderId="261" xfId="1" applyNumberFormat="1" applyFont="1" applyFill="1" applyBorder="1" applyAlignment="1" applyProtection="1">
      <alignment vertical="center"/>
      <protection locked="0"/>
    </xf>
    <xf numFmtId="182" fontId="17" fillId="2" borderId="262" xfId="1" applyNumberFormat="1" applyFont="1" applyFill="1" applyBorder="1" applyAlignment="1">
      <alignment vertical="center"/>
    </xf>
    <xf numFmtId="182" fontId="17" fillId="5" borderId="263" xfId="1" applyNumberFormat="1" applyFont="1" applyFill="1" applyBorder="1" applyAlignment="1">
      <alignment vertical="center"/>
    </xf>
    <xf numFmtId="182" fontId="17" fillId="2" borderId="263" xfId="1" applyNumberFormat="1" applyFont="1" applyFill="1" applyBorder="1" applyAlignment="1">
      <alignment vertical="center"/>
    </xf>
    <xf numFmtId="182" fontId="19" fillId="2" borderId="264" xfId="1" applyNumberFormat="1" applyFont="1" applyFill="1" applyBorder="1" applyAlignment="1">
      <alignment vertical="center"/>
    </xf>
    <xf numFmtId="182" fontId="13" fillId="2" borderId="235" xfId="0" applyNumberFormat="1" applyFont="1" applyFill="1" applyBorder="1" applyAlignment="1">
      <alignment vertical="center"/>
    </xf>
    <xf numFmtId="182" fontId="13" fillId="2" borderId="260" xfId="0" applyNumberFormat="1" applyFont="1" applyFill="1" applyBorder="1" applyAlignment="1">
      <alignment vertical="center"/>
    </xf>
    <xf numFmtId="182" fontId="13" fillId="2" borderId="263" xfId="0" applyNumberFormat="1" applyFont="1" applyFill="1" applyBorder="1" applyAlignment="1">
      <alignment vertical="center"/>
    </xf>
    <xf numFmtId="182" fontId="13" fillId="2" borderId="265" xfId="0" applyNumberFormat="1" applyFont="1" applyFill="1" applyBorder="1" applyAlignment="1">
      <alignment vertical="center"/>
    </xf>
    <xf numFmtId="184" fontId="17" fillId="5" borderId="263" xfId="0" applyNumberFormat="1" applyFont="1" applyFill="1" applyBorder="1" applyAlignment="1">
      <alignment vertical="center" wrapText="1"/>
    </xf>
    <xf numFmtId="182" fontId="13" fillId="2" borderId="266" xfId="0" applyNumberFormat="1" applyFont="1" applyFill="1" applyBorder="1" applyAlignment="1">
      <alignment vertical="center"/>
    </xf>
    <xf numFmtId="182" fontId="13" fillId="2" borderId="267" xfId="0" applyNumberFormat="1" applyFont="1" applyFill="1" applyBorder="1" applyAlignment="1">
      <alignment vertical="center"/>
    </xf>
    <xf numFmtId="182" fontId="13" fillId="2" borderId="268" xfId="0" applyNumberFormat="1" applyFont="1" applyFill="1" applyBorder="1" applyAlignment="1">
      <alignment vertical="center"/>
    </xf>
    <xf numFmtId="182" fontId="13" fillId="2" borderId="269" xfId="0" applyNumberFormat="1" applyFont="1" applyFill="1" applyBorder="1" applyAlignment="1">
      <alignment vertical="center"/>
    </xf>
    <xf numFmtId="182" fontId="13" fillId="5" borderId="256" xfId="0" applyNumberFormat="1" applyFont="1" applyFill="1" applyBorder="1" applyAlignment="1">
      <alignment vertical="center"/>
    </xf>
    <xf numFmtId="182" fontId="13" fillId="5" borderId="270" xfId="0" applyNumberFormat="1" applyFont="1" applyFill="1" applyBorder="1" applyAlignment="1">
      <alignment vertical="center"/>
    </xf>
    <xf numFmtId="182" fontId="13" fillId="5" borderId="120" xfId="0" applyNumberFormat="1" applyFont="1" applyFill="1" applyBorder="1" applyAlignment="1">
      <alignment vertical="center"/>
    </xf>
    <xf numFmtId="184" fontId="19" fillId="2" borderId="264" xfId="0" applyNumberFormat="1" applyFont="1" applyFill="1" applyBorder="1" applyAlignment="1">
      <alignment vertical="center"/>
    </xf>
    <xf numFmtId="0" fontId="37" fillId="7" borderId="2" xfId="0" applyFont="1" applyFill="1" applyBorder="1" applyAlignment="1">
      <alignment horizontal="center" vertical="center"/>
    </xf>
    <xf numFmtId="0" fontId="27" fillId="0" borderId="41" xfId="0" applyFont="1" applyBorder="1" applyAlignment="1">
      <alignment horizontal="center" vertical="center" wrapText="1"/>
    </xf>
    <xf numFmtId="0" fontId="31" fillId="6" borderId="2" xfId="0" applyFont="1" applyFill="1" applyBorder="1" applyAlignment="1">
      <alignment horizontal="left" vertical="top" wrapText="1"/>
    </xf>
    <xf numFmtId="0" fontId="31" fillId="6" borderId="41" xfId="0" applyFont="1" applyFill="1" applyBorder="1" applyAlignment="1">
      <alignment horizontal="left" vertical="top" wrapText="1"/>
    </xf>
    <xf numFmtId="0" fontId="31" fillId="6" borderId="3" xfId="0" applyFont="1" applyFill="1" applyBorder="1" applyAlignment="1">
      <alignment horizontal="left" vertical="top" wrapText="1"/>
    </xf>
    <xf numFmtId="0" fontId="27" fillId="0" borderId="155" xfId="0" applyFont="1" applyBorder="1" applyAlignment="1">
      <alignment horizontal="center" vertical="center" wrapText="1"/>
    </xf>
    <xf numFmtId="0" fontId="27" fillId="0" borderId="147" xfId="0" applyFont="1" applyBorder="1" applyAlignment="1">
      <alignment horizontal="center" vertical="center" wrapText="1"/>
    </xf>
    <xf numFmtId="0" fontId="31" fillId="6" borderId="271" xfId="0" applyFont="1" applyFill="1" applyBorder="1" applyAlignment="1">
      <alignment horizontal="left" vertical="top" wrapText="1"/>
    </xf>
    <xf numFmtId="0" fontId="31" fillId="6" borderId="9" xfId="0" applyFont="1" applyFill="1" applyBorder="1" applyAlignment="1">
      <alignment horizontal="left" vertical="top" wrapText="1"/>
    </xf>
    <xf numFmtId="183" fontId="27" fillId="6" borderId="152" xfId="0" applyNumberFormat="1" applyFont="1" applyFill="1" applyBorder="1" applyAlignment="1">
      <alignment vertical="center"/>
    </xf>
    <xf numFmtId="0" fontId="27" fillId="6" borderId="153" xfId="0" applyFont="1" applyFill="1" applyBorder="1" applyAlignment="1">
      <alignment vertical="center"/>
    </xf>
    <xf numFmtId="0" fontId="27" fillId="6" borderId="153" xfId="0" applyFont="1" applyFill="1" applyBorder="1" applyAlignment="1">
      <alignment horizontal="center" vertical="center"/>
    </xf>
    <xf numFmtId="183" fontId="27" fillId="6" borderId="153" xfId="0" applyNumberFormat="1" applyFont="1" applyFill="1" applyBorder="1" applyAlignment="1">
      <alignment vertical="center"/>
    </xf>
    <xf numFmtId="0" fontId="27" fillId="6" borderId="154" xfId="0" applyFont="1" applyFill="1" applyBorder="1" applyAlignment="1">
      <alignment vertical="center"/>
    </xf>
    <xf numFmtId="0" fontId="27" fillId="6" borderId="132" xfId="0" applyFont="1" applyFill="1" applyBorder="1" applyAlignment="1">
      <alignment horizontal="center" vertical="center"/>
    </xf>
    <xf numFmtId="183" fontId="27" fillId="6" borderId="156" xfId="0" applyNumberFormat="1" applyFont="1" applyFill="1" applyBorder="1" applyAlignment="1">
      <alignment vertical="center"/>
    </xf>
    <xf numFmtId="0" fontId="27" fillId="6" borderId="157" xfId="0" applyFont="1" applyFill="1" applyBorder="1" applyAlignment="1">
      <alignment vertical="center"/>
    </xf>
    <xf numFmtId="0" fontId="27" fillId="6" borderId="157" xfId="0" applyFont="1" applyFill="1" applyBorder="1" applyAlignment="1">
      <alignment horizontal="center" vertical="center"/>
    </xf>
    <xf numFmtId="183" fontId="27" fillId="6" borderId="157" xfId="0" applyNumberFormat="1" applyFont="1" applyFill="1" applyBorder="1" applyAlignment="1">
      <alignment vertical="center"/>
    </xf>
    <xf numFmtId="0" fontId="27" fillId="6" borderId="158" xfId="0" applyFont="1" applyFill="1" applyBorder="1" applyAlignment="1">
      <alignment vertical="center"/>
    </xf>
    <xf numFmtId="0" fontId="27" fillId="6" borderId="134" xfId="0" applyFont="1" applyFill="1" applyBorder="1" applyAlignment="1">
      <alignment horizontal="center" vertical="center"/>
    </xf>
    <xf numFmtId="0" fontId="37" fillId="0" borderId="0" xfId="0" applyFont="1" applyAlignment="1">
      <alignment horizontal="center" vertical="center"/>
    </xf>
    <xf numFmtId="183" fontId="37" fillId="0" borderId="0" xfId="0" applyNumberFormat="1" applyFont="1" applyAlignment="1">
      <alignment vertical="center"/>
    </xf>
    <xf numFmtId="0" fontId="45" fillId="8" borderId="173" xfId="0" applyFont="1" applyFill="1" applyBorder="1" applyAlignment="1">
      <alignment vertical="center" wrapText="1"/>
    </xf>
    <xf numFmtId="181" fontId="10" fillId="6" borderId="2" xfId="2" applyNumberFormat="1" applyFont="1" applyFill="1" applyBorder="1" applyAlignment="1">
      <alignment vertical="center" wrapText="1"/>
    </xf>
    <xf numFmtId="0" fontId="0" fillId="6" borderId="2" xfId="0" applyFill="1" applyBorder="1" applyAlignment="1">
      <alignment vertical="center"/>
    </xf>
    <xf numFmtId="181" fontId="10" fillId="0" borderId="1" xfId="2" applyNumberFormat="1" applyFont="1" applyBorder="1" applyAlignment="1">
      <alignment vertical="center" wrapText="1"/>
    </xf>
    <xf numFmtId="0" fontId="0" fillId="0" borderId="35" xfId="0" applyBorder="1" applyAlignment="1">
      <alignment vertical="center" wrapText="1"/>
    </xf>
    <xf numFmtId="0" fontId="0" fillId="0" borderId="189" xfId="0" applyBorder="1" applyAlignment="1">
      <alignment vertical="center" wrapText="1"/>
    </xf>
    <xf numFmtId="181" fontId="10" fillId="0" borderId="5" xfId="2" applyNumberFormat="1" applyFont="1" applyBorder="1" applyAlignment="1">
      <alignment vertical="center" wrapText="1"/>
    </xf>
    <xf numFmtId="0" fontId="0" fillId="0" borderId="6" xfId="0" applyBorder="1" applyAlignment="1">
      <alignment vertical="center" wrapText="1"/>
    </xf>
    <xf numFmtId="0" fontId="0" fillId="0" borderId="272" xfId="0" applyBorder="1" applyAlignment="1">
      <alignment vertical="center" wrapText="1"/>
    </xf>
    <xf numFmtId="181" fontId="10" fillId="6" borderId="41" xfId="2" applyNumberFormat="1" applyFont="1" applyFill="1" applyBorder="1" applyAlignment="1">
      <alignment vertical="center" wrapText="1"/>
    </xf>
    <xf numFmtId="0" fontId="0" fillId="6" borderId="41" xfId="0" applyFill="1" applyBorder="1" applyAlignment="1">
      <alignment vertical="center"/>
    </xf>
    <xf numFmtId="181" fontId="10" fillId="0" borderId="164" xfId="2" applyNumberFormat="1" applyFont="1" applyBorder="1" applyAlignment="1">
      <alignment vertical="center" wrapText="1"/>
    </xf>
    <xf numFmtId="0" fontId="0" fillId="0" borderId="191" xfId="0" applyBorder="1" applyAlignment="1">
      <alignment vertical="center" wrapText="1"/>
    </xf>
    <xf numFmtId="0" fontId="0" fillId="0" borderId="192" xfId="0" applyBorder="1" applyAlignment="1">
      <alignment vertical="center" wrapText="1"/>
    </xf>
    <xf numFmtId="0" fontId="45" fillId="8" borderId="173" xfId="0" applyFont="1" applyFill="1" applyBorder="1" applyAlignment="1">
      <alignment horizontal="center" vertical="center" wrapText="1"/>
    </xf>
    <xf numFmtId="0" fontId="45" fillId="8" borderId="170" xfId="0" applyFont="1" applyFill="1" applyBorder="1" applyAlignment="1">
      <alignment horizontal="center" vertical="center" wrapText="1"/>
    </xf>
    <xf numFmtId="0" fontId="45" fillId="8" borderId="150" xfId="0" applyFont="1" applyFill="1" applyBorder="1" applyAlignment="1">
      <alignment horizontal="center" vertical="center" wrapText="1"/>
    </xf>
    <xf numFmtId="181" fontId="10" fillId="0" borderId="2" xfId="2" applyNumberFormat="1" applyFont="1" applyBorder="1" applyAlignment="1">
      <alignment vertical="center" wrapText="1"/>
    </xf>
    <xf numFmtId="0" fontId="0" fillId="0" borderId="2" xfId="0" applyBorder="1" applyAlignment="1">
      <alignment vertical="center" wrapText="1"/>
    </xf>
    <xf numFmtId="0" fontId="0" fillId="0" borderId="132" xfId="0" applyBorder="1" applyAlignment="1">
      <alignment vertical="center" wrapText="1"/>
    </xf>
    <xf numFmtId="181" fontId="10" fillId="6" borderId="9" xfId="2" applyNumberFormat="1" applyFont="1" applyFill="1" applyBorder="1" applyAlignment="1">
      <alignment vertical="center" wrapText="1"/>
    </xf>
    <xf numFmtId="0" fontId="0" fillId="6" borderId="9" xfId="0" applyFill="1" applyBorder="1" applyAlignment="1">
      <alignment vertical="center"/>
    </xf>
    <xf numFmtId="0" fontId="46" fillId="6" borderId="1" xfId="0" applyFont="1" applyFill="1" applyBorder="1" applyAlignment="1">
      <alignment vertical="center" wrapText="1"/>
    </xf>
    <xf numFmtId="0" fontId="0" fillId="0" borderId="7" xfId="0" applyBorder="1" applyAlignment="1">
      <alignment vertical="center" wrapText="1"/>
    </xf>
    <xf numFmtId="181" fontId="27" fillId="0" borderId="2" xfId="2" applyNumberFormat="1" applyFont="1" applyBorder="1" applyAlignment="1">
      <alignment vertical="center" wrapText="1"/>
    </xf>
    <xf numFmtId="0" fontId="2" fillId="0" borderId="2" xfId="0" applyFont="1" applyBorder="1" applyAlignment="1">
      <alignment vertical="center" wrapText="1"/>
    </xf>
    <xf numFmtId="0" fontId="2" fillId="0" borderId="132" xfId="0" applyFont="1" applyBorder="1" applyAlignment="1">
      <alignment vertical="center" wrapText="1"/>
    </xf>
    <xf numFmtId="0" fontId="44" fillId="0" borderId="2" xfId="0" applyFont="1" applyBorder="1" applyAlignment="1">
      <alignment vertical="center" wrapText="1"/>
    </xf>
    <xf numFmtId="0" fontId="44" fillId="0" borderId="132" xfId="0" applyFont="1" applyBorder="1" applyAlignment="1">
      <alignment vertical="center" wrapText="1"/>
    </xf>
    <xf numFmtId="181" fontId="10" fillId="8" borderId="138" xfId="2" applyNumberFormat="1" applyFont="1" applyFill="1" applyBorder="1" applyAlignment="1">
      <alignment vertical="center"/>
    </xf>
    <xf numFmtId="0" fontId="0" fillId="8" borderId="35" xfId="0" applyFill="1" applyBorder="1" applyAlignment="1">
      <alignment vertical="center"/>
    </xf>
    <xf numFmtId="0" fontId="0" fillId="0" borderId="35" xfId="0" applyBorder="1" applyAlignment="1">
      <alignment vertical="center"/>
    </xf>
    <xf numFmtId="0" fontId="0" fillId="0" borderId="189" xfId="0" applyBorder="1" applyAlignment="1">
      <alignment vertical="center"/>
    </xf>
    <xf numFmtId="181" fontId="10" fillId="12" borderId="2" xfId="2" applyNumberFormat="1" applyFont="1" applyFill="1" applyBorder="1" applyAlignment="1">
      <alignment vertical="center" wrapText="1"/>
    </xf>
    <xf numFmtId="0" fontId="0" fillId="12" borderId="2" xfId="0" applyFill="1" applyBorder="1" applyAlignment="1">
      <alignment vertical="center"/>
    </xf>
    <xf numFmtId="181" fontId="10" fillId="0" borderId="41" xfId="2" applyNumberFormat="1" applyFont="1" applyBorder="1" applyAlignment="1">
      <alignment vertical="center" wrapText="1"/>
    </xf>
    <xf numFmtId="0" fontId="0" fillId="0" borderId="41" xfId="0" applyBorder="1" applyAlignment="1">
      <alignment vertical="center" wrapText="1"/>
    </xf>
    <xf numFmtId="0" fontId="0" fillId="0" borderId="134" xfId="0" applyBorder="1" applyAlignment="1">
      <alignment vertical="center" wrapText="1"/>
    </xf>
    <xf numFmtId="181" fontId="10" fillId="10" borderId="2" xfId="2" applyNumberFormat="1" applyFont="1" applyFill="1" applyBorder="1" applyAlignment="1">
      <alignment vertical="center" wrapText="1"/>
    </xf>
    <xf numFmtId="0" fontId="0" fillId="10" borderId="2" xfId="0" applyFill="1" applyBorder="1" applyAlignment="1">
      <alignment vertical="center"/>
    </xf>
    <xf numFmtId="0" fontId="44" fillId="10" borderId="1" xfId="0" applyFont="1" applyFill="1" applyBorder="1" applyAlignment="1">
      <alignment vertical="center" wrapText="1"/>
    </xf>
    <xf numFmtId="0" fontId="0" fillId="10" borderId="35" xfId="0" applyFill="1" applyBorder="1" applyAlignment="1">
      <alignment vertical="center" wrapText="1"/>
    </xf>
    <xf numFmtId="0" fontId="0" fillId="10" borderId="7" xfId="0" applyFill="1" applyBorder="1" applyAlignment="1">
      <alignment vertical="center" wrapText="1"/>
    </xf>
    <xf numFmtId="0" fontId="46" fillId="10" borderId="1" xfId="0" applyFont="1" applyFill="1" applyBorder="1" applyAlignment="1">
      <alignment vertical="center" wrapText="1"/>
    </xf>
    <xf numFmtId="181" fontId="27" fillId="10" borderId="5" xfId="2" applyNumberFormat="1" applyFont="1" applyFill="1" applyBorder="1" applyAlignment="1">
      <alignment vertical="center" textRotation="255" wrapText="1"/>
    </xf>
    <xf numFmtId="0" fontId="2" fillId="10" borderId="53" xfId="0" applyFont="1" applyFill="1" applyBorder="1" applyAlignment="1">
      <alignment vertical="center" wrapText="1"/>
    </xf>
    <xf numFmtId="0" fontId="2" fillId="10" borderId="8" xfId="0" applyFont="1" applyFill="1" applyBorder="1" applyAlignment="1">
      <alignment vertical="center" textRotation="255" wrapText="1"/>
    </xf>
    <xf numFmtId="0" fontId="2" fillId="10" borderId="60" xfId="0" applyFont="1" applyFill="1" applyBorder="1" applyAlignment="1">
      <alignment vertical="center" wrapText="1"/>
    </xf>
    <xf numFmtId="0" fontId="2" fillId="10" borderId="166" xfId="0" applyFont="1" applyFill="1" applyBorder="1" applyAlignment="1">
      <alignment vertical="center" textRotation="255" wrapText="1"/>
    </xf>
    <xf numFmtId="0" fontId="2" fillId="10" borderId="141" xfId="0" applyFont="1" applyFill="1" applyBorder="1" applyAlignment="1">
      <alignment vertical="center" wrapText="1"/>
    </xf>
    <xf numFmtId="181" fontId="27" fillId="0" borderId="41" xfId="2" applyNumberFormat="1" applyFont="1" applyBorder="1" applyAlignment="1">
      <alignment vertical="center" wrapText="1"/>
    </xf>
    <xf numFmtId="0" fontId="44" fillId="0" borderId="41" xfId="0" applyFont="1" applyBorder="1" applyAlignment="1">
      <alignment vertical="center" wrapText="1"/>
    </xf>
    <xf numFmtId="0" fontId="44" fillId="0" borderId="134" xfId="0" applyFont="1" applyBorder="1" applyAlignment="1">
      <alignment vertical="center" wrapText="1"/>
    </xf>
    <xf numFmtId="181" fontId="10" fillId="6" borderId="5" xfId="2" applyNumberFormat="1" applyFont="1" applyFill="1" applyBorder="1" applyAlignment="1">
      <alignment vertical="center" textRotation="255" wrapText="1"/>
    </xf>
    <xf numFmtId="0" fontId="0" fillId="0" borderId="53" xfId="0" applyBorder="1" applyAlignment="1">
      <alignment vertical="center" textRotation="255"/>
    </xf>
    <xf numFmtId="181" fontId="10" fillId="6" borderId="8" xfId="2" applyNumberFormat="1" applyFont="1" applyFill="1" applyBorder="1" applyAlignment="1">
      <alignment vertical="center" textRotation="255" wrapText="1"/>
    </xf>
    <xf numFmtId="0" fontId="0" fillId="0" borderId="60" xfId="0" applyBorder="1" applyAlignment="1">
      <alignment vertical="center" textRotation="255"/>
    </xf>
    <xf numFmtId="0" fontId="0" fillId="0" borderId="8" xfId="0" applyBorder="1" applyAlignment="1">
      <alignment vertical="center" textRotation="255"/>
    </xf>
    <xf numFmtId="0" fontId="0" fillId="0" borderId="168" xfId="0" applyBorder="1" applyAlignment="1">
      <alignment vertical="center" textRotation="255"/>
    </xf>
    <xf numFmtId="0" fontId="0" fillId="0" borderId="167" xfId="0" applyBorder="1" applyAlignment="1">
      <alignment vertical="center" textRotation="255"/>
    </xf>
    <xf numFmtId="0" fontId="46" fillId="0" borderId="164" xfId="0" applyFont="1" applyBorder="1" applyAlignment="1">
      <alignment vertical="center" wrapText="1"/>
    </xf>
    <xf numFmtId="0" fontId="0" fillId="0" borderId="142" xfId="0" applyBorder="1" applyAlignment="1">
      <alignment vertical="center" wrapText="1"/>
    </xf>
    <xf numFmtId="0" fontId="0" fillId="0" borderId="166" xfId="0" applyBorder="1" applyAlignment="1">
      <alignment vertical="center" textRotation="255"/>
    </xf>
    <xf numFmtId="0" fontId="0" fillId="0" borderId="141" xfId="0" applyBorder="1" applyAlignment="1">
      <alignment vertical="center" textRotation="255"/>
    </xf>
    <xf numFmtId="0" fontId="46" fillId="0" borderId="1" xfId="0" applyFont="1" applyBorder="1" applyAlignment="1">
      <alignment vertical="center" wrapText="1"/>
    </xf>
    <xf numFmtId="0" fontId="0" fillId="0" borderId="2" xfId="0" applyBorder="1" applyAlignment="1">
      <alignment vertical="center"/>
    </xf>
    <xf numFmtId="181" fontId="10" fillId="8" borderId="135" xfId="2" applyNumberFormat="1" applyFont="1" applyFill="1" applyBorder="1" applyAlignment="1">
      <alignment vertical="center"/>
    </xf>
    <xf numFmtId="0" fontId="0" fillId="8" borderId="61" xfId="0" applyFill="1" applyBorder="1" applyAlignment="1">
      <alignment vertical="center"/>
    </xf>
    <xf numFmtId="0" fontId="0" fillId="0" borderId="61" xfId="0" applyBorder="1" applyAlignment="1">
      <alignment vertical="center"/>
    </xf>
    <xf numFmtId="0" fontId="0" fillId="0" borderId="190"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166" xfId="0" applyBorder="1" applyAlignment="1">
      <alignment vertical="center"/>
    </xf>
    <xf numFmtId="0" fontId="0" fillId="0" borderId="4" xfId="0" applyBorder="1" applyAlignment="1">
      <alignment vertical="center"/>
    </xf>
    <xf numFmtId="0" fontId="0" fillId="0" borderId="141" xfId="0" applyBorder="1" applyAlignment="1">
      <alignment vertical="center"/>
    </xf>
    <xf numFmtId="181" fontId="10" fillId="3" borderId="1" xfId="2" applyNumberFormat="1" applyFont="1" applyFill="1" applyBorder="1" applyAlignment="1">
      <alignment vertical="center" wrapText="1"/>
    </xf>
    <xf numFmtId="0" fontId="9" fillId="3" borderId="35" xfId="0" applyFont="1" applyFill="1" applyBorder="1" applyAlignment="1">
      <alignment vertical="center" wrapText="1"/>
    </xf>
    <xf numFmtId="0" fontId="9" fillId="3" borderId="189" xfId="0" applyFont="1" applyFill="1" applyBorder="1" applyAlignment="1">
      <alignment vertical="center" wrapText="1"/>
    </xf>
    <xf numFmtId="0" fontId="9" fillId="8" borderId="173" xfId="0" applyFont="1" applyFill="1" applyBorder="1" applyAlignment="1">
      <alignment horizontal="center" vertical="center"/>
    </xf>
    <xf numFmtId="0" fontId="9" fillId="8" borderId="150" xfId="0" applyFont="1" applyFill="1" applyBorder="1" applyAlignment="1">
      <alignment horizontal="center" vertical="center"/>
    </xf>
    <xf numFmtId="181" fontId="11" fillId="0" borderId="174" xfId="2" applyNumberFormat="1" applyFont="1" applyBorder="1" applyAlignment="1">
      <alignment horizontal="center" vertical="center" wrapText="1"/>
    </xf>
    <xf numFmtId="0" fontId="43" fillId="0" borderId="175" xfId="0" applyFont="1" applyBorder="1" applyAlignment="1">
      <alignment horizontal="center" vertical="center" wrapText="1"/>
    </xf>
    <xf numFmtId="0" fontId="43" fillId="0" borderId="169" xfId="0" applyFont="1" applyBorder="1" applyAlignment="1">
      <alignment horizontal="center" vertical="center" wrapText="1"/>
    </xf>
    <xf numFmtId="181" fontId="10" fillId="0" borderId="137" xfId="2" applyNumberFormat="1" applyFont="1" applyBorder="1" applyAlignment="1">
      <alignment horizontal="right" vertical="top"/>
    </xf>
    <xf numFmtId="0" fontId="0" fillId="0" borderId="136" xfId="0" applyBorder="1" applyAlignment="1">
      <alignment horizontal="right" vertical="top"/>
    </xf>
    <xf numFmtId="181" fontId="10" fillId="0" borderId="0" xfId="2" applyNumberFormat="1" applyFont="1" applyAlignment="1">
      <alignment vertical="top" wrapText="1"/>
    </xf>
    <xf numFmtId="0" fontId="0" fillId="0" borderId="0" xfId="0" applyAlignment="1">
      <alignment vertical="top" wrapText="1"/>
    </xf>
    <xf numFmtId="0" fontId="0" fillId="0" borderId="60" xfId="0" applyBorder="1" applyAlignment="1">
      <alignment vertical="top" wrapText="1"/>
    </xf>
    <xf numFmtId="0" fontId="0" fillId="0" borderId="52" xfId="0" applyBorder="1" applyAlignment="1">
      <alignment vertical="top" wrapText="1"/>
    </xf>
    <xf numFmtId="0" fontId="0" fillId="0" borderId="167" xfId="0" applyBorder="1" applyAlignment="1">
      <alignment vertical="top" wrapText="1"/>
    </xf>
    <xf numFmtId="181" fontId="10" fillId="0" borderId="8" xfId="2" applyNumberFormat="1" applyFont="1" applyBorder="1" applyAlignment="1">
      <alignment horizontal="right" vertical="top"/>
    </xf>
    <xf numFmtId="0" fontId="0" fillId="0" borderId="168" xfId="0" applyBorder="1" applyAlignment="1">
      <alignment horizontal="right" vertical="top"/>
    </xf>
    <xf numFmtId="181" fontId="10" fillId="0" borderId="186" xfId="2" applyNumberFormat="1" applyFont="1" applyBorder="1" applyAlignment="1">
      <alignment horizontal="center" vertical="center"/>
    </xf>
    <xf numFmtId="0" fontId="0" fillId="0" borderId="184" xfId="0" applyBorder="1" applyAlignment="1">
      <alignment horizontal="center" vertical="center"/>
    </xf>
    <xf numFmtId="181" fontId="10" fillId="0" borderId="179" xfId="2" applyNumberFormat="1" applyFont="1" applyBorder="1" applyAlignment="1">
      <alignment horizontal="center" vertical="center" wrapText="1"/>
    </xf>
    <xf numFmtId="0" fontId="0" fillId="0" borderId="177" xfId="0" applyBorder="1" applyAlignment="1">
      <alignment horizontal="center" vertical="center" wrapText="1"/>
    </xf>
    <xf numFmtId="181" fontId="11" fillId="0" borderId="57" xfId="2" applyNumberFormat="1" applyFont="1" applyBorder="1" applyAlignment="1">
      <alignment horizontal="center" vertical="center" wrapText="1"/>
    </xf>
    <xf numFmtId="0" fontId="43" fillId="0" borderId="62" xfId="0" applyFont="1" applyBorder="1" applyAlignment="1">
      <alignment horizontal="center" vertical="center" wrapText="1"/>
    </xf>
    <xf numFmtId="0" fontId="43" fillId="0" borderId="45" xfId="0" applyFont="1" applyBorder="1" applyAlignment="1">
      <alignment horizontal="center" vertical="center" wrapText="1"/>
    </xf>
    <xf numFmtId="0" fontId="0" fillId="0" borderId="183" xfId="0" applyBorder="1" applyAlignment="1">
      <alignment horizontal="center" vertical="center"/>
    </xf>
    <xf numFmtId="0" fontId="0" fillId="0" borderId="185" xfId="0" applyBorder="1" applyAlignment="1">
      <alignment horizontal="center" vertical="center"/>
    </xf>
    <xf numFmtId="181" fontId="10" fillId="0" borderId="114" xfId="2" applyNumberFormat="1" applyFont="1" applyBorder="1" applyAlignment="1">
      <alignment horizontal="center" vertical="center"/>
    </xf>
    <xf numFmtId="0" fontId="0" fillId="0" borderId="114" xfId="0" applyBorder="1" applyAlignment="1">
      <alignment horizontal="center" vertical="center"/>
    </xf>
    <xf numFmtId="0" fontId="0" fillId="0" borderId="182" xfId="0" applyBorder="1" applyAlignment="1">
      <alignment horizontal="center" vertical="center"/>
    </xf>
    <xf numFmtId="181" fontId="27" fillId="0" borderId="2" xfId="2" applyNumberFormat="1" applyFont="1" applyBorder="1" applyAlignment="1">
      <alignment horizontal="center" vertical="center"/>
    </xf>
    <xf numFmtId="0" fontId="2" fillId="0" borderId="2" xfId="0" applyFont="1" applyBorder="1" applyAlignment="1">
      <alignment horizontal="center" vertical="center"/>
    </xf>
    <xf numFmtId="181" fontId="27" fillId="0" borderId="41" xfId="2" applyNumberFormat="1" applyFont="1" applyBorder="1" applyAlignment="1">
      <alignment horizontal="center" vertical="center"/>
    </xf>
    <xf numFmtId="0" fontId="2" fillId="0" borderId="41" xfId="0" applyFont="1" applyBorder="1" applyAlignment="1">
      <alignment horizontal="center" vertical="center"/>
    </xf>
    <xf numFmtId="181" fontId="27" fillId="0" borderId="165" xfId="2" applyNumberFormat="1" applyFont="1" applyBorder="1" applyAlignment="1">
      <alignment vertical="center" wrapText="1" shrinkToFit="1"/>
    </xf>
    <xf numFmtId="0" fontId="2" fillId="0" borderId="41" xfId="0" applyFont="1" applyBorder="1" applyAlignment="1">
      <alignment vertical="center" wrapText="1" shrinkToFit="1"/>
    </xf>
    <xf numFmtId="181" fontId="27" fillId="0" borderId="133" xfId="2" applyNumberFormat="1" applyFont="1" applyBorder="1" applyAlignment="1">
      <alignment vertical="center" shrinkToFit="1"/>
    </xf>
    <xf numFmtId="0" fontId="2" fillId="0" borderId="41" xfId="0" applyFont="1" applyBorder="1" applyAlignment="1">
      <alignment vertical="center" shrinkToFit="1"/>
    </xf>
    <xf numFmtId="0" fontId="2" fillId="0" borderId="164" xfId="0" applyFont="1" applyBorder="1" applyAlignment="1">
      <alignment vertical="center" shrinkToFit="1"/>
    </xf>
    <xf numFmtId="181" fontId="27" fillId="0" borderId="2" xfId="2" applyNumberFormat="1" applyFont="1" applyBorder="1" applyAlignment="1">
      <alignment horizontal="center" vertical="center" shrinkToFit="1"/>
    </xf>
    <xf numFmtId="181" fontId="27" fillId="0" borderId="132" xfId="2" applyNumberFormat="1" applyFont="1" applyBorder="1" applyAlignment="1">
      <alignment horizontal="center" vertical="center" shrinkToFit="1"/>
    </xf>
    <xf numFmtId="181" fontId="27" fillId="0" borderId="41" xfId="2" applyNumberFormat="1" applyFont="1" applyBorder="1" applyAlignment="1">
      <alignment horizontal="center" vertical="center" shrinkToFit="1"/>
    </xf>
    <xf numFmtId="181" fontId="27" fillId="0" borderId="134" xfId="2" applyNumberFormat="1" applyFont="1" applyBorder="1" applyAlignment="1">
      <alignment horizontal="center" vertical="center" shrinkToFit="1"/>
    </xf>
    <xf numFmtId="181" fontId="11" fillId="0" borderId="172" xfId="2" applyNumberFormat="1" applyFont="1" applyBorder="1" applyAlignment="1">
      <alignment horizontal="center" vertical="center"/>
    </xf>
    <xf numFmtId="0" fontId="43" fillId="0" borderId="163" xfId="0" applyFont="1" applyBorder="1" applyAlignment="1">
      <alignment horizontal="center" vertical="center"/>
    </xf>
    <xf numFmtId="0" fontId="43" fillId="0" borderId="171" xfId="0" applyFont="1" applyBorder="1" applyAlignment="1">
      <alignment horizontal="center" vertical="center"/>
    </xf>
    <xf numFmtId="181" fontId="10" fillId="0" borderId="181" xfId="2" applyNumberFormat="1" applyFont="1" applyBorder="1" applyAlignment="1">
      <alignment horizontal="center" vertical="center"/>
    </xf>
    <xf numFmtId="181" fontId="49" fillId="0" borderId="0" xfId="2" applyNumberFormat="1" applyFont="1" applyAlignment="1">
      <alignment horizontal="center" vertical="center"/>
    </xf>
    <xf numFmtId="181" fontId="50" fillId="0" borderId="193" xfId="2" applyNumberFormat="1" applyFont="1" applyBorder="1" applyAlignment="1">
      <alignment horizontal="center" vertical="center"/>
    </xf>
    <xf numFmtId="181" fontId="50" fillId="0" borderId="194" xfId="2" applyNumberFormat="1" applyFont="1" applyBorder="1" applyAlignment="1">
      <alignment horizontal="center" vertical="center"/>
    </xf>
    <xf numFmtId="181" fontId="50" fillId="0" borderId="195" xfId="2" applyNumberFormat="1" applyFont="1" applyBorder="1" applyAlignment="1">
      <alignment horizontal="center" vertical="center"/>
    </xf>
    <xf numFmtId="181" fontId="50" fillId="0" borderId="196" xfId="2" applyNumberFormat="1" applyFont="1" applyBorder="1" applyAlignment="1">
      <alignment horizontal="center" vertical="center"/>
    </xf>
    <xf numFmtId="181" fontId="50" fillId="0" borderId="0" xfId="2" applyNumberFormat="1" applyFont="1" applyAlignment="1">
      <alignment horizontal="center" vertical="center"/>
    </xf>
    <xf numFmtId="181" fontId="50" fillId="0" borderId="197" xfId="2" applyNumberFormat="1" applyFont="1" applyBorder="1" applyAlignment="1">
      <alignment horizontal="center" vertical="center"/>
    </xf>
    <xf numFmtId="181" fontId="50" fillId="0" borderId="198" xfId="2" applyNumberFormat="1" applyFont="1" applyBorder="1" applyAlignment="1">
      <alignment horizontal="center" vertical="center"/>
    </xf>
    <xf numFmtId="181" fontId="50" fillId="0" borderId="199" xfId="2" applyNumberFormat="1" applyFont="1" applyBorder="1" applyAlignment="1">
      <alignment horizontal="center" vertical="center"/>
    </xf>
    <xf numFmtId="181" fontId="50" fillId="0" borderId="200" xfId="2" applyNumberFormat="1" applyFont="1" applyBorder="1" applyAlignment="1">
      <alignment horizontal="center" vertical="center"/>
    </xf>
    <xf numFmtId="181" fontId="5" fillId="0" borderId="4" xfId="2" applyNumberFormat="1" applyBorder="1" applyAlignment="1">
      <alignment horizontal="center" vertical="center"/>
    </xf>
    <xf numFmtId="181" fontId="48" fillId="0" borderId="5" xfId="2" applyNumberFormat="1" applyFont="1" applyBorder="1" applyAlignment="1">
      <alignment horizontal="center" vertical="center"/>
    </xf>
    <xf numFmtId="181" fontId="48" fillId="0" borderId="6" xfId="2" applyNumberFormat="1" applyFont="1" applyBorder="1" applyAlignment="1">
      <alignment horizontal="center" vertical="center"/>
    </xf>
    <xf numFmtId="181" fontId="48" fillId="0" borderId="53" xfId="2" applyNumberFormat="1" applyFont="1" applyBorder="1" applyAlignment="1">
      <alignment horizontal="center" vertical="center"/>
    </xf>
    <xf numFmtId="181" fontId="48" fillId="0" borderId="8" xfId="2" applyNumberFormat="1" applyFont="1" applyBorder="1" applyAlignment="1">
      <alignment horizontal="center" vertical="center"/>
    </xf>
    <xf numFmtId="181" fontId="48" fillId="0" borderId="0" xfId="2" applyNumberFormat="1" applyFont="1" applyAlignment="1">
      <alignment horizontal="center" vertical="center"/>
    </xf>
    <xf numFmtId="181" fontId="48" fillId="0" borderId="60" xfId="2" applyNumberFormat="1" applyFont="1" applyBorder="1" applyAlignment="1">
      <alignment horizontal="center" vertical="center"/>
    </xf>
    <xf numFmtId="181" fontId="48" fillId="0" borderId="166" xfId="2" applyNumberFormat="1" applyFont="1" applyBorder="1" applyAlignment="1">
      <alignment horizontal="center" vertical="center"/>
    </xf>
    <xf numFmtId="181" fontId="48" fillId="0" borderId="4" xfId="2" applyNumberFormat="1" applyFont="1" applyBorder="1" applyAlignment="1">
      <alignment horizontal="center" vertical="center"/>
    </xf>
    <xf numFmtId="181" fontId="48" fillId="0" borderId="141" xfId="2" applyNumberFormat="1" applyFont="1" applyBorder="1" applyAlignment="1">
      <alignment horizontal="center" vertical="center"/>
    </xf>
    <xf numFmtId="181" fontId="27" fillId="0" borderId="89" xfId="2" applyNumberFormat="1" applyFont="1" applyBorder="1" applyAlignment="1">
      <alignment horizontal="center" vertical="center"/>
    </xf>
    <xf numFmtId="0" fontId="2" fillId="0" borderId="89" xfId="0" applyFont="1" applyBorder="1" applyAlignment="1">
      <alignment horizontal="center" vertical="center"/>
    </xf>
    <xf numFmtId="181" fontId="27" fillId="0" borderId="131" xfId="2" applyNumberFormat="1"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181" fontId="27" fillId="0" borderId="15" xfId="2" applyNumberFormat="1" applyFont="1" applyBorder="1" applyAlignment="1">
      <alignment horizontal="center" vertical="center" shrinkToFit="1"/>
    </xf>
    <xf numFmtId="181" fontId="27" fillId="0" borderId="16" xfId="2" applyNumberFormat="1" applyFont="1" applyBorder="1" applyAlignment="1">
      <alignment horizontal="center" vertical="center" shrinkToFit="1"/>
    </xf>
    <xf numFmtId="181" fontId="27" fillId="0" borderId="89" xfId="2" applyNumberFormat="1" applyFont="1" applyBorder="1" applyAlignment="1">
      <alignment horizontal="center" vertical="center" shrinkToFit="1"/>
    </xf>
    <xf numFmtId="181" fontId="27" fillId="0" borderId="226" xfId="2" applyNumberFormat="1" applyFont="1" applyBorder="1" applyAlignment="1">
      <alignment horizontal="center" vertical="center" shrinkToFit="1"/>
    </xf>
    <xf numFmtId="181" fontId="27" fillId="0" borderId="14" xfId="2" applyNumberFormat="1" applyFont="1" applyBorder="1" applyAlignment="1">
      <alignment horizontal="center" vertical="center"/>
    </xf>
    <xf numFmtId="0" fontId="2" fillId="0" borderId="15" xfId="0" applyFont="1" applyBorder="1" applyAlignment="1">
      <alignment horizontal="center" vertical="center"/>
    </xf>
    <xf numFmtId="181" fontId="27" fillId="0" borderId="173" xfId="2" applyNumberFormat="1" applyFont="1" applyBorder="1" applyAlignment="1">
      <alignment horizontal="center" vertical="center"/>
    </xf>
    <xf numFmtId="0" fontId="2" fillId="0" borderId="10" xfId="0" applyFont="1" applyBorder="1" applyAlignment="1">
      <alignment horizontal="center" vertical="center"/>
    </xf>
    <xf numFmtId="0" fontId="2" fillId="0" borderId="71" xfId="0" applyFont="1" applyBorder="1" applyAlignment="1">
      <alignment horizontal="center" vertical="center"/>
    </xf>
    <xf numFmtId="181" fontId="27" fillId="0" borderId="44" xfId="2" applyNumberFormat="1" applyFont="1" applyBorder="1" applyAlignment="1">
      <alignment vertical="center" shrinkToFit="1"/>
    </xf>
    <xf numFmtId="181" fontId="10" fillId="0" borderId="223" xfId="2" applyNumberFormat="1" applyFont="1" applyBorder="1" applyAlignment="1">
      <alignment horizontal="right" vertical="top" wrapText="1"/>
    </xf>
    <xf numFmtId="181" fontId="10" fillId="0" borderId="136" xfId="2" applyNumberFormat="1" applyFont="1" applyBorder="1" applyAlignment="1">
      <alignment horizontal="right" vertical="top" wrapText="1"/>
    </xf>
    <xf numFmtId="181" fontId="10" fillId="0" borderId="209" xfId="2" applyNumberFormat="1" applyFont="1" applyBorder="1" applyAlignment="1">
      <alignment horizontal="left" vertical="top" wrapText="1"/>
    </xf>
    <xf numFmtId="181" fontId="10" fillId="0" borderId="210" xfId="2" applyNumberFormat="1" applyFont="1" applyBorder="1" applyAlignment="1">
      <alignment horizontal="left" vertical="top" wrapText="1"/>
    </xf>
    <xf numFmtId="181" fontId="10" fillId="0" borderId="52" xfId="2" applyNumberFormat="1" applyFont="1" applyBorder="1" applyAlignment="1">
      <alignment horizontal="left" vertical="top" wrapText="1"/>
    </xf>
    <xf numFmtId="181" fontId="10" fillId="0" borderId="167" xfId="2" applyNumberFormat="1" applyFont="1" applyBorder="1" applyAlignment="1">
      <alignment horizontal="left" vertical="top" wrapText="1"/>
    </xf>
    <xf numFmtId="181" fontId="10" fillId="6" borderId="1" xfId="2" applyNumberFormat="1" applyFont="1" applyFill="1" applyBorder="1" applyAlignment="1">
      <alignment vertical="center" wrapText="1"/>
    </xf>
    <xf numFmtId="181" fontId="10" fillId="6" borderId="35" xfId="2" applyNumberFormat="1" applyFont="1" applyFill="1" applyBorder="1" applyAlignment="1">
      <alignment vertical="center" wrapText="1"/>
    </xf>
    <xf numFmtId="181" fontId="10" fillId="6" borderId="7" xfId="2" applyNumberFormat="1" applyFont="1" applyFill="1" applyBorder="1" applyAlignment="1">
      <alignment vertical="center" wrapText="1"/>
    </xf>
    <xf numFmtId="181" fontId="10" fillId="8" borderId="137" xfId="2" applyNumberFormat="1" applyFont="1" applyFill="1" applyBorder="1" applyAlignment="1">
      <alignment vertical="center"/>
    </xf>
    <xf numFmtId="0" fontId="0" fillId="8" borderId="4" xfId="0" applyFill="1" applyBorder="1" applyAlignment="1">
      <alignment vertical="center"/>
    </xf>
    <xf numFmtId="0" fontId="0" fillId="0" borderId="205" xfId="0" applyBorder="1" applyAlignment="1">
      <alignment vertical="center"/>
    </xf>
    <xf numFmtId="181" fontId="10" fillId="0" borderId="208" xfId="2" applyNumberFormat="1" applyFont="1" applyBorder="1" applyAlignment="1">
      <alignment horizontal="right" vertical="top" wrapText="1"/>
    </xf>
    <xf numFmtId="181" fontId="10" fillId="0" borderId="168" xfId="2" applyNumberFormat="1" applyFont="1" applyBorder="1" applyAlignment="1">
      <alignment horizontal="right" vertical="top" wrapText="1"/>
    </xf>
    <xf numFmtId="181" fontId="10" fillId="0" borderId="224" xfId="2" applyNumberFormat="1" applyFont="1" applyBorder="1" applyAlignment="1">
      <alignment horizontal="left" vertical="top" wrapText="1"/>
    </xf>
    <xf numFmtId="181" fontId="10" fillId="0" borderId="54" xfId="2" applyNumberFormat="1" applyFont="1" applyBorder="1" applyAlignment="1">
      <alignment horizontal="left" vertical="top" wrapText="1"/>
    </xf>
    <xf numFmtId="0" fontId="0" fillId="0" borderId="176" xfId="0" applyBorder="1" applyAlignment="1">
      <alignment horizontal="center" vertical="center" wrapText="1"/>
    </xf>
    <xf numFmtId="0" fontId="0" fillId="0" borderId="178"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22" xfId="0" applyBorder="1" applyAlignment="1">
      <alignment horizontal="center" vertical="center" wrapText="1"/>
    </xf>
    <xf numFmtId="0" fontId="0" fillId="0" borderId="187" xfId="0" applyBorder="1" applyAlignment="1">
      <alignment horizontal="center" vertical="center" wrapText="1"/>
    </xf>
    <xf numFmtId="0" fontId="0" fillId="0" borderId="63" xfId="0" applyBorder="1" applyAlignment="1">
      <alignment horizontal="center" vertical="center" wrapText="1"/>
    </xf>
    <xf numFmtId="0" fontId="0" fillId="0" borderId="188" xfId="0" applyBorder="1" applyAlignment="1">
      <alignment horizontal="center" vertical="center" wrapText="1"/>
    </xf>
    <xf numFmtId="181" fontId="10" fillId="0" borderId="0" xfId="2" applyNumberFormat="1" applyFont="1" applyAlignment="1">
      <alignment horizontal="right" vertical="top"/>
    </xf>
    <xf numFmtId="0" fontId="0" fillId="0" borderId="52" xfId="0" applyBorder="1" applyAlignment="1">
      <alignment horizontal="right" vertical="top"/>
    </xf>
    <xf numFmtId="0" fontId="0" fillId="0" borderId="122" xfId="0" applyBorder="1" applyAlignment="1">
      <alignment vertical="top" wrapText="1"/>
    </xf>
    <xf numFmtId="0" fontId="0" fillId="0" borderId="54" xfId="0" applyBorder="1" applyAlignment="1">
      <alignment vertical="top" wrapText="1"/>
    </xf>
    <xf numFmtId="181" fontId="10" fillId="0" borderId="9" xfId="2" applyNumberFormat="1" applyFont="1" applyBorder="1" applyAlignment="1">
      <alignment vertical="center" wrapText="1"/>
    </xf>
    <xf numFmtId="0" fontId="0" fillId="0" borderId="9" xfId="0" applyBorder="1" applyAlignment="1">
      <alignment vertical="center" wrapText="1"/>
    </xf>
    <xf numFmtId="0" fontId="0" fillId="0" borderId="225" xfId="0" applyBorder="1" applyAlignment="1">
      <alignment vertical="center" wrapText="1"/>
    </xf>
    <xf numFmtId="181" fontId="10" fillId="0" borderId="4" xfId="2" applyNumberFormat="1" applyFont="1" applyBorder="1" applyAlignment="1">
      <alignment horizontal="center" vertical="center"/>
    </xf>
    <xf numFmtId="0" fontId="27" fillId="0" borderId="27"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44" xfId="0" applyFont="1" applyBorder="1" applyAlignment="1">
      <alignment horizontal="left" vertical="center" wrapText="1"/>
    </xf>
    <xf numFmtId="0" fontId="27" fillId="0" borderId="145" xfId="0" applyFont="1" applyBorder="1" applyAlignment="1">
      <alignment horizontal="left" vertical="center" wrapText="1"/>
    </xf>
    <xf numFmtId="0" fontId="27" fillId="0" borderId="148"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43" xfId="0" applyFont="1" applyBorder="1" applyAlignment="1">
      <alignment horizontal="left" vertical="center" wrapText="1"/>
    </xf>
    <xf numFmtId="0" fontId="27" fillId="0" borderId="149" xfId="0" applyFont="1" applyBorder="1" applyAlignment="1">
      <alignment horizontal="left" vertical="center" wrapText="1"/>
    </xf>
    <xf numFmtId="0" fontId="27" fillId="0" borderId="132" xfId="0" applyFont="1" applyBorder="1" applyAlignment="1">
      <alignment horizontal="center" vertical="center" wrapText="1"/>
    </xf>
    <xf numFmtId="0" fontId="27" fillId="0" borderId="2" xfId="0" applyFont="1" applyBorder="1" applyAlignment="1">
      <alignment horizontal="center" vertical="center" shrinkToFit="1"/>
    </xf>
    <xf numFmtId="0" fontId="27" fillId="0" borderId="131"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134" xfId="0" applyFont="1" applyBorder="1" applyAlignment="1">
      <alignment horizontal="center" vertical="center" wrapText="1"/>
    </xf>
    <xf numFmtId="0" fontId="27" fillId="0" borderId="150" xfId="0" applyFont="1" applyBorder="1" applyAlignment="1">
      <alignment horizontal="center" vertical="center" wrapText="1"/>
    </xf>
    <xf numFmtId="0" fontId="27" fillId="0" borderId="151" xfId="0" applyFont="1" applyBorder="1" applyAlignment="1">
      <alignment horizontal="center" vertical="center" wrapText="1"/>
    </xf>
    <xf numFmtId="0" fontId="31" fillId="9" borderId="141" xfId="0" applyFont="1" applyFill="1" applyBorder="1" applyAlignment="1">
      <alignment horizontal="center" vertical="center" wrapText="1"/>
    </xf>
    <xf numFmtId="0" fontId="31" fillId="9" borderId="3" xfId="0" applyFont="1" applyFill="1" applyBorder="1" applyAlignment="1">
      <alignment horizontal="center" vertical="center" wrapText="1"/>
    </xf>
    <xf numFmtId="0" fontId="31" fillId="9" borderId="151" xfId="0" applyFont="1" applyFill="1" applyBorder="1" applyAlignment="1">
      <alignment horizontal="center" vertical="center" wrapText="1"/>
    </xf>
    <xf numFmtId="0" fontId="31" fillId="9" borderId="7"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13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132" xfId="0" applyFont="1" applyFill="1" applyBorder="1" applyAlignment="1">
      <alignment horizontal="center" vertical="center" wrapText="1"/>
    </xf>
    <xf numFmtId="0" fontId="27" fillId="0" borderId="10" xfId="0" applyFont="1" applyBorder="1" applyAlignment="1">
      <alignment horizontal="justify" vertical="top" wrapText="1"/>
    </xf>
    <xf numFmtId="0" fontId="0" fillId="0" borderId="10" xfId="0" applyBorder="1" applyAlignment="1">
      <alignment vertical="top" wrapText="1"/>
    </xf>
    <xf numFmtId="181" fontId="10" fillId="0" borderId="0" xfId="2" applyNumberFormat="1" applyFont="1" applyAlignment="1">
      <alignment vertical="center" wrapText="1"/>
    </xf>
    <xf numFmtId="0" fontId="32" fillId="9" borderId="7" xfId="0" applyFont="1" applyFill="1" applyBorder="1" applyAlignment="1">
      <alignment horizontal="center" vertical="center" wrapText="1"/>
    </xf>
    <xf numFmtId="181" fontId="10" fillId="0" borderId="0" xfId="2" applyNumberFormat="1" applyFont="1" applyAlignment="1">
      <alignment horizontal="center" vertical="center"/>
    </xf>
    <xf numFmtId="181" fontId="10" fillId="0" borderId="52" xfId="2" applyNumberFormat="1" applyFont="1" applyBorder="1" applyAlignment="1">
      <alignment horizontal="center" vertical="center"/>
    </xf>
    <xf numFmtId="181" fontId="10" fillId="0" borderId="122" xfId="2" applyNumberFormat="1" applyFont="1" applyBorder="1" applyAlignment="1">
      <alignment horizontal="center" vertical="center"/>
    </xf>
    <xf numFmtId="181" fontId="10" fillId="0" borderId="54" xfId="2" applyNumberFormat="1" applyFont="1" applyBorder="1" applyAlignment="1">
      <alignment horizontal="center" vertical="center"/>
    </xf>
    <xf numFmtId="181" fontId="10" fillId="0" borderId="151" xfId="2" applyNumberFormat="1" applyFont="1" applyBorder="1" applyAlignment="1">
      <alignment horizontal="center" vertical="center" textRotation="255"/>
    </xf>
    <xf numFmtId="181" fontId="10" fillId="0" borderId="132" xfId="2" applyNumberFormat="1" applyFont="1" applyBorder="1" applyAlignment="1">
      <alignment horizontal="center" vertical="center" textRotation="255"/>
    </xf>
    <xf numFmtId="0" fontId="31" fillId="6" borderId="1" xfId="0" applyFont="1" applyFill="1" applyBorder="1" applyAlignment="1">
      <alignment horizontal="center" vertical="top" wrapText="1"/>
    </xf>
    <xf numFmtId="0" fontId="31" fillId="6" borderId="35" xfId="0" applyFont="1" applyFill="1" applyBorder="1" applyAlignment="1">
      <alignment horizontal="center" vertical="top" wrapText="1"/>
    </xf>
    <xf numFmtId="0" fontId="31" fillId="6" borderId="7" xfId="0" applyFont="1" applyFill="1" applyBorder="1" applyAlignment="1">
      <alignment horizontal="center" vertical="top" wrapText="1"/>
    </xf>
    <xf numFmtId="181" fontId="10" fillId="0" borderId="134" xfId="2" applyNumberFormat="1" applyFont="1" applyBorder="1" applyAlignment="1">
      <alignment horizontal="center" vertical="center" textRotation="255"/>
    </xf>
    <xf numFmtId="181" fontId="10" fillId="0" borderId="150" xfId="2" applyNumberFormat="1" applyFont="1" applyBorder="1" applyAlignment="1">
      <alignment horizontal="center" vertical="center" textRotation="255"/>
    </xf>
    <xf numFmtId="181" fontId="10" fillId="0" borderId="131" xfId="2" applyNumberFormat="1" applyFont="1" applyBorder="1" applyAlignment="1">
      <alignment horizontal="center" vertical="center" textRotation="255"/>
    </xf>
    <xf numFmtId="181" fontId="10" fillId="0" borderId="133" xfId="2" applyNumberFormat="1" applyFont="1" applyBorder="1" applyAlignment="1">
      <alignment horizontal="center" vertical="center" textRotation="255"/>
    </xf>
    <xf numFmtId="0" fontId="31" fillId="6" borderId="2" xfId="0" applyFont="1" applyFill="1" applyBorder="1" applyAlignment="1">
      <alignment horizontal="left" vertical="top" wrapText="1"/>
    </xf>
    <xf numFmtId="0" fontId="31" fillId="6" borderId="41" xfId="0" applyFont="1" applyFill="1" applyBorder="1" applyAlignment="1">
      <alignment horizontal="left" vertical="top" wrapText="1"/>
    </xf>
    <xf numFmtId="0" fontId="27" fillId="0" borderId="14" xfId="0" applyFont="1" applyBorder="1" applyAlignment="1">
      <alignment horizontal="center" vertical="center" wrapText="1"/>
    </xf>
    <xf numFmtId="0" fontId="27" fillId="0" borderId="159" xfId="0" applyFont="1" applyBorder="1" applyAlignment="1">
      <alignment horizontal="center" vertical="center" wrapText="1"/>
    </xf>
    <xf numFmtId="0" fontId="0" fillId="0" borderId="61" xfId="0" applyBorder="1" applyAlignment="1">
      <alignment horizontal="center" vertical="center" wrapText="1"/>
    </xf>
    <xf numFmtId="0" fontId="0" fillId="0" borderId="27" xfId="0" applyBorder="1" applyAlignment="1">
      <alignment horizontal="center" vertical="center" wrapText="1"/>
    </xf>
    <xf numFmtId="0" fontId="31" fillId="6" borderId="3" xfId="0" applyFont="1" applyFill="1" applyBorder="1" applyAlignment="1">
      <alignment horizontal="left" vertical="top" wrapText="1"/>
    </xf>
    <xf numFmtId="0" fontId="27" fillId="0" borderId="155" xfId="0" applyFont="1" applyBorder="1" applyAlignment="1">
      <alignment horizontal="center" vertical="center" wrapText="1"/>
    </xf>
    <xf numFmtId="0" fontId="27" fillId="0" borderId="147" xfId="0" applyFont="1" applyBorder="1" applyAlignment="1">
      <alignment horizontal="center" vertical="center" wrapText="1"/>
    </xf>
    <xf numFmtId="181" fontId="10" fillId="6" borderId="4" xfId="2" applyNumberFormat="1" applyFont="1" applyFill="1" applyBorder="1" applyAlignment="1">
      <alignment horizontal="center" vertical="center"/>
    </xf>
    <xf numFmtId="181" fontId="27" fillId="0" borderId="0" xfId="2" applyNumberFormat="1" applyFont="1" applyAlignment="1">
      <alignment vertical="center" wrapText="1"/>
    </xf>
    <xf numFmtId="0" fontId="37" fillId="7" borderId="1" xfId="0" applyFont="1" applyFill="1" applyBorder="1" applyAlignment="1">
      <alignment horizontal="center" vertical="center" shrinkToFit="1"/>
    </xf>
    <xf numFmtId="0" fontId="37" fillId="7" borderId="7" xfId="0" applyFont="1" applyFill="1" applyBorder="1" applyAlignment="1">
      <alignment horizontal="center" vertical="center" shrinkToFit="1"/>
    </xf>
    <xf numFmtId="0" fontId="37" fillId="0" borderId="1"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2" xfId="0" applyFont="1" applyBorder="1" applyAlignment="1">
      <alignment vertical="center" shrinkToFit="1"/>
    </xf>
    <xf numFmtId="0" fontId="13" fillId="0" borderId="69" xfId="0" applyFont="1" applyBorder="1" applyAlignment="1">
      <alignment vertical="center"/>
    </xf>
    <xf numFmtId="0" fontId="13" fillId="0" borderId="67" xfId="0" applyFont="1" applyBorder="1" applyAlignment="1">
      <alignment vertical="center"/>
    </xf>
    <xf numFmtId="0" fontId="16" fillId="10" borderId="1" xfId="0" applyFont="1" applyFill="1" applyBorder="1" applyAlignment="1">
      <alignment horizontal="center" vertical="center"/>
    </xf>
    <xf numFmtId="0" fontId="0" fillId="10" borderId="7" xfId="0" applyFill="1" applyBorder="1" applyAlignment="1">
      <alignment horizontal="center" vertical="center"/>
    </xf>
    <xf numFmtId="0" fontId="17" fillId="0" borderId="57" xfId="0" applyFont="1" applyBorder="1" applyAlignment="1">
      <alignment horizontal="distributed" vertical="center" shrinkToFit="1"/>
    </xf>
    <xf numFmtId="0" fontId="17" fillId="0" borderId="62" xfId="0" applyFont="1" applyBorder="1" applyAlignment="1">
      <alignment horizontal="distributed" vertical="center" shrinkToFit="1"/>
    </xf>
    <xf numFmtId="0" fontId="17" fillId="0" borderId="46" xfId="0" applyFont="1" applyBorder="1" applyAlignment="1">
      <alignment horizontal="distributed" vertical="center" shrinkToFit="1"/>
    </xf>
    <xf numFmtId="0" fontId="18" fillId="0" borderId="76" xfId="0" applyFont="1" applyBorder="1" applyAlignment="1">
      <alignment horizontal="distributed" vertical="center" shrinkToFit="1"/>
    </xf>
    <xf numFmtId="0" fontId="18" fillId="0" borderId="77" xfId="0" applyFont="1" applyBorder="1" applyAlignment="1">
      <alignment horizontal="distributed" vertical="center" shrinkToFit="1"/>
    </xf>
    <xf numFmtId="0" fontId="18" fillId="0" borderId="48" xfId="0" applyFont="1" applyBorder="1" applyAlignment="1">
      <alignment horizontal="distributed" vertical="center" shrinkToFit="1"/>
    </xf>
    <xf numFmtId="0" fontId="13" fillId="0" borderId="68" xfId="0" applyFont="1" applyBorder="1" applyAlignment="1">
      <alignment vertical="center"/>
    </xf>
    <xf numFmtId="0" fontId="13" fillId="0" borderId="30" xfId="0" applyFont="1" applyBorder="1" applyAlignment="1">
      <alignment vertical="center"/>
    </xf>
    <xf numFmtId="0" fontId="13" fillId="7" borderId="13" xfId="0" applyFont="1" applyFill="1" applyBorder="1" applyAlignment="1">
      <alignment horizontal="center" vertical="center"/>
    </xf>
    <xf numFmtId="0" fontId="13" fillId="7" borderId="27" xfId="0" applyFont="1" applyFill="1" applyBorder="1" applyAlignment="1">
      <alignment horizontal="center" vertical="center"/>
    </xf>
    <xf numFmtId="0" fontId="17" fillId="0" borderId="106" xfId="0" applyFont="1" applyBorder="1" applyAlignment="1">
      <alignment horizontal="center" vertical="center" shrinkToFit="1"/>
    </xf>
    <xf numFmtId="0" fontId="9" fillId="0" borderId="107" xfId="0" applyFont="1" applyBorder="1" applyAlignment="1">
      <alignment horizontal="center" vertical="center" shrinkToFit="1"/>
    </xf>
    <xf numFmtId="0" fontId="9" fillId="0" borderId="108" xfId="0" applyFont="1" applyBorder="1" applyAlignment="1">
      <alignment horizontal="center" vertical="center" shrinkToFit="1"/>
    </xf>
    <xf numFmtId="0" fontId="17" fillId="0" borderId="105"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81" xfId="0" applyFont="1" applyBorder="1" applyAlignment="1">
      <alignment horizontal="center" vertical="center" shrinkToFit="1"/>
    </xf>
    <xf numFmtId="0" fontId="17" fillId="0" borderId="29" xfId="0" applyFont="1" applyBorder="1" applyAlignment="1">
      <alignment horizontal="distributed" vertical="center"/>
    </xf>
    <xf numFmtId="0" fontId="17" fillId="0" borderId="65" xfId="0" applyFont="1" applyBorder="1" applyAlignment="1">
      <alignment horizontal="distributed" vertical="center"/>
    </xf>
    <xf numFmtId="0" fontId="17" fillId="0" borderId="19" xfId="0" applyFont="1" applyBorder="1" applyAlignment="1">
      <alignment horizontal="distributed" vertical="center"/>
    </xf>
    <xf numFmtId="0" fontId="17" fillId="0" borderId="31" xfId="0" applyFont="1" applyBorder="1" applyAlignment="1">
      <alignment horizontal="distributed" vertical="center"/>
    </xf>
    <xf numFmtId="0" fontId="17" fillId="0" borderId="66" xfId="0" applyFont="1" applyBorder="1" applyAlignment="1">
      <alignment horizontal="distributed" vertical="center"/>
    </xf>
    <xf numFmtId="0" fontId="17" fillId="0" borderId="32" xfId="0" applyFont="1" applyBorder="1" applyAlignment="1">
      <alignment horizontal="distributed" vertical="center"/>
    </xf>
    <xf numFmtId="0" fontId="17" fillId="0" borderId="71" xfId="0" applyFont="1" applyBorder="1" applyAlignment="1">
      <alignment horizontal="distributed" vertical="center"/>
    </xf>
    <xf numFmtId="0" fontId="17" fillId="0" borderId="72" xfId="0" applyFont="1" applyBorder="1" applyAlignment="1">
      <alignment horizontal="distributed" vertical="center"/>
    </xf>
    <xf numFmtId="0" fontId="17" fillId="0" borderId="73" xfId="0" applyFont="1" applyBorder="1" applyAlignment="1">
      <alignment horizontal="distributed" vertical="center"/>
    </xf>
    <xf numFmtId="0" fontId="23" fillId="7" borderId="1" xfId="0" applyFont="1" applyFill="1" applyBorder="1" applyAlignment="1">
      <alignment horizontal="center" vertical="center"/>
    </xf>
    <xf numFmtId="0" fontId="0" fillId="0" borderId="7" xfId="0" applyBorder="1" applyAlignment="1">
      <alignment horizontal="center" vertical="center"/>
    </xf>
    <xf numFmtId="0" fontId="13" fillId="7" borderId="1" xfId="0" applyFont="1" applyFill="1" applyBorder="1" applyAlignment="1">
      <alignment vertical="center" shrinkToFit="1"/>
    </xf>
    <xf numFmtId="0" fontId="13" fillId="7" borderId="35" xfId="0" applyFont="1" applyFill="1" applyBorder="1" applyAlignment="1">
      <alignment vertical="center" shrinkToFit="1"/>
    </xf>
    <xf numFmtId="0" fontId="16" fillId="0" borderId="35" xfId="0" applyFont="1" applyBorder="1" applyAlignment="1">
      <alignment vertical="center" shrinkToFit="1"/>
    </xf>
    <xf numFmtId="0" fontId="13" fillId="7" borderId="61" xfId="0" applyFont="1" applyFill="1" applyBorder="1" applyAlignment="1">
      <alignment horizontal="center" vertical="center"/>
    </xf>
    <xf numFmtId="0" fontId="13" fillId="7" borderId="39" xfId="0" applyFont="1" applyFill="1" applyBorder="1" applyAlignment="1">
      <alignment horizontal="center" vertical="center"/>
    </xf>
    <xf numFmtId="0" fontId="17" fillId="0" borderId="26" xfId="0" applyFont="1" applyBorder="1" applyAlignment="1">
      <alignment horizontal="distributed" vertical="center"/>
    </xf>
    <xf numFmtId="0" fontId="17" fillId="0" borderId="64" xfId="0" applyFont="1" applyBorder="1" applyAlignment="1">
      <alignment horizontal="distributed" vertical="center"/>
    </xf>
    <xf numFmtId="0" fontId="17" fillId="0" borderId="28" xfId="0" applyFont="1" applyBorder="1" applyAlignment="1">
      <alignment horizontal="distributed" vertical="center"/>
    </xf>
    <xf numFmtId="0" fontId="17" fillId="0" borderId="57" xfId="0" applyFont="1" applyBorder="1" applyAlignment="1">
      <alignment horizontal="distributed" vertical="center"/>
    </xf>
    <xf numFmtId="0" fontId="17" fillId="0" borderId="62" xfId="0" applyFont="1" applyBorder="1" applyAlignment="1">
      <alignment horizontal="distributed" vertical="center"/>
    </xf>
    <xf numFmtId="0" fontId="17" fillId="0" borderId="46" xfId="0" applyFont="1" applyBorder="1" applyAlignment="1">
      <alignment horizontal="distributed" vertical="center"/>
    </xf>
    <xf numFmtId="0" fontId="17" fillId="0" borderId="58" xfId="0" applyFont="1" applyBorder="1" applyAlignment="1">
      <alignment horizontal="distributed" vertical="center"/>
    </xf>
    <xf numFmtId="0" fontId="17" fillId="0" borderId="63" xfId="0" applyFont="1" applyBorder="1" applyAlignment="1">
      <alignment horizontal="distributed" vertical="center"/>
    </xf>
    <xf numFmtId="0" fontId="17" fillId="0" borderId="56" xfId="0" applyFont="1" applyBorder="1" applyAlignment="1">
      <alignment horizontal="distributed" vertical="center"/>
    </xf>
    <xf numFmtId="0" fontId="16" fillId="7" borderId="2" xfId="0" applyFont="1" applyFill="1" applyBorder="1" applyAlignment="1">
      <alignment horizontal="center" vertical="center"/>
    </xf>
    <xf numFmtId="0" fontId="13" fillId="10" borderId="2" xfId="0" applyFont="1" applyFill="1" applyBorder="1" applyAlignment="1">
      <alignment vertical="center"/>
    </xf>
    <xf numFmtId="0" fontId="37" fillId="0" borderId="0" xfId="0" applyFont="1" applyAlignment="1">
      <alignment vertical="center" shrinkToFit="1"/>
    </xf>
    <xf numFmtId="0" fontId="13" fillId="7" borderId="2" xfId="0" applyFont="1" applyFill="1" applyBorder="1" applyAlignment="1">
      <alignment horizontal="left" vertical="center" shrinkToFit="1"/>
    </xf>
    <xf numFmtId="0" fontId="13" fillId="7" borderId="7" xfId="0" applyFont="1" applyFill="1" applyBorder="1" applyAlignment="1">
      <alignment vertical="center" shrinkToFit="1"/>
    </xf>
    <xf numFmtId="0" fontId="13" fillId="6" borderId="2" xfId="0" applyFont="1" applyFill="1" applyBorder="1" applyAlignment="1">
      <alignment vertical="center"/>
    </xf>
    <xf numFmtId="0" fontId="16" fillId="0" borderId="2"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7" borderId="2" xfId="0" applyFont="1" applyFill="1" applyBorder="1" applyAlignment="1">
      <alignment vertical="center" shrinkToFit="1"/>
    </xf>
    <xf numFmtId="0" fontId="13" fillId="0" borderId="208" xfId="0" applyFont="1" applyBorder="1" applyAlignment="1">
      <alignment vertical="center"/>
    </xf>
    <xf numFmtId="0" fontId="13" fillId="0" borderId="209" xfId="0" applyFont="1" applyBorder="1" applyAlignment="1">
      <alignment vertical="center"/>
    </xf>
    <xf numFmtId="0" fontId="13" fillId="0" borderId="210" xfId="0" applyFont="1" applyBorder="1" applyAlignment="1">
      <alignment vertical="center"/>
    </xf>
    <xf numFmtId="0" fontId="13" fillId="0" borderId="215" xfId="0" applyFont="1" applyBorder="1" applyAlignment="1">
      <alignment vertical="center"/>
    </xf>
    <xf numFmtId="0" fontId="0" fillId="0" borderId="92" xfId="0" applyBorder="1" applyAlignment="1">
      <alignment vertical="center"/>
    </xf>
    <xf numFmtId="0" fontId="17" fillId="7" borderId="2" xfId="0" applyFont="1" applyFill="1" applyBorder="1" applyAlignment="1">
      <alignment vertical="center"/>
    </xf>
    <xf numFmtId="0" fontId="13" fillId="10" borderId="2" xfId="0" applyFont="1" applyFill="1" applyBorder="1" applyAlignment="1">
      <alignment horizontal="center" vertical="center"/>
    </xf>
    <xf numFmtId="0" fontId="0" fillId="10" borderId="2" xfId="0" applyFill="1" applyBorder="1" applyAlignment="1">
      <alignment horizontal="center" vertical="center"/>
    </xf>
    <xf numFmtId="0" fontId="13" fillId="0" borderId="219" xfId="0" applyFont="1" applyBorder="1" applyAlignment="1">
      <alignment vertical="center"/>
    </xf>
    <xf numFmtId="0" fontId="0" fillId="0" borderId="50" xfId="0" applyBorder="1" applyAlignment="1">
      <alignment vertical="center"/>
    </xf>
    <xf numFmtId="0" fontId="13" fillId="0" borderId="140" xfId="0" applyFont="1" applyBorder="1" applyAlignment="1">
      <alignment vertical="center"/>
    </xf>
    <xf numFmtId="0" fontId="0" fillId="0" borderId="191" xfId="0" applyBorder="1" applyAlignment="1">
      <alignment vertical="center"/>
    </xf>
    <xf numFmtId="184" fontId="17" fillId="0" borderId="106" xfId="0" applyNumberFormat="1" applyFont="1" applyBorder="1" applyAlignment="1">
      <alignment horizontal="center" vertical="center" shrinkToFit="1"/>
    </xf>
    <xf numFmtId="184" fontId="9" fillId="0" borderId="107" xfId="0" applyNumberFormat="1" applyFont="1" applyBorder="1" applyAlignment="1">
      <alignment horizontal="center" vertical="center" shrinkToFit="1"/>
    </xf>
    <xf numFmtId="184" fontId="17" fillId="0" borderId="105" xfId="0" applyNumberFormat="1" applyFont="1" applyBorder="1" applyAlignment="1">
      <alignment horizontal="center" vertical="center" shrinkToFit="1"/>
    </xf>
    <xf numFmtId="184" fontId="9" fillId="0" borderId="78" xfId="0" applyNumberFormat="1" applyFont="1" applyBorder="1" applyAlignment="1">
      <alignment horizontal="center" vertical="center" shrinkToFit="1"/>
    </xf>
    <xf numFmtId="0" fontId="13" fillId="7" borderId="1" xfId="0" applyFont="1" applyFill="1" applyBorder="1" applyAlignment="1">
      <alignment horizontal="center" vertical="center"/>
    </xf>
    <xf numFmtId="0" fontId="0" fillId="7" borderId="7" xfId="0" applyFill="1" applyBorder="1" applyAlignment="1">
      <alignment horizontal="center" vertical="center"/>
    </xf>
    <xf numFmtId="0" fontId="30" fillId="0" borderId="164" xfId="0" applyFont="1" applyBorder="1" applyAlignment="1">
      <alignment horizontal="left" vertical="center"/>
    </xf>
    <xf numFmtId="0" fontId="30" fillId="0" borderId="192" xfId="0" applyFont="1" applyBorder="1" applyAlignment="1">
      <alignment horizontal="left" vertical="center"/>
    </xf>
    <xf numFmtId="0" fontId="30" fillId="0" borderId="0" xfId="0" applyFont="1" applyAlignment="1">
      <alignment horizontal="center"/>
    </xf>
    <xf numFmtId="0" fontId="30" fillId="0" borderId="159" xfId="0" applyFont="1" applyBorder="1" applyAlignment="1">
      <alignment horizontal="left" vertical="center"/>
    </xf>
    <xf numFmtId="0" fontId="30" fillId="0" borderId="190" xfId="0" applyFont="1" applyBorder="1" applyAlignment="1">
      <alignment horizontal="left" vertical="center"/>
    </xf>
    <xf numFmtId="0" fontId="30" fillId="0" borderId="1" xfId="0" applyFont="1" applyBorder="1" applyAlignment="1">
      <alignment horizontal="left" vertical="center"/>
    </xf>
    <xf numFmtId="0" fontId="30" fillId="0" borderId="189"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shrinkToFit="1"/>
    </xf>
    <xf numFmtId="0" fontId="30" fillId="0" borderId="0" xfId="0" applyFont="1" applyAlignment="1">
      <alignment horizontal="left" vertical="center" shrinkToFit="1"/>
    </xf>
    <xf numFmtId="0" fontId="30" fillId="0" borderId="0" xfId="0" applyFont="1" applyAlignment="1">
      <alignment horizontal="left" vertical="center" wrapText="1"/>
    </xf>
    <xf numFmtId="0" fontId="35" fillId="0" borderId="0" xfId="0" applyFont="1" applyAlignment="1">
      <alignment horizontal="center" vertical="center"/>
    </xf>
  </cellXfs>
  <cellStyles count="9">
    <cellStyle name="パーセント()" xfId="3" xr:uid="{00000000-0005-0000-0000-000000000000}"/>
    <cellStyle name="パーセント(0.00)" xfId="4" xr:uid="{00000000-0005-0000-0000-000001000000}"/>
    <cellStyle name="パーセント[0.00]" xfId="5" xr:uid="{00000000-0005-0000-0000-000002000000}"/>
    <cellStyle name="桁区切り" xfId="1" builtinId="6"/>
    <cellStyle name="見出し１" xfId="6" xr:uid="{00000000-0005-0000-0000-000004000000}"/>
    <cellStyle name="折り返し" xfId="7" xr:uid="{00000000-0005-0000-0000-000005000000}"/>
    <cellStyle name="標準" xfId="0" builtinId="0"/>
    <cellStyle name="標準 2" xfId="2" xr:uid="{00000000-0005-0000-0000-000007000000}"/>
    <cellStyle name="標準 3" xfId="8" xr:uid="{00000000-0005-0000-0000-000008000000}"/>
  </cellStyles>
  <dxfs count="8">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Medium9"/>
  <colors>
    <mruColors>
      <color rgb="FFBFBFBF"/>
      <color rgb="FFFFDDFF"/>
      <color rgb="FFFFCCFF"/>
      <color rgb="FFFFEFFF"/>
      <color rgb="FFCCFF99"/>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156542</xdr:colOff>
      <xdr:row>49</xdr:row>
      <xdr:rowOff>25263</xdr:rowOff>
    </xdr:from>
    <xdr:to>
      <xdr:col>6</xdr:col>
      <xdr:colOff>103533</xdr:colOff>
      <xdr:row>49</xdr:row>
      <xdr:rowOff>157784</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605999" y="11057698"/>
          <a:ext cx="236882" cy="132521"/>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135154</xdr:colOff>
      <xdr:row>49</xdr:row>
      <xdr:rowOff>16982</xdr:rowOff>
    </xdr:from>
    <xdr:to>
      <xdr:col>11</xdr:col>
      <xdr:colOff>81482</xdr:colOff>
      <xdr:row>49</xdr:row>
      <xdr:rowOff>149503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3034067" y="11049417"/>
          <a:ext cx="236219" cy="132521"/>
        </a:xfrm>
        <a:prstGeom prst="rect">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145814</xdr:colOff>
      <xdr:row>49</xdr:row>
      <xdr:rowOff>26508</xdr:rowOff>
    </xdr:from>
    <xdr:to>
      <xdr:col>17</xdr:col>
      <xdr:colOff>92804</xdr:colOff>
      <xdr:row>49</xdr:row>
      <xdr:rowOff>159029</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784075" y="11058943"/>
          <a:ext cx="236881" cy="132521"/>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145442</xdr:colOff>
      <xdr:row>61</xdr:row>
      <xdr:rowOff>26505</xdr:rowOff>
    </xdr:from>
    <xdr:to>
      <xdr:col>6</xdr:col>
      <xdr:colOff>92433</xdr:colOff>
      <xdr:row>61</xdr:row>
      <xdr:rowOff>159026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437529" y="14199705"/>
          <a:ext cx="205408" cy="132521"/>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134176</xdr:colOff>
      <xdr:row>61</xdr:row>
      <xdr:rowOff>26507</xdr:rowOff>
    </xdr:from>
    <xdr:to>
      <xdr:col>17</xdr:col>
      <xdr:colOff>81166</xdr:colOff>
      <xdr:row>61</xdr:row>
      <xdr:rowOff>159028</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268854" y="14199707"/>
          <a:ext cx="205408" cy="132521"/>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232330</xdr:colOff>
      <xdr:row>61</xdr:row>
      <xdr:rowOff>26507</xdr:rowOff>
    </xdr:from>
    <xdr:to>
      <xdr:col>10</xdr:col>
      <xdr:colOff>151325</xdr:colOff>
      <xdr:row>61</xdr:row>
      <xdr:rowOff>159028</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804080" y="14373538"/>
          <a:ext cx="204745" cy="132521"/>
        </a:xfrm>
        <a:prstGeom prst="rect">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131526</xdr:colOff>
      <xdr:row>61</xdr:row>
      <xdr:rowOff>26507</xdr:rowOff>
    </xdr:from>
    <xdr:to>
      <xdr:col>28</xdr:col>
      <xdr:colOff>78516</xdr:colOff>
      <xdr:row>61</xdr:row>
      <xdr:rowOff>159028</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846776" y="14237807"/>
          <a:ext cx="232740" cy="132521"/>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119873</xdr:colOff>
      <xdr:row>61</xdr:row>
      <xdr:rowOff>26507</xdr:rowOff>
    </xdr:from>
    <xdr:to>
      <xdr:col>21</xdr:col>
      <xdr:colOff>66864</xdr:colOff>
      <xdr:row>61</xdr:row>
      <xdr:rowOff>159028</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834873" y="14373538"/>
          <a:ext cx="232741" cy="132521"/>
        </a:xfrm>
        <a:prstGeom prst="rect">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8677</xdr:colOff>
      <xdr:row>61</xdr:row>
      <xdr:rowOff>177993</xdr:rowOff>
    </xdr:from>
    <xdr:to>
      <xdr:col>15</xdr:col>
      <xdr:colOff>268751</xdr:colOff>
      <xdr:row>62</xdr:row>
      <xdr:rowOff>120014</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4294927" y="14525024"/>
          <a:ext cx="260074" cy="132521"/>
        </a:xfrm>
        <a:prstGeom prst="rect">
          <a:avLst/>
        </a:prstGeom>
        <a:solidFill>
          <a:schemeClr val="accent4">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3</xdr:row>
      <xdr:rowOff>38100</xdr:rowOff>
    </xdr:from>
    <xdr:to>
      <xdr:col>20</xdr:col>
      <xdr:colOff>190500</xdr:colOff>
      <xdr:row>8</xdr:row>
      <xdr:rowOff>104775</xdr:rowOff>
    </xdr:to>
    <xdr:sp macro="" textlink="">
      <xdr:nvSpPr>
        <xdr:cNvPr id="3" name="フローチャート: 判断 2">
          <a:extLst>
            <a:ext uri="{FF2B5EF4-FFF2-40B4-BE49-F238E27FC236}">
              <a16:creationId xmlns:a16="http://schemas.microsoft.com/office/drawing/2014/main" id="{00000000-0008-0000-0000-000003000000}"/>
            </a:ext>
          </a:extLst>
        </xdr:cNvPr>
        <xdr:cNvSpPr/>
      </xdr:nvSpPr>
      <xdr:spPr>
        <a:xfrm>
          <a:off x="2047875" y="609600"/>
          <a:ext cx="3857625" cy="1019175"/>
        </a:xfrm>
        <a:prstGeom prst="flowChartDecision">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chemeClr val="tx1"/>
              </a:solidFill>
            </a:rPr>
            <a:t>事業コンポーネントは</a:t>
          </a:r>
          <a:endParaRPr kumimoji="1" lang="en-US" altLang="ja-JP" sz="1200">
            <a:solidFill>
              <a:schemeClr val="tx1"/>
            </a:solidFill>
          </a:endParaRPr>
        </a:p>
        <a:p>
          <a:pPr algn="ctr"/>
          <a:r>
            <a:rPr kumimoji="1" lang="ja-JP" altLang="en-US" sz="1200">
              <a:solidFill>
                <a:schemeClr val="tx1"/>
              </a:solidFill>
            </a:rPr>
            <a:t>単一 </a:t>
          </a:r>
          <a:r>
            <a:rPr kumimoji="1" lang="en-US" altLang="ja-JP" sz="1200">
              <a:solidFill>
                <a:schemeClr val="tx1"/>
              </a:solidFill>
            </a:rPr>
            <a:t>or </a:t>
          </a:r>
          <a:r>
            <a:rPr kumimoji="1" lang="ja-JP" altLang="en-US" sz="1200">
              <a:solidFill>
                <a:schemeClr val="tx1"/>
              </a:solidFill>
            </a:rPr>
            <a:t>複数？</a:t>
          </a:r>
        </a:p>
      </xdr:txBody>
    </xdr:sp>
    <xdr:clientData/>
  </xdr:twoCellAnchor>
  <xdr:twoCellAnchor>
    <xdr:from>
      <xdr:col>26</xdr:col>
      <xdr:colOff>219075</xdr:colOff>
      <xdr:row>22</xdr:row>
      <xdr:rowOff>123825</xdr:rowOff>
    </xdr:from>
    <xdr:to>
      <xdr:col>37</xdr:col>
      <xdr:colOff>104775</xdr:colOff>
      <xdr:row>22</xdr:row>
      <xdr:rowOff>123825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7648575" y="5724525"/>
          <a:ext cx="3028950" cy="0"/>
        </a:xfrm>
        <a:prstGeom prst="straightConnector1">
          <a:avLst/>
        </a:prstGeom>
        <a:ln w="28575">
          <a:solidFill>
            <a:schemeClr val="tx1">
              <a:lumMod val="50000"/>
              <a:lumOff val="50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16565</xdr:colOff>
      <xdr:row>36</xdr:row>
      <xdr:rowOff>9526</xdr:rowOff>
    </xdr:from>
    <xdr:to>
      <xdr:col>7</xdr:col>
      <xdr:colOff>9525</xdr:colOff>
      <xdr:row>36</xdr:row>
      <xdr:rowOff>182218</xdr:rowOff>
    </xdr:to>
    <xdr:sp macro="" textlink="">
      <xdr:nvSpPr>
        <xdr:cNvPr id="2" name="線吹き出し 2 (枠付き) 1">
          <a:extLst>
            <a:ext uri="{FF2B5EF4-FFF2-40B4-BE49-F238E27FC236}">
              <a16:creationId xmlns:a16="http://schemas.microsoft.com/office/drawing/2014/main" id="{00000000-0008-0000-0300-000002000000}"/>
            </a:ext>
          </a:extLst>
        </xdr:cNvPr>
        <xdr:cNvSpPr/>
      </xdr:nvSpPr>
      <xdr:spPr>
        <a:xfrm>
          <a:off x="4436165" y="6501766"/>
          <a:ext cx="724480" cy="172692"/>
        </a:xfrm>
        <a:prstGeom prst="borderCallout2">
          <a:avLst>
            <a:gd name="adj1" fmla="val -4780"/>
            <a:gd name="adj2" fmla="val 98897"/>
            <a:gd name="adj3" fmla="val -275375"/>
            <a:gd name="adj4" fmla="val 303760"/>
            <a:gd name="adj5" fmla="val -275700"/>
            <a:gd name="adj6" fmla="val 40390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AT170"/>
  <sheetViews>
    <sheetView view="pageLayout" zoomScale="90" zoomScaleNormal="115" zoomScaleSheetLayoutView="100" zoomScalePageLayoutView="90" workbookViewId="0">
      <selection activeCell="AQ22" sqref="AQ22"/>
    </sheetView>
  </sheetViews>
  <sheetFormatPr defaultColWidth="9" defaultRowHeight="13.5" customHeight="1"/>
  <cols>
    <col min="1" max="80" width="3.75" style="1" customWidth="1"/>
    <col min="81" max="16384" width="9" style="1"/>
  </cols>
  <sheetData>
    <row r="1" spans="1:37" ht="15" customHeight="1">
      <c r="A1" s="2" t="s">
        <v>349</v>
      </c>
      <c r="B1" s="2"/>
    </row>
    <row r="2" spans="1:37" ht="15" customHeight="1">
      <c r="B2" s="2"/>
    </row>
    <row r="3" spans="1:37" ht="15" customHeight="1">
      <c r="B3" s="2" t="s">
        <v>219</v>
      </c>
    </row>
    <row r="4" spans="1:37" ht="16.5" customHeight="1">
      <c r="B4" s="2"/>
    </row>
    <row r="5" spans="1:37" ht="16.5" customHeight="1">
      <c r="B5" s="2"/>
    </row>
    <row r="6" spans="1:37" ht="16.5" customHeight="1">
      <c r="B6" s="2"/>
      <c r="N6" s="270"/>
    </row>
    <row r="7" spans="1:37" ht="16.5" customHeight="1">
      <c r="B7" s="2"/>
      <c r="N7" s="270"/>
    </row>
    <row r="8" spans="1:37" ht="16.5" customHeight="1">
      <c r="B8" s="2"/>
      <c r="N8" s="270"/>
    </row>
    <row r="9" spans="1:37" ht="16.5" customHeight="1">
      <c r="B9" s="2"/>
      <c r="N9" s="270"/>
    </row>
    <row r="10" spans="1:37" ht="16.5" customHeight="1" thickBot="1">
      <c r="B10" s="2"/>
      <c r="F10" s="273" t="s">
        <v>224</v>
      </c>
      <c r="N10" s="270"/>
      <c r="V10" s="273" t="s">
        <v>225</v>
      </c>
    </row>
    <row r="11" spans="1:37" ht="16.5" customHeight="1" thickBot="1">
      <c r="B11" s="2"/>
      <c r="G11" s="271"/>
      <c r="H11" s="272"/>
      <c r="I11" s="272"/>
      <c r="J11" s="272"/>
      <c r="K11" s="272"/>
      <c r="L11" s="272"/>
      <c r="M11" s="272"/>
      <c r="N11" s="272"/>
      <c r="O11" s="272"/>
      <c r="P11" s="272"/>
      <c r="Q11" s="272"/>
      <c r="R11" s="272"/>
      <c r="S11" s="272"/>
      <c r="T11" s="272"/>
      <c r="U11" s="287"/>
    </row>
    <row r="12" spans="1:37" ht="16.5" customHeight="1">
      <c r="B12" s="2"/>
      <c r="G12" s="274"/>
      <c r="R12" s="275"/>
      <c r="S12" s="276"/>
      <c r="T12" s="276"/>
      <c r="U12" s="276"/>
      <c r="V12" s="276"/>
      <c r="W12" s="276"/>
      <c r="X12" s="276"/>
      <c r="Y12" s="277"/>
      <c r="Z12" s="279"/>
      <c r="AA12" s="280"/>
      <c r="AB12" s="280"/>
      <c r="AC12" s="280"/>
      <c r="AD12" s="280"/>
      <c r="AE12" s="280"/>
      <c r="AF12" s="280"/>
      <c r="AG12" s="281"/>
      <c r="AH12" s="286"/>
      <c r="AI12" s="280"/>
      <c r="AJ12" s="280"/>
      <c r="AK12" s="280"/>
    </row>
    <row r="13" spans="1:37" ht="16.5" customHeight="1">
      <c r="B13" s="2"/>
      <c r="D13" s="285"/>
      <c r="E13" s="285"/>
      <c r="F13" s="283"/>
      <c r="G13" s="284"/>
      <c r="H13" s="285"/>
      <c r="I13" s="285"/>
      <c r="O13" s="530" t="s">
        <v>226</v>
      </c>
      <c r="P13" s="530"/>
      <c r="Q13" s="530"/>
      <c r="R13" s="530"/>
      <c r="S13" s="530"/>
      <c r="T13" s="530"/>
      <c r="W13" s="530" t="s">
        <v>227</v>
      </c>
      <c r="X13" s="530"/>
      <c r="Y13" s="530"/>
      <c r="Z13" s="530"/>
      <c r="AA13" s="530"/>
      <c r="AB13" s="530"/>
      <c r="AE13" s="520" t="s">
        <v>227</v>
      </c>
      <c r="AF13" s="520"/>
      <c r="AG13" s="520"/>
      <c r="AH13" s="520"/>
      <c r="AI13" s="520"/>
      <c r="AJ13" s="520"/>
    </row>
    <row r="14" spans="1:37" ht="16.5" customHeight="1">
      <c r="B14" s="2"/>
      <c r="D14" s="534" t="s">
        <v>222</v>
      </c>
      <c r="E14" s="535"/>
      <c r="F14" s="535"/>
      <c r="G14" s="535"/>
      <c r="H14" s="535"/>
      <c r="I14" s="536"/>
      <c r="O14" s="531" t="s">
        <v>222</v>
      </c>
      <c r="P14" s="532"/>
      <c r="Q14" s="532"/>
      <c r="R14" s="532"/>
      <c r="S14" s="532"/>
      <c r="T14" s="533"/>
      <c r="W14" s="531" t="s">
        <v>222</v>
      </c>
      <c r="X14" s="532"/>
      <c r="Y14" s="532"/>
      <c r="Z14" s="532"/>
      <c r="AA14" s="532"/>
      <c r="AB14" s="533"/>
      <c r="AE14" s="521" t="s">
        <v>222</v>
      </c>
      <c r="AF14" s="522"/>
      <c r="AG14" s="522"/>
      <c r="AH14" s="522"/>
      <c r="AI14" s="522"/>
      <c r="AJ14" s="523"/>
    </row>
    <row r="15" spans="1:37" ht="16.5" customHeight="1">
      <c r="B15" s="2"/>
      <c r="D15" s="534" t="s">
        <v>313</v>
      </c>
      <c r="E15" s="535"/>
      <c r="F15" s="535"/>
      <c r="G15" s="535"/>
      <c r="H15" s="535"/>
      <c r="I15" s="536"/>
      <c r="O15" s="534" t="s">
        <v>313</v>
      </c>
      <c r="P15" s="535"/>
      <c r="Q15" s="535"/>
      <c r="R15" s="535"/>
      <c r="S15" s="535"/>
      <c r="T15" s="536"/>
      <c r="W15" s="534" t="s">
        <v>314</v>
      </c>
      <c r="X15" s="535"/>
      <c r="Y15" s="535"/>
      <c r="Z15" s="535"/>
      <c r="AA15" s="535"/>
      <c r="AB15" s="536"/>
      <c r="AE15" s="524" t="s">
        <v>315</v>
      </c>
      <c r="AF15" s="525"/>
      <c r="AG15" s="525"/>
      <c r="AH15" s="525"/>
      <c r="AI15" s="525"/>
      <c r="AJ15" s="526"/>
    </row>
    <row r="16" spans="1:37" ht="16.5" customHeight="1">
      <c r="B16" s="2"/>
      <c r="D16" s="534" t="s">
        <v>220</v>
      </c>
      <c r="E16" s="535"/>
      <c r="F16" s="535"/>
      <c r="G16" s="535"/>
      <c r="H16" s="535"/>
      <c r="I16" s="536"/>
      <c r="O16" s="534" t="s">
        <v>220</v>
      </c>
      <c r="P16" s="535"/>
      <c r="Q16" s="535"/>
      <c r="R16" s="535"/>
      <c r="S16" s="535"/>
      <c r="T16" s="536"/>
      <c r="W16" s="534" t="s">
        <v>228</v>
      </c>
      <c r="X16" s="535"/>
      <c r="Y16" s="535"/>
      <c r="Z16" s="535"/>
      <c r="AA16" s="535"/>
      <c r="AB16" s="536"/>
      <c r="AE16" s="524" t="s">
        <v>230</v>
      </c>
      <c r="AF16" s="525"/>
      <c r="AG16" s="525"/>
      <c r="AH16" s="525"/>
      <c r="AI16" s="525"/>
      <c r="AJ16" s="526"/>
    </row>
    <row r="17" spans="2:36" ht="16.5" customHeight="1">
      <c r="B17" s="2"/>
      <c r="D17" s="537" t="s">
        <v>221</v>
      </c>
      <c r="E17" s="538"/>
      <c r="F17" s="538"/>
      <c r="G17" s="538"/>
      <c r="H17" s="538"/>
      <c r="I17" s="539"/>
      <c r="O17" s="537" t="s">
        <v>221</v>
      </c>
      <c r="P17" s="538"/>
      <c r="Q17" s="538"/>
      <c r="R17" s="538"/>
      <c r="S17" s="538"/>
      <c r="T17" s="539"/>
      <c r="W17" s="537" t="s">
        <v>229</v>
      </c>
      <c r="X17" s="538"/>
      <c r="Y17" s="538"/>
      <c r="Z17" s="538"/>
      <c r="AA17" s="538"/>
      <c r="AB17" s="539"/>
      <c r="AE17" s="527" t="s">
        <v>231</v>
      </c>
      <c r="AF17" s="528"/>
      <c r="AG17" s="528"/>
      <c r="AH17" s="528"/>
      <c r="AI17" s="528"/>
      <c r="AJ17" s="529"/>
    </row>
    <row r="18" spans="2:36" ht="16.5" customHeight="1">
      <c r="B18" s="2"/>
      <c r="G18" s="274"/>
      <c r="R18" s="274"/>
      <c r="Z18" s="274"/>
      <c r="AE18" s="278"/>
      <c r="AF18" s="278"/>
      <c r="AG18" s="278"/>
      <c r="AH18" s="282"/>
      <c r="AI18" s="278"/>
      <c r="AJ18" s="278"/>
    </row>
    <row r="19" spans="2:36" ht="16.5" customHeight="1">
      <c r="B19" s="2"/>
      <c r="D19" s="531" t="s">
        <v>223</v>
      </c>
      <c r="E19" s="532"/>
      <c r="F19" s="532"/>
      <c r="G19" s="532"/>
      <c r="H19" s="532"/>
      <c r="I19" s="533"/>
      <c r="O19" s="531" t="s">
        <v>223</v>
      </c>
      <c r="P19" s="532"/>
      <c r="Q19" s="532"/>
      <c r="R19" s="532"/>
      <c r="S19" s="532"/>
      <c r="T19" s="533"/>
      <c r="W19" s="531" t="s">
        <v>223</v>
      </c>
      <c r="X19" s="532"/>
      <c r="Y19" s="532"/>
      <c r="Z19" s="532"/>
      <c r="AA19" s="532"/>
      <c r="AB19" s="533"/>
      <c r="AE19" s="521" t="s">
        <v>223</v>
      </c>
      <c r="AF19" s="522"/>
      <c r="AG19" s="522"/>
      <c r="AH19" s="522"/>
      <c r="AI19" s="522"/>
      <c r="AJ19" s="523"/>
    </row>
    <row r="20" spans="2:36" ht="16.5" customHeight="1">
      <c r="B20" s="2"/>
      <c r="D20" s="534" t="s">
        <v>316</v>
      </c>
      <c r="E20" s="535"/>
      <c r="F20" s="535"/>
      <c r="G20" s="535"/>
      <c r="H20" s="535"/>
      <c r="I20" s="536"/>
      <c r="O20" s="534" t="s">
        <v>316</v>
      </c>
      <c r="P20" s="535"/>
      <c r="Q20" s="535"/>
      <c r="R20" s="535"/>
      <c r="S20" s="535"/>
      <c r="T20" s="536"/>
      <c r="W20" s="534" t="s">
        <v>318</v>
      </c>
      <c r="X20" s="535"/>
      <c r="Y20" s="535"/>
      <c r="Z20" s="535"/>
      <c r="AA20" s="535"/>
      <c r="AB20" s="536"/>
      <c r="AE20" s="524" t="s">
        <v>320</v>
      </c>
      <c r="AF20" s="525"/>
      <c r="AG20" s="525"/>
      <c r="AH20" s="525"/>
      <c r="AI20" s="525"/>
      <c r="AJ20" s="526"/>
    </row>
    <row r="21" spans="2:36" ht="16.5" customHeight="1">
      <c r="B21" s="2"/>
      <c r="D21" s="537" t="s">
        <v>317</v>
      </c>
      <c r="E21" s="538"/>
      <c r="F21" s="538"/>
      <c r="G21" s="538"/>
      <c r="H21" s="538"/>
      <c r="I21" s="539"/>
      <c r="O21" s="537" t="s">
        <v>317</v>
      </c>
      <c r="P21" s="538"/>
      <c r="Q21" s="538"/>
      <c r="R21" s="538"/>
      <c r="S21" s="538"/>
      <c r="T21" s="539"/>
      <c r="W21" s="537" t="s">
        <v>319</v>
      </c>
      <c r="X21" s="538"/>
      <c r="Y21" s="538"/>
      <c r="Z21" s="538"/>
      <c r="AA21" s="538"/>
      <c r="AB21" s="539"/>
      <c r="AE21" s="527" t="s">
        <v>321</v>
      </c>
      <c r="AF21" s="528"/>
      <c r="AG21" s="528"/>
      <c r="AH21" s="528"/>
      <c r="AI21" s="528"/>
      <c r="AJ21" s="529"/>
    </row>
    <row r="22" spans="2:36" ht="16.5" customHeight="1">
      <c r="B22" s="2"/>
    </row>
    <row r="23" spans="2:36" ht="16.5" customHeight="1">
      <c r="B23" s="2"/>
      <c r="T23" s="1" t="s">
        <v>232</v>
      </c>
    </row>
    <row r="24" spans="2:36" ht="16.5" customHeight="1">
      <c r="B24" s="2"/>
    </row>
    <row r="25" spans="2:36" ht="16.5" customHeight="1">
      <c r="B25" s="2"/>
    </row>
    <row r="26" spans="2:36" ht="15" customHeight="1">
      <c r="B26" s="2"/>
    </row>
    <row r="27" spans="2:36" ht="15" customHeight="1">
      <c r="B27" s="2" t="s">
        <v>234</v>
      </c>
    </row>
    <row r="28" spans="2:36" ht="4.9000000000000004" customHeight="1">
      <c r="B28" s="2"/>
    </row>
    <row r="29" spans="2:36" ht="15" customHeight="1">
      <c r="B29" s="2"/>
      <c r="C29" s="1" t="s">
        <v>184</v>
      </c>
    </row>
    <row r="30" spans="2:36" ht="15" customHeight="1" thickBot="1">
      <c r="B30" s="2"/>
    </row>
    <row r="31" spans="2:36" ht="15" customHeight="1">
      <c r="B31" s="2"/>
      <c r="C31" s="549" t="s">
        <v>257</v>
      </c>
      <c r="D31" s="550"/>
      <c r="E31" s="550"/>
      <c r="F31" s="550"/>
      <c r="G31" s="550"/>
      <c r="H31" s="550"/>
      <c r="I31" s="550"/>
      <c r="J31" s="550"/>
      <c r="K31" s="550"/>
      <c r="L31" s="550"/>
      <c r="M31" s="550"/>
      <c r="N31" s="550"/>
      <c r="O31" s="550"/>
      <c r="P31" s="550"/>
      <c r="Q31" s="545" t="s">
        <v>256</v>
      </c>
      <c r="R31" s="545"/>
      <c r="S31" s="545"/>
      <c r="T31" s="545"/>
      <c r="U31" s="545"/>
      <c r="V31" s="545"/>
      <c r="W31" s="545"/>
      <c r="X31" s="545"/>
      <c r="Y31" s="546"/>
    </row>
    <row r="32" spans="2:36" ht="15" customHeight="1">
      <c r="B32" s="2"/>
      <c r="C32" s="551"/>
      <c r="D32" s="552"/>
      <c r="E32" s="552"/>
      <c r="F32" s="552"/>
      <c r="G32" s="552"/>
      <c r="H32" s="552"/>
      <c r="I32" s="552"/>
      <c r="J32" s="552"/>
      <c r="K32" s="552"/>
      <c r="L32" s="552"/>
      <c r="M32" s="552"/>
      <c r="N32" s="552"/>
      <c r="O32" s="552"/>
      <c r="P32" s="552"/>
      <c r="Q32" s="512" t="s">
        <v>146</v>
      </c>
      <c r="R32" s="512"/>
      <c r="S32" s="512"/>
      <c r="T32" s="512"/>
      <c r="U32" s="512"/>
      <c r="V32" s="512"/>
      <c r="W32" s="512"/>
      <c r="X32" s="512"/>
      <c r="Y32" s="513"/>
    </row>
    <row r="33" spans="2:25" ht="15" customHeight="1" thickBot="1">
      <c r="B33" s="2"/>
      <c r="C33" s="553"/>
      <c r="D33" s="541"/>
      <c r="E33" s="541"/>
      <c r="F33" s="541"/>
      <c r="G33" s="541"/>
      <c r="H33" s="541"/>
      <c r="I33" s="541"/>
      <c r="J33" s="541"/>
      <c r="K33" s="541"/>
      <c r="L33" s="541"/>
      <c r="M33" s="541"/>
      <c r="N33" s="541"/>
      <c r="O33" s="541"/>
      <c r="P33" s="541"/>
      <c r="Q33" s="540" t="s">
        <v>158</v>
      </c>
      <c r="R33" s="541"/>
      <c r="S33" s="541"/>
      <c r="T33" s="547" t="s">
        <v>159</v>
      </c>
      <c r="U33" s="547"/>
      <c r="V33" s="547"/>
      <c r="W33" s="547"/>
      <c r="X33" s="547"/>
      <c r="Y33" s="548"/>
    </row>
    <row r="34" spans="2:25" ht="15" customHeight="1" thickTop="1">
      <c r="B34" s="2"/>
      <c r="C34" s="542" t="s">
        <v>316</v>
      </c>
      <c r="D34" s="543"/>
      <c r="E34" s="543"/>
      <c r="F34" s="544"/>
      <c r="G34" s="554" t="s">
        <v>153</v>
      </c>
      <c r="H34" s="543"/>
      <c r="I34" s="543"/>
      <c r="J34" s="543"/>
      <c r="K34" s="543"/>
      <c r="L34" s="543"/>
      <c r="M34" s="543"/>
      <c r="N34" s="543"/>
      <c r="O34" s="543"/>
      <c r="P34" s="543"/>
      <c r="Q34" s="503">
        <v>1</v>
      </c>
      <c r="R34" s="504"/>
      <c r="S34" s="504"/>
      <c r="T34" s="512" t="s">
        <v>280</v>
      </c>
      <c r="U34" s="512"/>
      <c r="V34" s="512"/>
      <c r="W34" s="512"/>
      <c r="X34" s="512"/>
      <c r="Y34" s="513"/>
    </row>
    <row r="35" spans="2:25" ht="15" customHeight="1">
      <c r="B35" s="2"/>
      <c r="C35" s="542" t="s">
        <v>317</v>
      </c>
      <c r="D35" s="543"/>
      <c r="E35" s="543"/>
      <c r="F35" s="544"/>
      <c r="G35" s="554" t="s">
        <v>154</v>
      </c>
      <c r="H35" s="543"/>
      <c r="I35" s="543"/>
      <c r="J35" s="543"/>
      <c r="K35" s="543"/>
      <c r="L35" s="543"/>
      <c r="M35" s="543"/>
      <c r="N35" s="543"/>
      <c r="O35" s="543"/>
      <c r="P35" s="543"/>
      <c r="Q35" s="503">
        <v>1</v>
      </c>
      <c r="R35" s="504"/>
      <c r="S35" s="504"/>
      <c r="T35" s="512" t="s">
        <v>280</v>
      </c>
      <c r="U35" s="512"/>
      <c r="V35" s="512"/>
      <c r="W35" s="512"/>
      <c r="X35" s="512"/>
      <c r="Y35" s="513"/>
    </row>
    <row r="36" spans="2:25" ht="15" customHeight="1">
      <c r="B36" s="2"/>
      <c r="C36" s="542" t="s">
        <v>313</v>
      </c>
      <c r="D36" s="543"/>
      <c r="E36" s="543"/>
      <c r="F36" s="544"/>
      <c r="G36" s="554" t="s">
        <v>156</v>
      </c>
      <c r="H36" s="543"/>
      <c r="I36" s="543"/>
      <c r="J36" s="543"/>
      <c r="K36" s="543"/>
      <c r="L36" s="543"/>
      <c r="M36" s="543"/>
      <c r="N36" s="543"/>
      <c r="O36" s="543"/>
      <c r="P36" s="543"/>
      <c r="Q36" s="503">
        <v>1</v>
      </c>
      <c r="R36" s="504"/>
      <c r="S36" s="504"/>
      <c r="T36" s="512" t="s">
        <v>280</v>
      </c>
      <c r="U36" s="512"/>
      <c r="V36" s="512"/>
      <c r="W36" s="512"/>
      <c r="X36" s="512"/>
      <c r="Y36" s="513"/>
    </row>
    <row r="37" spans="2:25" ht="14.25" customHeight="1">
      <c r="B37" s="2"/>
      <c r="C37" s="542" t="s">
        <v>220</v>
      </c>
      <c r="D37" s="543"/>
      <c r="E37" s="543"/>
      <c r="F37" s="544"/>
      <c r="G37" s="554" t="s">
        <v>157</v>
      </c>
      <c r="H37" s="543"/>
      <c r="I37" s="543"/>
      <c r="J37" s="543"/>
      <c r="K37" s="543"/>
      <c r="L37" s="543"/>
      <c r="M37" s="543"/>
      <c r="N37" s="543"/>
      <c r="O37" s="543"/>
      <c r="P37" s="543"/>
      <c r="Q37" s="503">
        <v>1</v>
      </c>
      <c r="R37" s="504"/>
      <c r="S37" s="504"/>
      <c r="T37" s="512" t="s">
        <v>280</v>
      </c>
      <c r="U37" s="512"/>
      <c r="V37" s="512"/>
      <c r="W37" s="512"/>
      <c r="X37" s="512"/>
      <c r="Y37" s="513"/>
    </row>
    <row r="38" spans="2:25" ht="30" customHeight="1" thickBot="1">
      <c r="B38" s="2"/>
      <c r="C38" s="509" t="s">
        <v>221</v>
      </c>
      <c r="D38" s="510"/>
      <c r="E38" s="510"/>
      <c r="F38" s="511"/>
      <c r="G38" s="507" t="s">
        <v>350</v>
      </c>
      <c r="H38" s="508"/>
      <c r="I38" s="508"/>
      <c r="J38" s="508"/>
      <c r="K38" s="508"/>
      <c r="L38" s="508"/>
      <c r="M38" s="508"/>
      <c r="N38" s="508"/>
      <c r="O38" s="508"/>
      <c r="P38" s="508"/>
      <c r="Q38" s="505">
        <v>1</v>
      </c>
      <c r="R38" s="506"/>
      <c r="S38" s="506"/>
      <c r="T38" s="514" t="s">
        <v>280</v>
      </c>
      <c r="U38" s="514"/>
      <c r="V38" s="514"/>
      <c r="W38" s="514"/>
      <c r="X38" s="514"/>
      <c r="Y38" s="515"/>
    </row>
    <row r="39" spans="2:25" ht="15" customHeight="1">
      <c r="B39" s="2"/>
      <c r="C39" s="257"/>
      <c r="D39" s="1" t="s">
        <v>271</v>
      </c>
    </row>
    <row r="40" spans="2:25" ht="15" customHeight="1">
      <c r="B40" s="2"/>
      <c r="C40" s="257"/>
      <c r="D40" s="1" t="s">
        <v>322</v>
      </c>
    </row>
    <row r="41" spans="2:25" ht="15" customHeight="1">
      <c r="B41" s="2"/>
      <c r="D41" s="257" t="s">
        <v>233</v>
      </c>
    </row>
    <row r="42" spans="2:25" ht="15" customHeight="1">
      <c r="B42" s="2"/>
      <c r="D42" s="257"/>
    </row>
    <row r="43" spans="2:25" ht="15" customHeight="1">
      <c r="B43" s="2"/>
    </row>
    <row r="44" spans="2:25" ht="15" customHeight="1">
      <c r="B44" s="2" t="s">
        <v>323</v>
      </c>
    </row>
    <row r="45" spans="2:25" ht="4.9000000000000004" customHeight="1">
      <c r="B45" s="2"/>
    </row>
    <row r="46" spans="2:25" ht="15" customHeight="1">
      <c r="B46" s="2"/>
      <c r="C46" s="1" t="s">
        <v>324</v>
      </c>
    </row>
    <row r="47" spans="2:25" ht="15" customHeight="1" thickBot="1">
      <c r="B47" s="2"/>
      <c r="C47" s="1" t="s">
        <v>264</v>
      </c>
    </row>
    <row r="48" spans="2:25" ht="15" customHeight="1">
      <c r="C48" s="516" t="s">
        <v>161</v>
      </c>
      <c r="D48" s="517"/>
      <c r="E48" s="517"/>
      <c r="F48" s="517"/>
      <c r="G48" s="517"/>
      <c r="H48" s="517"/>
      <c r="I48" s="517"/>
      <c r="J48" s="517"/>
      <c r="K48" s="517"/>
      <c r="L48" s="517"/>
      <c r="M48" s="517"/>
      <c r="N48" s="517"/>
      <c r="O48" s="517"/>
      <c r="P48" s="517"/>
      <c r="Q48" s="517"/>
      <c r="R48" s="517"/>
      <c r="S48" s="517"/>
      <c r="T48" s="517"/>
      <c r="U48" s="517"/>
      <c r="V48" s="517"/>
      <c r="W48" s="517"/>
      <c r="X48" s="518"/>
    </row>
    <row r="49" spans="2:35" ht="15" customHeight="1" thickBot="1">
      <c r="C49" s="519" t="s">
        <v>162</v>
      </c>
      <c r="D49" s="501"/>
      <c r="E49" s="501"/>
      <c r="F49" s="501"/>
      <c r="G49" s="501"/>
      <c r="H49" s="501"/>
      <c r="I49" s="501"/>
      <c r="J49" s="501"/>
      <c r="K49" s="501"/>
      <c r="L49" s="501"/>
      <c r="M49" s="501"/>
      <c r="N49" s="500" t="s">
        <v>163</v>
      </c>
      <c r="O49" s="501"/>
      <c r="P49" s="501"/>
      <c r="Q49" s="501"/>
      <c r="R49" s="501"/>
      <c r="S49" s="501"/>
      <c r="T49" s="501"/>
      <c r="U49" s="501"/>
      <c r="V49" s="501"/>
      <c r="W49" s="501"/>
      <c r="X49" s="502"/>
    </row>
    <row r="50" spans="2:35" ht="15" customHeight="1" thickTop="1">
      <c r="C50" s="555" t="s">
        <v>15</v>
      </c>
      <c r="D50" s="557" t="s">
        <v>265</v>
      </c>
      <c r="E50" s="557"/>
      <c r="F50" s="557"/>
      <c r="G50" s="557"/>
      <c r="H50" s="557"/>
      <c r="I50" s="557"/>
      <c r="J50" s="557"/>
      <c r="K50" s="557"/>
      <c r="L50" s="557"/>
      <c r="M50" s="558"/>
      <c r="N50" s="567" t="s">
        <v>15</v>
      </c>
      <c r="O50" s="557" t="s">
        <v>266</v>
      </c>
      <c r="P50" s="557"/>
      <c r="Q50" s="557"/>
      <c r="R50" s="557"/>
      <c r="S50" s="557"/>
      <c r="T50" s="557"/>
      <c r="U50" s="557"/>
      <c r="V50" s="557"/>
      <c r="W50" s="557"/>
      <c r="X50" s="569"/>
    </row>
    <row r="51" spans="2:35" ht="15" customHeight="1" thickBot="1">
      <c r="C51" s="556"/>
      <c r="D51" s="559"/>
      <c r="E51" s="559"/>
      <c r="F51" s="559"/>
      <c r="G51" s="559"/>
      <c r="H51" s="559"/>
      <c r="I51" s="559"/>
      <c r="J51" s="559"/>
      <c r="K51" s="559"/>
      <c r="L51" s="559"/>
      <c r="M51" s="560"/>
      <c r="N51" s="568"/>
      <c r="O51" s="559"/>
      <c r="P51" s="559"/>
      <c r="Q51" s="559"/>
      <c r="R51" s="559"/>
      <c r="S51" s="559"/>
      <c r="T51" s="559"/>
      <c r="U51" s="559"/>
      <c r="V51" s="559"/>
      <c r="W51" s="559"/>
      <c r="X51" s="570"/>
    </row>
    <row r="52" spans="2:35" ht="15" customHeight="1"/>
    <row r="53" spans="2:35" ht="15" customHeight="1"/>
    <row r="54" spans="2:35" ht="15" customHeight="1">
      <c r="B54" s="2" t="s">
        <v>160</v>
      </c>
    </row>
    <row r="55" spans="2:35" ht="4.9000000000000004" customHeight="1">
      <c r="B55" s="2"/>
    </row>
    <row r="56" spans="2:35" ht="15" customHeight="1">
      <c r="B56" s="2"/>
      <c r="C56" s="1" t="s">
        <v>325</v>
      </c>
    </row>
    <row r="57" spans="2:35" ht="15" customHeight="1" thickBot="1">
      <c r="B57" s="2"/>
      <c r="C57" s="1" t="s">
        <v>267</v>
      </c>
    </row>
    <row r="58" spans="2:35" ht="15" customHeight="1">
      <c r="C58" s="479" t="s">
        <v>185</v>
      </c>
      <c r="D58" s="480"/>
      <c r="E58" s="480"/>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c r="AI58" s="481"/>
    </row>
    <row r="59" spans="2:35" ht="15" customHeight="1">
      <c r="C59" s="493" t="s">
        <v>164</v>
      </c>
      <c r="D59" s="494"/>
      <c r="E59" s="494"/>
      <c r="F59" s="494"/>
      <c r="G59" s="494"/>
      <c r="H59" s="494"/>
      <c r="I59" s="494"/>
      <c r="J59" s="494"/>
      <c r="K59" s="494"/>
      <c r="L59" s="494"/>
      <c r="M59" s="494"/>
      <c r="N59" s="494"/>
      <c r="O59" s="494"/>
      <c r="P59" s="494"/>
      <c r="Q59" s="494"/>
      <c r="R59" s="494"/>
      <c r="S59" s="494"/>
      <c r="T59" s="494"/>
      <c r="U59" s="494"/>
      <c r="V59" s="494"/>
      <c r="W59" s="494"/>
      <c r="X59" s="494"/>
      <c r="Y59" s="571" t="s">
        <v>163</v>
      </c>
      <c r="Z59" s="494"/>
      <c r="AA59" s="494"/>
      <c r="AB59" s="494"/>
      <c r="AC59" s="494"/>
      <c r="AD59" s="494"/>
      <c r="AE59" s="494"/>
      <c r="AF59" s="494"/>
      <c r="AG59" s="494"/>
      <c r="AH59" s="494"/>
      <c r="AI59" s="572"/>
    </row>
    <row r="60" spans="2:35" ht="15" customHeight="1">
      <c r="C60" s="495" t="s">
        <v>186</v>
      </c>
      <c r="D60" s="496"/>
      <c r="E60" s="496"/>
      <c r="F60" s="496"/>
      <c r="G60" s="496"/>
      <c r="H60" s="496"/>
      <c r="I60" s="496"/>
      <c r="J60" s="496"/>
      <c r="K60" s="496"/>
      <c r="L60" s="496"/>
      <c r="M60" s="496"/>
      <c r="N60" s="496"/>
      <c r="O60" s="496"/>
      <c r="P60" s="496"/>
      <c r="Q60" s="496"/>
      <c r="R60" s="496"/>
      <c r="S60" s="496"/>
      <c r="T60" s="496"/>
      <c r="U60" s="496"/>
      <c r="V60" s="496"/>
      <c r="W60" s="496"/>
      <c r="X60" s="497"/>
      <c r="Y60" s="573"/>
      <c r="Z60" s="574"/>
      <c r="AA60" s="574"/>
      <c r="AB60" s="574"/>
      <c r="AC60" s="574"/>
      <c r="AD60" s="574"/>
      <c r="AE60" s="574"/>
      <c r="AF60" s="574"/>
      <c r="AG60" s="574"/>
      <c r="AH60" s="574"/>
      <c r="AI60" s="575"/>
    </row>
    <row r="61" spans="2:35" ht="15" customHeight="1" thickBot="1">
      <c r="C61" s="498" t="s">
        <v>165</v>
      </c>
      <c r="D61" s="492"/>
      <c r="E61" s="492"/>
      <c r="F61" s="492"/>
      <c r="G61" s="492"/>
      <c r="H61" s="492"/>
      <c r="I61" s="492"/>
      <c r="J61" s="492"/>
      <c r="K61" s="492"/>
      <c r="L61" s="492"/>
      <c r="M61" s="499"/>
      <c r="N61" s="491" t="s">
        <v>166</v>
      </c>
      <c r="O61" s="492"/>
      <c r="P61" s="492"/>
      <c r="Q61" s="492"/>
      <c r="R61" s="492"/>
      <c r="S61" s="492"/>
      <c r="T61" s="492"/>
      <c r="U61" s="492"/>
      <c r="V61" s="492"/>
      <c r="W61" s="492"/>
      <c r="X61" s="492"/>
      <c r="Y61" s="576"/>
      <c r="Z61" s="577"/>
      <c r="AA61" s="577"/>
      <c r="AB61" s="577"/>
      <c r="AC61" s="577"/>
      <c r="AD61" s="577"/>
      <c r="AE61" s="577"/>
      <c r="AF61" s="577"/>
      <c r="AG61" s="577"/>
      <c r="AH61" s="577"/>
      <c r="AI61" s="578"/>
    </row>
    <row r="62" spans="2:35" ht="15" customHeight="1" thickTop="1">
      <c r="C62" s="482" t="s">
        <v>15</v>
      </c>
      <c r="D62" s="484" t="s">
        <v>268</v>
      </c>
      <c r="E62" s="485"/>
      <c r="F62" s="485"/>
      <c r="G62" s="485"/>
      <c r="H62" s="485"/>
      <c r="I62" s="485"/>
      <c r="J62" s="485"/>
      <c r="K62" s="485"/>
      <c r="L62" s="485"/>
      <c r="M62" s="486"/>
      <c r="N62" s="489" t="s">
        <v>15</v>
      </c>
      <c r="O62" s="484" t="s">
        <v>269</v>
      </c>
      <c r="P62" s="485"/>
      <c r="Q62" s="485"/>
      <c r="R62" s="485"/>
      <c r="S62" s="485"/>
      <c r="T62" s="485"/>
      <c r="U62" s="485"/>
      <c r="V62" s="485"/>
      <c r="W62" s="485"/>
      <c r="X62" s="486"/>
      <c r="Y62" s="579" t="s">
        <v>15</v>
      </c>
      <c r="Z62" s="484" t="s">
        <v>270</v>
      </c>
      <c r="AA62" s="485"/>
      <c r="AB62" s="485"/>
      <c r="AC62" s="485"/>
      <c r="AD62" s="485"/>
      <c r="AE62" s="485"/>
      <c r="AF62" s="485"/>
      <c r="AG62" s="485"/>
      <c r="AH62" s="485"/>
      <c r="AI62" s="581"/>
    </row>
    <row r="63" spans="2:35" ht="15" customHeight="1">
      <c r="C63" s="482"/>
      <c r="D63" s="484"/>
      <c r="E63" s="485"/>
      <c r="F63" s="485"/>
      <c r="G63" s="485"/>
      <c r="H63" s="485"/>
      <c r="I63" s="485"/>
      <c r="J63" s="485"/>
      <c r="K63" s="485"/>
      <c r="L63" s="485"/>
      <c r="M63" s="486"/>
      <c r="N63" s="489"/>
      <c r="O63" s="484"/>
      <c r="P63" s="485"/>
      <c r="Q63" s="485"/>
      <c r="R63" s="485"/>
      <c r="S63" s="485"/>
      <c r="T63" s="485"/>
      <c r="U63" s="485"/>
      <c r="V63" s="485"/>
      <c r="W63" s="485"/>
      <c r="X63" s="486"/>
      <c r="Y63" s="579"/>
      <c r="Z63" s="484"/>
      <c r="AA63" s="485"/>
      <c r="AB63" s="485"/>
      <c r="AC63" s="485"/>
      <c r="AD63" s="485"/>
      <c r="AE63" s="485"/>
      <c r="AF63" s="485"/>
      <c r="AG63" s="485"/>
      <c r="AH63" s="485"/>
      <c r="AI63" s="581"/>
    </row>
    <row r="64" spans="2:35" ht="15" customHeight="1" thickBot="1">
      <c r="C64" s="483"/>
      <c r="D64" s="487"/>
      <c r="E64" s="487"/>
      <c r="F64" s="487"/>
      <c r="G64" s="487"/>
      <c r="H64" s="487"/>
      <c r="I64" s="487"/>
      <c r="J64" s="487"/>
      <c r="K64" s="487"/>
      <c r="L64" s="487"/>
      <c r="M64" s="488"/>
      <c r="N64" s="490"/>
      <c r="O64" s="487"/>
      <c r="P64" s="487"/>
      <c r="Q64" s="487"/>
      <c r="R64" s="487"/>
      <c r="S64" s="487"/>
      <c r="T64" s="487"/>
      <c r="U64" s="487"/>
      <c r="V64" s="487"/>
      <c r="W64" s="487"/>
      <c r="X64" s="488"/>
      <c r="Y64" s="580"/>
      <c r="Z64" s="487"/>
      <c r="AA64" s="487"/>
      <c r="AB64" s="487"/>
      <c r="AC64" s="487"/>
      <c r="AD64" s="487"/>
      <c r="AE64" s="487"/>
      <c r="AF64" s="487"/>
      <c r="AG64" s="487"/>
      <c r="AH64" s="487"/>
      <c r="AI64" s="582"/>
    </row>
    <row r="65" spans="2:46" ht="15" customHeight="1"/>
    <row r="66" spans="2:46" ht="15" customHeight="1"/>
    <row r="67" spans="2:46" ht="15" customHeight="1">
      <c r="B67" s="2" t="s">
        <v>167</v>
      </c>
    </row>
    <row r="68" spans="2:46" ht="4.9000000000000004" customHeight="1">
      <c r="B68" s="2"/>
    </row>
    <row r="69" spans="2:46" ht="15" customHeight="1"/>
    <row r="70" spans="2:46" ht="15" customHeight="1">
      <c r="B70" s="3" t="s">
        <v>326</v>
      </c>
    </row>
    <row r="71" spans="2:46" ht="4.9000000000000004" customHeight="1" thickBot="1">
      <c r="B71" s="3"/>
    </row>
    <row r="72" spans="2:46" ht="15" customHeight="1">
      <c r="C72" s="465" t="s">
        <v>327</v>
      </c>
      <c r="D72" s="466"/>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8"/>
    </row>
    <row r="73" spans="2:46" ht="19.899999999999999" customHeight="1">
      <c r="C73" s="413"/>
      <c r="D73" s="400" t="s">
        <v>242</v>
      </c>
      <c r="E73" s="401"/>
      <c r="F73" s="401"/>
      <c r="G73" s="401"/>
      <c r="H73" s="401"/>
      <c r="I73" s="401"/>
      <c r="J73" s="416" t="s">
        <v>252</v>
      </c>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8"/>
    </row>
    <row r="74" spans="2:46" ht="19.899999999999999" customHeight="1">
      <c r="C74" s="413"/>
      <c r="D74" s="400" t="s">
        <v>243</v>
      </c>
      <c r="E74" s="401"/>
      <c r="F74" s="401"/>
      <c r="G74" s="401"/>
      <c r="H74" s="401"/>
      <c r="I74" s="401"/>
      <c r="J74" s="416" t="s">
        <v>329</v>
      </c>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8"/>
    </row>
    <row r="75" spans="2:46" ht="19.899999999999999" customHeight="1">
      <c r="C75" s="415"/>
      <c r="D75" s="561" t="s">
        <v>244</v>
      </c>
      <c r="E75" s="562"/>
      <c r="F75" s="562"/>
      <c r="G75" s="562"/>
      <c r="H75" s="562"/>
      <c r="I75" s="563"/>
      <c r="J75" s="416" t="s">
        <v>330</v>
      </c>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8"/>
    </row>
    <row r="76" spans="2:46" ht="15" customHeight="1">
      <c r="B76" s="3"/>
      <c r="C76" s="564" t="s">
        <v>328</v>
      </c>
      <c r="D76" s="565"/>
      <c r="E76" s="472"/>
      <c r="F76" s="472"/>
      <c r="G76" s="472"/>
      <c r="H76" s="472"/>
      <c r="I76" s="472"/>
      <c r="J76" s="472"/>
      <c r="K76" s="472"/>
      <c r="L76" s="472"/>
      <c r="M76" s="472"/>
      <c r="N76" s="472"/>
      <c r="O76" s="472"/>
      <c r="P76" s="472"/>
      <c r="Q76" s="472"/>
      <c r="R76" s="472"/>
      <c r="S76" s="472"/>
      <c r="T76" s="472"/>
      <c r="U76" s="472"/>
      <c r="V76" s="472"/>
      <c r="W76" s="472"/>
      <c r="X76" s="472"/>
      <c r="Y76" s="472"/>
      <c r="Z76" s="472"/>
      <c r="AA76" s="472"/>
      <c r="AB76" s="472"/>
      <c r="AC76" s="472"/>
      <c r="AD76" s="472"/>
      <c r="AE76" s="472"/>
      <c r="AF76" s="472"/>
      <c r="AG76" s="472"/>
      <c r="AH76" s="472"/>
      <c r="AI76" s="472"/>
      <c r="AJ76" s="472"/>
      <c r="AK76" s="472"/>
      <c r="AL76" s="472"/>
      <c r="AM76" s="472"/>
      <c r="AN76" s="472"/>
      <c r="AO76" s="472"/>
      <c r="AP76" s="472"/>
      <c r="AQ76" s="472"/>
      <c r="AR76" s="472"/>
      <c r="AS76" s="472"/>
      <c r="AT76" s="566"/>
    </row>
    <row r="77" spans="2:46" ht="84.75" customHeight="1">
      <c r="C77" s="413"/>
      <c r="D77" s="400" t="s">
        <v>245</v>
      </c>
      <c r="E77" s="401"/>
      <c r="F77" s="401"/>
      <c r="G77" s="401"/>
      <c r="H77" s="401"/>
      <c r="I77" s="401"/>
      <c r="J77" s="423" t="s">
        <v>331</v>
      </c>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5"/>
    </row>
    <row r="78" spans="2:46" ht="30" customHeight="1">
      <c r="C78" s="413"/>
      <c r="D78" s="400" t="s">
        <v>246</v>
      </c>
      <c r="E78" s="401"/>
      <c r="F78" s="401"/>
      <c r="G78" s="401"/>
      <c r="H78" s="401"/>
      <c r="I78" s="401"/>
      <c r="J78" s="416" t="s">
        <v>332</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8"/>
    </row>
    <row r="79" spans="2:46" ht="30" customHeight="1">
      <c r="C79" s="413"/>
      <c r="D79" s="400" t="s">
        <v>247</v>
      </c>
      <c r="E79" s="401"/>
      <c r="F79" s="401"/>
      <c r="G79" s="401"/>
      <c r="H79" s="401"/>
      <c r="I79" s="401"/>
      <c r="J79" s="416" t="s">
        <v>255</v>
      </c>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8"/>
    </row>
    <row r="80" spans="2:46" ht="30" customHeight="1">
      <c r="C80" s="413"/>
      <c r="D80" s="419" t="s">
        <v>248</v>
      </c>
      <c r="E80" s="420"/>
      <c r="F80" s="420"/>
      <c r="G80" s="420"/>
      <c r="H80" s="420"/>
      <c r="I80" s="420"/>
      <c r="J80" s="583" t="s">
        <v>253</v>
      </c>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84"/>
      <c r="AK80" s="584"/>
      <c r="AL80" s="584"/>
      <c r="AM80" s="584"/>
      <c r="AN80" s="584"/>
      <c r="AO80" s="584"/>
      <c r="AP80" s="584"/>
      <c r="AQ80" s="584"/>
      <c r="AR80" s="584"/>
      <c r="AS80" s="584"/>
      <c r="AT80" s="585"/>
    </row>
    <row r="81" spans="2:46" ht="30" customHeight="1">
      <c r="C81" s="413"/>
      <c r="D81" s="400" t="s">
        <v>205</v>
      </c>
      <c r="E81" s="401"/>
      <c r="F81" s="401"/>
      <c r="G81" s="401"/>
      <c r="H81" s="401"/>
      <c r="I81" s="401"/>
      <c r="J81" s="402" t="s">
        <v>275</v>
      </c>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4"/>
    </row>
    <row r="82" spans="2:46" ht="45" customHeight="1">
      <c r="C82" s="413"/>
      <c r="D82" s="400" t="s">
        <v>206</v>
      </c>
      <c r="E82" s="401"/>
      <c r="F82" s="401"/>
      <c r="G82" s="401"/>
      <c r="H82" s="401"/>
      <c r="I82" s="401"/>
      <c r="J82" s="405" t="s">
        <v>207</v>
      </c>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7"/>
    </row>
    <row r="83" spans="2:46" ht="45" customHeight="1" thickBot="1">
      <c r="C83" s="414"/>
      <c r="D83" s="408" t="s">
        <v>49</v>
      </c>
      <c r="E83" s="409"/>
      <c r="F83" s="409"/>
      <c r="G83" s="409"/>
      <c r="H83" s="409"/>
      <c r="I83" s="409"/>
      <c r="J83" s="410" t="s">
        <v>208</v>
      </c>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c r="AL83" s="411"/>
      <c r="AM83" s="411"/>
      <c r="AN83" s="411"/>
      <c r="AO83" s="411"/>
      <c r="AP83" s="411"/>
      <c r="AQ83" s="411"/>
      <c r="AR83" s="411"/>
      <c r="AS83" s="411"/>
      <c r="AT83" s="412"/>
    </row>
    <row r="84" spans="2:46" ht="15" customHeight="1"/>
    <row r="85" spans="2:46" ht="15" customHeight="1">
      <c r="B85" s="3" t="s">
        <v>333</v>
      </c>
    </row>
    <row r="86" spans="2:46" ht="4.9000000000000004" customHeight="1" thickBot="1">
      <c r="B86" s="3"/>
    </row>
    <row r="87" spans="2:46" ht="15" customHeight="1">
      <c r="C87" s="465" t="s">
        <v>177</v>
      </c>
      <c r="D87" s="466"/>
      <c r="E87" s="467"/>
      <c r="F87" s="467"/>
      <c r="G87" s="467"/>
      <c r="H87" s="467"/>
      <c r="I87" s="467"/>
      <c r="J87" s="467"/>
      <c r="K87" s="467"/>
      <c r="L87" s="467"/>
      <c r="M87" s="467"/>
      <c r="N87" s="467"/>
      <c r="O87" s="467"/>
      <c r="P87" s="467"/>
      <c r="Q87" s="467"/>
      <c r="R87" s="467"/>
      <c r="S87" s="467"/>
      <c r="T87" s="467"/>
      <c r="U87" s="467"/>
      <c r="V87" s="467"/>
      <c r="W87" s="467"/>
      <c r="X87" s="467"/>
      <c r="Y87" s="467"/>
      <c r="Z87" s="467"/>
      <c r="AA87" s="467"/>
      <c r="AB87" s="467"/>
      <c r="AC87" s="467"/>
      <c r="AD87" s="467"/>
      <c r="AE87" s="467"/>
      <c r="AF87" s="467"/>
      <c r="AG87" s="467"/>
      <c r="AH87" s="467"/>
      <c r="AI87" s="467"/>
      <c r="AJ87" s="467"/>
      <c r="AK87" s="467"/>
      <c r="AL87" s="467"/>
      <c r="AM87" s="467"/>
      <c r="AN87" s="467"/>
      <c r="AO87" s="467"/>
      <c r="AP87" s="467"/>
      <c r="AQ87" s="467"/>
      <c r="AR87" s="467"/>
      <c r="AS87" s="467"/>
      <c r="AT87" s="468"/>
    </row>
    <row r="88" spans="2:46" ht="30" customHeight="1">
      <c r="C88" s="413"/>
      <c r="D88" s="400" t="s">
        <v>48</v>
      </c>
      <c r="E88" s="401"/>
      <c r="F88" s="401"/>
      <c r="G88" s="401"/>
      <c r="H88" s="401"/>
      <c r="I88" s="401"/>
      <c r="J88" s="416" t="s">
        <v>55</v>
      </c>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8"/>
    </row>
    <row r="89" spans="2:46" ht="19.899999999999999" customHeight="1">
      <c r="C89" s="413"/>
      <c r="D89" s="400" t="s">
        <v>13</v>
      </c>
      <c r="E89" s="401"/>
      <c r="F89" s="401"/>
      <c r="G89" s="401"/>
      <c r="H89" s="401"/>
      <c r="I89" s="401"/>
      <c r="J89" s="416" t="s">
        <v>54</v>
      </c>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8"/>
    </row>
    <row r="90" spans="2:46" ht="30" customHeight="1">
      <c r="C90" s="413"/>
      <c r="D90" s="400" t="s">
        <v>20</v>
      </c>
      <c r="E90" s="401"/>
      <c r="F90" s="401"/>
      <c r="G90" s="401"/>
      <c r="H90" s="401"/>
      <c r="I90" s="401"/>
      <c r="J90" s="416" t="s">
        <v>70</v>
      </c>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8"/>
    </row>
    <row r="91" spans="2:46" ht="45" customHeight="1">
      <c r="C91" s="415"/>
      <c r="D91" s="419" t="s">
        <v>71</v>
      </c>
      <c r="E91" s="420"/>
      <c r="F91" s="420"/>
      <c r="G91" s="420"/>
      <c r="H91" s="420"/>
      <c r="I91" s="420"/>
      <c r="J91" s="583" t="s">
        <v>72</v>
      </c>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584"/>
      <c r="AL91" s="584"/>
      <c r="AM91" s="584"/>
      <c r="AN91" s="584"/>
      <c r="AO91" s="584"/>
      <c r="AP91" s="584"/>
      <c r="AQ91" s="584"/>
      <c r="AR91" s="584"/>
      <c r="AS91" s="584"/>
      <c r="AT91" s="585"/>
    </row>
    <row r="92" spans="2:46" ht="15" customHeight="1">
      <c r="C92" s="428" t="s">
        <v>335</v>
      </c>
      <c r="D92" s="429"/>
      <c r="E92" s="430"/>
      <c r="F92" s="430"/>
      <c r="G92" s="430"/>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1"/>
    </row>
    <row r="93" spans="2:46" ht="15" customHeight="1">
      <c r="C93" s="413"/>
      <c r="D93" s="400" t="s">
        <v>3</v>
      </c>
      <c r="E93" s="401"/>
      <c r="F93" s="401"/>
      <c r="G93" s="401"/>
      <c r="H93" s="401"/>
      <c r="I93" s="401"/>
      <c r="J93" s="416" t="s">
        <v>4</v>
      </c>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8"/>
    </row>
    <row r="94" spans="2:46" ht="15" customHeight="1">
      <c r="C94" s="413"/>
      <c r="D94" s="400" t="s">
        <v>5</v>
      </c>
      <c r="E94" s="401"/>
      <c r="F94" s="401"/>
      <c r="G94" s="401"/>
      <c r="H94" s="401"/>
      <c r="I94" s="401"/>
      <c r="J94" s="416" t="s">
        <v>0</v>
      </c>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8"/>
    </row>
    <row r="95" spans="2:46" ht="30" customHeight="1">
      <c r="C95" s="415"/>
      <c r="D95" s="400" t="s">
        <v>203</v>
      </c>
      <c r="E95" s="401"/>
      <c r="F95" s="401"/>
      <c r="G95" s="401"/>
      <c r="H95" s="401"/>
      <c r="I95" s="401"/>
      <c r="J95" s="416" t="s">
        <v>204</v>
      </c>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8"/>
    </row>
    <row r="96" spans="2:46" ht="15" customHeight="1">
      <c r="C96" s="428" t="s">
        <v>178</v>
      </c>
      <c r="D96" s="429"/>
      <c r="E96" s="430"/>
      <c r="F96" s="430"/>
      <c r="G96" s="430"/>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1"/>
    </row>
    <row r="97" spans="3:46" ht="45" customHeight="1">
      <c r="C97" s="259"/>
      <c r="D97" s="437" t="s">
        <v>73</v>
      </c>
      <c r="E97" s="438"/>
      <c r="F97" s="438"/>
      <c r="G97" s="438"/>
      <c r="H97" s="438"/>
      <c r="I97" s="438"/>
      <c r="J97" s="416" t="s">
        <v>272</v>
      </c>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8"/>
    </row>
    <row r="98" spans="3:46" ht="15" customHeight="1">
      <c r="C98" s="428" t="s">
        <v>179</v>
      </c>
      <c r="D98" s="429"/>
      <c r="E98" s="430"/>
      <c r="F98" s="430"/>
      <c r="G98" s="430"/>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1"/>
    </row>
    <row r="99" spans="3:46" ht="30" customHeight="1">
      <c r="C99" s="477"/>
      <c r="D99" s="400" t="s">
        <v>57</v>
      </c>
      <c r="E99" s="401"/>
      <c r="F99" s="401"/>
      <c r="G99" s="401"/>
      <c r="H99" s="401"/>
      <c r="I99" s="401"/>
      <c r="J99" s="416" t="s">
        <v>58</v>
      </c>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8"/>
    </row>
    <row r="100" spans="3:46" ht="45" customHeight="1">
      <c r="C100" s="477"/>
      <c r="D100" s="400" t="s">
        <v>168</v>
      </c>
      <c r="E100" s="401"/>
      <c r="F100" s="401"/>
      <c r="G100" s="401"/>
      <c r="H100" s="401"/>
      <c r="I100" s="401"/>
      <c r="J100" s="416" t="s">
        <v>174</v>
      </c>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8"/>
    </row>
    <row r="101" spans="3:46" ht="19.899999999999999" customHeight="1">
      <c r="C101" s="477"/>
      <c r="D101" s="400" t="s">
        <v>169</v>
      </c>
      <c r="E101" s="401"/>
      <c r="F101" s="401"/>
      <c r="G101" s="401"/>
      <c r="H101" s="401"/>
      <c r="I101" s="401"/>
      <c r="J101" s="416" t="s">
        <v>175</v>
      </c>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8"/>
    </row>
    <row r="102" spans="3:46" ht="90" customHeight="1">
      <c r="C102" s="477"/>
      <c r="D102" s="400" t="s">
        <v>170</v>
      </c>
      <c r="E102" s="401"/>
      <c r="F102" s="401"/>
      <c r="G102" s="401"/>
      <c r="H102" s="401"/>
      <c r="I102" s="401"/>
      <c r="J102" s="423" t="s">
        <v>281</v>
      </c>
      <c r="K102" s="424"/>
      <c r="L102" s="424"/>
      <c r="M102" s="424"/>
      <c r="N102" s="424"/>
      <c r="O102" s="424"/>
      <c r="P102" s="424"/>
      <c r="Q102" s="424"/>
      <c r="R102" s="424"/>
      <c r="S102" s="424"/>
      <c r="T102" s="424"/>
      <c r="U102" s="424"/>
      <c r="V102" s="424"/>
      <c r="W102" s="424"/>
      <c r="X102" s="424"/>
      <c r="Y102" s="424"/>
      <c r="Z102" s="424"/>
      <c r="AA102" s="424"/>
      <c r="AB102" s="424"/>
      <c r="AC102" s="424"/>
      <c r="AD102" s="424"/>
      <c r="AE102" s="424"/>
      <c r="AF102" s="424"/>
      <c r="AG102" s="424"/>
      <c r="AH102" s="424"/>
      <c r="AI102" s="424"/>
      <c r="AJ102" s="424"/>
      <c r="AK102" s="424"/>
      <c r="AL102" s="424"/>
      <c r="AM102" s="424"/>
      <c r="AN102" s="424"/>
      <c r="AO102" s="424"/>
      <c r="AP102" s="424"/>
      <c r="AQ102" s="424"/>
      <c r="AR102" s="424"/>
      <c r="AS102" s="424"/>
      <c r="AT102" s="425"/>
    </row>
    <row r="103" spans="3:46" ht="60" customHeight="1">
      <c r="C103" s="477"/>
      <c r="D103" s="400" t="s">
        <v>171</v>
      </c>
      <c r="E103" s="401"/>
      <c r="F103" s="401"/>
      <c r="G103" s="401"/>
      <c r="H103" s="401"/>
      <c r="I103" s="401"/>
      <c r="J103" s="416" t="s">
        <v>176</v>
      </c>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7"/>
      <c r="AR103" s="417"/>
      <c r="AS103" s="417"/>
      <c r="AT103" s="418"/>
    </row>
    <row r="104" spans="3:46" ht="19.899999999999999" customHeight="1">
      <c r="C104" s="477"/>
      <c r="D104" s="400" t="s">
        <v>172</v>
      </c>
      <c r="E104" s="401"/>
      <c r="F104" s="401"/>
      <c r="G104" s="401"/>
      <c r="H104" s="401"/>
      <c r="I104" s="401"/>
      <c r="J104" s="416" t="s">
        <v>302</v>
      </c>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417"/>
      <c r="AM104" s="417"/>
      <c r="AN104" s="417"/>
      <c r="AO104" s="417"/>
      <c r="AP104" s="417"/>
      <c r="AQ104" s="417"/>
      <c r="AR104" s="417"/>
      <c r="AS104" s="417"/>
      <c r="AT104" s="418"/>
    </row>
    <row r="105" spans="3:46" ht="19.899999999999999" customHeight="1">
      <c r="C105" s="477"/>
      <c r="D105" s="400" t="s">
        <v>173</v>
      </c>
      <c r="E105" s="401"/>
      <c r="F105" s="401"/>
      <c r="G105" s="401"/>
      <c r="H105" s="401"/>
      <c r="I105" s="401"/>
      <c r="J105" s="416" t="s">
        <v>273</v>
      </c>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417"/>
      <c r="AO105" s="417"/>
      <c r="AP105" s="417"/>
      <c r="AQ105" s="417"/>
      <c r="AR105" s="417"/>
      <c r="AS105" s="417"/>
      <c r="AT105" s="418"/>
    </row>
    <row r="106" spans="3:46" ht="30" customHeight="1">
      <c r="C106" s="477"/>
      <c r="D106" s="405" t="s">
        <v>303</v>
      </c>
      <c r="E106" s="469"/>
      <c r="F106" s="469"/>
      <c r="G106" s="469"/>
      <c r="H106" s="469"/>
      <c r="I106" s="470"/>
      <c r="J106" s="423" t="s">
        <v>282</v>
      </c>
      <c r="K106" s="426"/>
      <c r="L106" s="426"/>
      <c r="M106" s="426"/>
      <c r="N106" s="426"/>
      <c r="O106" s="426"/>
      <c r="P106" s="426"/>
      <c r="Q106" s="426"/>
      <c r="R106" s="426"/>
      <c r="S106" s="426"/>
      <c r="T106" s="426"/>
      <c r="U106" s="426"/>
      <c r="V106" s="426"/>
      <c r="W106" s="426"/>
      <c r="X106" s="426"/>
      <c r="Y106" s="426"/>
      <c r="Z106" s="426"/>
      <c r="AA106" s="426"/>
      <c r="AB106" s="426"/>
      <c r="AC106" s="426"/>
      <c r="AD106" s="426"/>
      <c r="AE106" s="426"/>
      <c r="AF106" s="426"/>
      <c r="AG106" s="426"/>
      <c r="AH106" s="426"/>
      <c r="AI106" s="426"/>
      <c r="AJ106" s="426"/>
      <c r="AK106" s="426"/>
      <c r="AL106" s="426"/>
      <c r="AM106" s="426"/>
      <c r="AN106" s="426"/>
      <c r="AO106" s="426"/>
      <c r="AP106" s="426"/>
      <c r="AQ106" s="426"/>
      <c r="AR106" s="426"/>
      <c r="AS106" s="426"/>
      <c r="AT106" s="427"/>
    </row>
    <row r="107" spans="3:46" ht="90" customHeight="1">
      <c r="C107" s="477"/>
      <c r="D107" s="471"/>
      <c r="E107" s="472"/>
      <c r="F107" s="472"/>
      <c r="G107" s="472"/>
      <c r="H107" s="472"/>
      <c r="I107" s="473"/>
      <c r="J107" s="474" t="s">
        <v>306</v>
      </c>
      <c r="K107" s="475"/>
      <c r="L107" s="475"/>
      <c r="M107" s="475"/>
      <c r="N107" s="475"/>
      <c r="O107" s="475"/>
      <c r="P107" s="475"/>
      <c r="Q107" s="475"/>
      <c r="R107" s="475"/>
      <c r="S107" s="475"/>
      <c r="T107" s="475"/>
      <c r="U107" s="475"/>
      <c r="V107" s="475"/>
      <c r="W107" s="475"/>
      <c r="X107" s="475"/>
      <c r="Y107" s="475"/>
      <c r="Z107" s="475"/>
      <c r="AA107" s="475"/>
      <c r="AB107" s="475"/>
      <c r="AC107" s="475"/>
      <c r="AD107" s="475"/>
      <c r="AE107" s="475"/>
      <c r="AF107" s="475"/>
      <c r="AG107" s="475"/>
      <c r="AH107" s="475"/>
      <c r="AI107" s="475"/>
      <c r="AJ107" s="475"/>
      <c r="AK107" s="475"/>
      <c r="AL107" s="475"/>
      <c r="AM107" s="475"/>
      <c r="AN107" s="475"/>
      <c r="AO107" s="475"/>
      <c r="AP107" s="475"/>
      <c r="AQ107" s="475"/>
      <c r="AR107" s="475"/>
      <c r="AS107" s="475"/>
      <c r="AT107" s="476"/>
    </row>
    <row r="108" spans="3:46" ht="30" customHeight="1">
      <c r="C108" s="477"/>
      <c r="D108" s="416" t="s">
        <v>304</v>
      </c>
      <c r="E108" s="464"/>
      <c r="F108" s="464"/>
      <c r="G108" s="464"/>
      <c r="H108" s="464"/>
      <c r="I108" s="464"/>
      <c r="J108" s="423" t="s">
        <v>283</v>
      </c>
      <c r="K108" s="426"/>
      <c r="L108" s="426"/>
      <c r="M108" s="426"/>
      <c r="N108" s="426"/>
      <c r="O108" s="426"/>
      <c r="P108" s="426"/>
      <c r="Q108" s="426"/>
      <c r="R108" s="426"/>
      <c r="S108" s="426"/>
      <c r="T108" s="426"/>
      <c r="U108" s="426"/>
      <c r="V108" s="426"/>
      <c r="W108" s="426"/>
      <c r="X108" s="426"/>
      <c r="Y108" s="426"/>
      <c r="Z108" s="426"/>
      <c r="AA108" s="426"/>
      <c r="AB108" s="426"/>
      <c r="AC108" s="426"/>
      <c r="AD108" s="426"/>
      <c r="AE108" s="426"/>
      <c r="AF108" s="426"/>
      <c r="AG108" s="426"/>
      <c r="AH108" s="426"/>
      <c r="AI108" s="426"/>
      <c r="AJ108" s="426"/>
      <c r="AK108" s="426"/>
      <c r="AL108" s="426"/>
      <c r="AM108" s="426"/>
      <c r="AN108" s="426"/>
      <c r="AO108" s="426"/>
      <c r="AP108" s="426"/>
      <c r="AQ108" s="426"/>
      <c r="AR108" s="426"/>
      <c r="AS108" s="426"/>
      <c r="AT108" s="427"/>
    </row>
    <row r="109" spans="3:46" ht="19.899999999999999" customHeight="1">
      <c r="C109" s="478"/>
      <c r="D109" s="416" t="s">
        <v>305</v>
      </c>
      <c r="E109" s="464"/>
      <c r="F109" s="464"/>
      <c r="G109" s="464"/>
      <c r="H109" s="464"/>
      <c r="I109" s="464"/>
      <c r="J109" s="423" t="s">
        <v>284</v>
      </c>
      <c r="K109" s="426"/>
      <c r="L109" s="426"/>
      <c r="M109" s="426"/>
      <c r="N109" s="426"/>
      <c r="O109" s="426"/>
      <c r="P109" s="426"/>
      <c r="Q109" s="426"/>
      <c r="R109" s="426"/>
      <c r="S109" s="426"/>
      <c r="T109" s="426"/>
      <c r="U109" s="426"/>
      <c r="V109" s="426"/>
      <c r="W109" s="426"/>
      <c r="X109" s="426"/>
      <c r="Y109" s="426"/>
      <c r="Z109" s="426"/>
      <c r="AA109" s="426"/>
      <c r="AB109" s="426"/>
      <c r="AC109" s="426"/>
      <c r="AD109" s="426"/>
      <c r="AE109" s="426"/>
      <c r="AF109" s="426"/>
      <c r="AG109" s="426"/>
      <c r="AH109" s="426"/>
      <c r="AI109" s="426"/>
      <c r="AJ109" s="426"/>
      <c r="AK109" s="426"/>
      <c r="AL109" s="426"/>
      <c r="AM109" s="426"/>
      <c r="AN109" s="426"/>
      <c r="AO109" s="426"/>
      <c r="AP109" s="426"/>
      <c r="AQ109" s="426"/>
      <c r="AR109" s="426"/>
      <c r="AS109" s="426"/>
      <c r="AT109" s="427"/>
    </row>
    <row r="110" spans="3:46" ht="15" customHeight="1">
      <c r="C110" s="428" t="s">
        <v>180</v>
      </c>
      <c r="D110" s="429"/>
      <c r="E110" s="430"/>
      <c r="F110" s="430"/>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0"/>
      <c r="AK110" s="430"/>
      <c r="AL110" s="430"/>
      <c r="AM110" s="430"/>
      <c r="AN110" s="430"/>
      <c r="AO110" s="430"/>
      <c r="AP110" s="430"/>
      <c r="AQ110" s="430"/>
      <c r="AR110" s="430"/>
      <c r="AS110" s="430"/>
      <c r="AT110" s="431"/>
    </row>
    <row r="111" spans="3:46" ht="100.15" customHeight="1">
      <c r="C111" s="260"/>
      <c r="D111" s="400" t="s">
        <v>2</v>
      </c>
      <c r="E111" s="401"/>
      <c r="F111" s="401"/>
      <c r="G111" s="401"/>
      <c r="H111" s="401"/>
      <c r="I111" s="401"/>
      <c r="J111" s="416" t="s">
        <v>181</v>
      </c>
      <c r="K111" s="417"/>
      <c r="L111" s="417"/>
      <c r="M111" s="417"/>
      <c r="N111" s="417"/>
      <c r="O111" s="417"/>
      <c r="P111" s="417"/>
      <c r="Q111" s="417"/>
      <c r="R111" s="417"/>
      <c r="S111" s="417"/>
      <c r="T111" s="417"/>
      <c r="U111" s="417"/>
      <c r="V111" s="417"/>
      <c r="W111" s="417"/>
      <c r="X111" s="417"/>
      <c r="Y111" s="417"/>
      <c r="Z111" s="417"/>
      <c r="AA111" s="417"/>
      <c r="AB111" s="417"/>
      <c r="AC111" s="417"/>
      <c r="AD111" s="417"/>
      <c r="AE111" s="417"/>
      <c r="AF111" s="417"/>
      <c r="AG111" s="417"/>
      <c r="AH111" s="417"/>
      <c r="AI111" s="417"/>
      <c r="AJ111" s="417"/>
      <c r="AK111" s="417"/>
      <c r="AL111" s="417"/>
      <c r="AM111" s="417"/>
      <c r="AN111" s="417"/>
      <c r="AO111" s="417"/>
      <c r="AP111" s="417"/>
      <c r="AQ111" s="417"/>
      <c r="AR111" s="417"/>
      <c r="AS111" s="417"/>
      <c r="AT111" s="418"/>
    </row>
    <row r="112" spans="3:46" ht="45" customHeight="1">
      <c r="C112" s="260"/>
      <c r="D112" s="400" t="s">
        <v>1</v>
      </c>
      <c r="E112" s="401"/>
      <c r="F112" s="401"/>
      <c r="G112" s="401"/>
      <c r="H112" s="401"/>
      <c r="I112" s="401"/>
      <c r="J112" s="416" t="s">
        <v>182</v>
      </c>
      <c r="K112" s="417"/>
      <c r="L112" s="417"/>
      <c r="M112" s="417"/>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c r="AJ112" s="417"/>
      <c r="AK112" s="417"/>
      <c r="AL112" s="417"/>
      <c r="AM112" s="417"/>
      <c r="AN112" s="417"/>
      <c r="AO112" s="417"/>
      <c r="AP112" s="417"/>
      <c r="AQ112" s="417"/>
      <c r="AR112" s="417"/>
      <c r="AS112" s="417"/>
      <c r="AT112" s="418"/>
    </row>
    <row r="113" spans="2:46" ht="30" customHeight="1" thickBot="1">
      <c r="C113" s="261"/>
      <c r="D113" s="408" t="s">
        <v>36</v>
      </c>
      <c r="E113" s="409"/>
      <c r="F113" s="409"/>
      <c r="G113" s="409"/>
      <c r="H113" s="409"/>
      <c r="I113" s="409"/>
      <c r="J113" s="434" t="s">
        <v>183</v>
      </c>
      <c r="K113" s="435"/>
      <c r="L113" s="435"/>
      <c r="M113" s="435"/>
      <c r="N113" s="435"/>
      <c r="O113" s="435"/>
      <c r="P113" s="435"/>
      <c r="Q113" s="435"/>
      <c r="R113" s="435"/>
      <c r="S113" s="435"/>
      <c r="T113" s="435"/>
      <c r="U113" s="435"/>
      <c r="V113" s="435"/>
      <c r="W113" s="435"/>
      <c r="X113" s="435"/>
      <c r="Y113" s="435"/>
      <c r="Z113" s="435"/>
      <c r="AA113" s="435"/>
      <c r="AB113" s="435"/>
      <c r="AC113" s="435"/>
      <c r="AD113" s="435"/>
      <c r="AE113" s="435"/>
      <c r="AF113" s="435"/>
      <c r="AG113" s="435"/>
      <c r="AH113" s="435"/>
      <c r="AI113" s="435"/>
      <c r="AJ113" s="435"/>
      <c r="AK113" s="435"/>
      <c r="AL113" s="435"/>
      <c r="AM113" s="435"/>
      <c r="AN113" s="435"/>
      <c r="AO113" s="435"/>
      <c r="AP113" s="435"/>
      <c r="AQ113" s="435"/>
      <c r="AR113" s="435"/>
      <c r="AS113" s="435"/>
      <c r="AT113" s="436"/>
    </row>
    <row r="114" spans="2:46" ht="15" customHeight="1"/>
    <row r="115" spans="2:46" ht="15" customHeight="1"/>
    <row r="116" spans="2:46" ht="15" customHeight="1">
      <c r="B116" s="3" t="s">
        <v>334</v>
      </c>
    </row>
    <row r="117" spans="2:46" ht="4.9000000000000004" customHeight="1" thickBot="1"/>
    <row r="118" spans="2:46" ht="15" customHeight="1">
      <c r="C118" s="465" t="s">
        <v>177</v>
      </c>
      <c r="D118" s="466"/>
      <c r="E118" s="467"/>
      <c r="F118" s="467"/>
      <c r="G118" s="467"/>
      <c r="H118" s="467"/>
      <c r="I118" s="467"/>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c r="AO118" s="467"/>
      <c r="AP118" s="467"/>
      <c r="AQ118" s="467"/>
      <c r="AR118" s="467"/>
      <c r="AS118" s="467"/>
      <c r="AT118" s="468"/>
    </row>
    <row r="119" spans="2:46" ht="30" customHeight="1">
      <c r="C119" s="413"/>
      <c r="D119" s="400" t="s">
        <v>48</v>
      </c>
      <c r="E119" s="401"/>
      <c r="F119" s="401"/>
      <c r="G119" s="401"/>
      <c r="H119" s="401"/>
      <c r="I119" s="401"/>
      <c r="J119" s="416" t="s">
        <v>55</v>
      </c>
      <c r="K119" s="417"/>
      <c r="L119" s="417"/>
      <c r="M119" s="417"/>
      <c r="N119" s="417"/>
      <c r="O119" s="417"/>
      <c r="P119" s="417"/>
      <c r="Q119" s="417"/>
      <c r="R119" s="417"/>
      <c r="S119" s="417"/>
      <c r="T119" s="417"/>
      <c r="U119" s="417"/>
      <c r="V119" s="417"/>
      <c r="W119" s="417"/>
      <c r="X119" s="417"/>
      <c r="Y119" s="417"/>
      <c r="Z119" s="417"/>
      <c r="AA119" s="417"/>
      <c r="AB119" s="417"/>
      <c r="AC119" s="417"/>
      <c r="AD119" s="417"/>
      <c r="AE119" s="417"/>
      <c r="AF119" s="417"/>
      <c r="AG119" s="417"/>
      <c r="AH119" s="417"/>
      <c r="AI119" s="417"/>
      <c r="AJ119" s="417"/>
      <c r="AK119" s="417"/>
      <c r="AL119" s="417"/>
      <c r="AM119" s="417"/>
      <c r="AN119" s="417"/>
      <c r="AO119" s="417"/>
      <c r="AP119" s="417"/>
      <c r="AQ119" s="417"/>
      <c r="AR119" s="417"/>
      <c r="AS119" s="417"/>
      <c r="AT119" s="418"/>
    </row>
    <row r="120" spans="2:46" ht="30" customHeight="1">
      <c r="C120" s="413"/>
      <c r="D120" s="400" t="s">
        <v>14</v>
      </c>
      <c r="E120" s="401"/>
      <c r="F120" s="401"/>
      <c r="G120" s="401"/>
      <c r="H120" s="401"/>
      <c r="I120" s="401"/>
      <c r="J120" s="416" t="s">
        <v>285</v>
      </c>
      <c r="K120" s="417"/>
      <c r="L120" s="417"/>
      <c r="M120" s="417"/>
      <c r="N120" s="417"/>
      <c r="O120" s="417"/>
      <c r="P120" s="417"/>
      <c r="Q120" s="417"/>
      <c r="R120" s="417"/>
      <c r="S120" s="417"/>
      <c r="T120" s="417"/>
      <c r="U120" s="417"/>
      <c r="V120" s="417"/>
      <c r="W120" s="417"/>
      <c r="X120" s="417"/>
      <c r="Y120" s="417"/>
      <c r="Z120" s="417"/>
      <c r="AA120" s="417"/>
      <c r="AB120" s="417"/>
      <c r="AC120" s="417"/>
      <c r="AD120" s="417"/>
      <c r="AE120" s="417"/>
      <c r="AF120" s="417"/>
      <c r="AG120" s="417"/>
      <c r="AH120" s="417"/>
      <c r="AI120" s="417"/>
      <c r="AJ120" s="417"/>
      <c r="AK120" s="417"/>
      <c r="AL120" s="417"/>
      <c r="AM120" s="417"/>
      <c r="AN120" s="417"/>
      <c r="AO120" s="417"/>
      <c r="AP120" s="417"/>
      <c r="AQ120" s="417"/>
      <c r="AR120" s="417"/>
      <c r="AS120" s="417"/>
      <c r="AT120" s="418"/>
    </row>
    <row r="121" spans="2:46" ht="30" customHeight="1">
      <c r="C121" s="415"/>
      <c r="D121" s="400" t="s">
        <v>21</v>
      </c>
      <c r="E121" s="401"/>
      <c r="F121" s="401"/>
      <c r="G121" s="401"/>
      <c r="H121" s="401"/>
      <c r="I121" s="401"/>
      <c r="J121" s="416" t="s">
        <v>22</v>
      </c>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17"/>
      <c r="AK121" s="417"/>
      <c r="AL121" s="417"/>
      <c r="AM121" s="417"/>
      <c r="AN121" s="417"/>
      <c r="AO121" s="417"/>
      <c r="AP121" s="417"/>
      <c r="AQ121" s="417"/>
      <c r="AR121" s="417"/>
      <c r="AS121" s="417"/>
      <c r="AT121" s="418"/>
    </row>
    <row r="122" spans="2:46" ht="15" customHeight="1">
      <c r="C122" s="428" t="s">
        <v>178</v>
      </c>
      <c r="D122" s="429"/>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30"/>
      <c r="AD122" s="430"/>
      <c r="AE122" s="430"/>
      <c r="AF122" s="430"/>
      <c r="AG122" s="430"/>
      <c r="AH122" s="430"/>
      <c r="AI122" s="430"/>
      <c r="AJ122" s="430"/>
      <c r="AK122" s="430"/>
      <c r="AL122" s="430"/>
      <c r="AM122" s="430"/>
      <c r="AN122" s="430"/>
      <c r="AO122" s="430"/>
      <c r="AP122" s="430"/>
      <c r="AQ122" s="430"/>
      <c r="AR122" s="430"/>
      <c r="AS122" s="430"/>
      <c r="AT122" s="431"/>
    </row>
    <row r="123" spans="2:46" ht="45" customHeight="1">
      <c r="C123" s="258"/>
      <c r="D123" s="437" t="s">
        <v>187</v>
      </c>
      <c r="E123" s="438"/>
      <c r="F123" s="438"/>
      <c r="G123" s="438"/>
      <c r="H123" s="438"/>
      <c r="I123" s="438"/>
      <c r="J123" s="416" t="s">
        <v>274</v>
      </c>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c r="AJ123" s="417"/>
      <c r="AK123" s="417"/>
      <c r="AL123" s="417"/>
      <c r="AM123" s="417"/>
      <c r="AN123" s="417"/>
      <c r="AO123" s="417"/>
      <c r="AP123" s="417"/>
      <c r="AQ123" s="417"/>
      <c r="AR123" s="417"/>
      <c r="AS123" s="417"/>
      <c r="AT123" s="418"/>
    </row>
    <row r="124" spans="2:46" ht="15" customHeight="1">
      <c r="C124" s="428" t="s">
        <v>286</v>
      </c>
      <c r="D124" s="429"/>
      <c r="E124" s="430"/>
      <c r="F124" s="430"/>
      <c r="G124" s="430"/>
      <c r="H124" s="430"/>
      <c r="I124" s="430"/>
      <c r="J124" s="430"/>
      <c r="K124" s="430"/>
      <c r="L124" s="430"/>
      <c r="M124" s="430"/>
      <c r="N124" s="430"/>
      <c r="O124" s="430"/>
      <c r="P124" s="430"/>
      <c r="Q124" s="430"/>
      <c r="R124" s="430"/>
      <c r="S124" s="430"/>
      <c r="T124" s="430"/>
      <c r="U124" s="430"/>
      <c r="V124" s="430"/>
      <c r="W124" s="430"/>
      <c r="X124" s="430"/>
      <c r="Y124" s="430"/>
      <c r="Z124" s="430"/>
      <c r="AA124" s="430"/>
      <c r="AB124" s="430"/>
      <c r="AC124" s="430"/>
      <c r="AD124" s="430"/>
      <c r="AE124" s="430"/>
      <c r="AF124" s="430"/>
      <c r="AG124" s="430"/>
      <c r="AH124" s="430"/>
      <c r="AI124" s="430"/>
      <c r="AJ124" s="430"/>
      <c r="AK124" s="430"/>
      <c r="AL124" s="430"/>
      <c r="AM124" s="430"/>
      <c r="AN124" s="430"/>
      <c r="AO124" s="430"/>
      <c r="AP124" s="430"/>
      <c r="AQ124" s="430"/>
      <c r="AR124" s="430"/>
      <c r="AS124" s="430"/>
      <c r="AT124" s="431"/>
    </row>
    <row r="125" spans="2:46" ht="45" customHeight="1">
      <c r="C125" s="258"/>
      <c r="D125" s="432" t="s">
        <v>75</v>
      </c>
      <c r="E125" s="433"/>
      <c r="F125" s="433"/>
      <c r="G125" s="433"/>
      <c r="H125" s="433"/>
      <c r="I125" s="433"/>
      <c r="J125" s="402" t="s">
        <v>198</v>
      </c>
      <c r="K125" s="403"/>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c r="AT125" s="404"/>
    </row>
    <row r="126" spans="2:46" ht="15" customHeight="1">
      <c r="C126" s="428" t="s">
        <v>188</v>
      </c>
      <c r="D126" s="429"/>
      <c r="E126" s="430"/>
      <c r="F126" s="430"/>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c r="AD126" s="430"/>
      <c r="AE126" s="430"/>
      <c r="AF126" s="430"/>
      <c r="AG126" s="430"/>
      <c r="AH126" s="430"/>
      <c r="AI126" s="430"/>
      <c r="AJ126" s="430"/>
      <c r="AK126" s="430"/>
      <c r="AL126" s="430"/>
      <c r="AM126" s="430"/>
      <c r="AN126" s="430"/>
      <c r="AO126" s="430"/>
      <c r="AP126" s="430"/>
      <c r="AQ126" s="430"/>
      <c r="AR126" s="430"/>
      <c r="AS126" s="430"/>
      <c r="AT126" s="431"/>
    </row>
    <row r="127" spans="2:46" ht="60" customHeight="1">
      <c r="C127" s="258"/>
      <c r="D127" s="400" t="s">
        <v>194</v>
      </c>
      <c r="E127" s="401"/>
      <c r="F127" s="401"/>
      <c r="G127" s="401"/>
      <c r="H127" s="401"/>
      <c r="I127" s="401"/>
      <c r="J127" s="423" t="s">
        <v>287</v>
      </c>
      <c r="K127" s="424"/>
      <c r="L127" s="424"/>
      <c r="M127" s="424"/>
      <c r="N127" s="424"/>
      <c r="O127" s="424"/>
      <c r="P127" s="424"/>
      <c r="Q127" s="424"/>
      <c r="R127" s="424"/>
      <c r="S127" s="424"/>
      <c r="T127" s="424"/>
      <c r="U127" s="424"/>
      <c r="V127" s="424"/>
      <c r="W127" s="424"/>
      <c r="X127" s="424"/>
      <c r="Y127" s="424"/>
      <c r="Z127" s="424"/>
      <c r="AA127" s="424"/>
      <c r="AB127" s="424"/>
      <c r="AC127" s="424"/>
      <c r="AD127" s="424"/>
      <c r="AE127" s="424"/>
      <c r="AF127" s="424"/>
      <c r="AG127" s="424"/>
      <c r="AH127" s="424"/>
      <c r="AI127" s="424"/>
      <c r="AJ127" s="424"/>
      <c r="AK127" s="424"/>
      <c r="AL127" s="424"/>
      <c r="AM127" s="424"/>
      <c r="AN127" s="424"/>
      <c r="AO127" s="424"/>
      <c r="AP127" s="424"/>
      <c r="AQ127" s="424"/>
      <c r="AR127" s="424"/>
      <c r="AS127" s="424"/>
      <c r="AT127" s="425"/>
    </row>
    <row r="128" spans="2:46" ht="30" customHeight="1">
      <c r="C128" s="258"/>
      <c r="D128" s="400" t="s">
        <v>195</v>
      </c>
      <c r="E128" s="401"/>
      <c r="F128" s="401"/>
      <c r="G128" s="401"/>
      <c r="H128" s="401"/>
      <c r="I128" s="401"/>
      <c r="J128" s="416" t="s">
        <v>197</v>
      </c>
      <c r="K128" s="417"/>
      <c r="L128" s="417"/>
      <c r="M128" s="417"/>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417"/>
      <c r="AJ128" s="417"/>
      <c r="AK128" s="417"/>
      <c r="AL128" s="417"/>
      <c r="AM128" s="417"/>
      <c r="AN128" s="417"/>
      <c r="AO128" s="417"/>
      <c r="AP128" s="417"/>
      <c r="AQ128" s="417"/>
      <c r="AR128" s="417"/>
      <c r="AS128" s="417"/>
      <c r="AT128" s="418"/>
    </row>
    <row r="129" spans="2:46" ht="30" customHeight="1">
      <c r="C129" s="258"/>
      <c r="D129" s="437" t="s">
        <v>196</v>
      </c>
      <c r="E129" s="438"/>
      <c r="F129" s="438"/>
      <c r="G129" s="438"/>
      <c r="H129" s="438"/>
      <c r="I129" s="438"/>
      <c r="J129" s="423" t="s">
        <v>288</v>
      </c>
      <c r="K129" s="424"/>
      <c r="L129" s="424"/>
      <c r="M129" s="424"/>
      <c r="N129" s="424"/>
      <c r="O129" s="424"/>
      <c r="P129" s="424"/>
      <c r="Q129" s="424"/>
      <c r="R129" s="424"/>
      <c r="S129" s="424"/>
      <c r="T129" s="424"/>
      <c r="U129" s="424"/>
      <c r="V129" s="424"/>
      <c r="W129" s="424"/>
      <c r="X129" s="424"/>
      <c r="Y129" s="424"/>
      <c r="Z129" s="424"/>
      <c r="AA129" s="424"/>
      <c r="AB129" s="424"/>
      <c r="AC129" s="424"/>
      <c r="AD129" s="424"/>
      <c r="AE129" s="424"/>
      <c r="AF129" s="424"/>
      <c r="AG129" s="424"/>
      <c r="AH129" s="424"/>
      <c r="AI129" s="424"/>
      <c r="AJ129" s="424"/>
      <c r="AK129" s="424"/>
      <c r="AL129" s="424"/>
      <c r="AM129" s="424"/>
      <c r="AN129" s="424"/>
      <c r="AO129" s="424"/>
      <c r="AP129" s="424"/>
      <c r="AQ129" s="424"/>
      <c r="AR129" s="424"/>
      <c r="AS129" s="424"/>
      <c r="AT129" s="425"/>
    </row>
    <row r="130" spans="2:46" ht="75" customHeight="1">
      <c r="C130" s="258"/>
      <c r="D130" s="443" t="s">
        <v>289</v>
      </c>
      <c r="E130" s="444"/>
      <c r="F130" s="439" t="s">
        <v>189</v>
      </c>
      <c r="G130" s="440"/>
      <c r="H130" s="440"/>
      <c r="I130" s="441"/>
      <c r="J130" s="416" t="s">
        <v>200</v>
      </c>
      <c r="K130" s="417"/>
      <c r="L130" s="417"/>
      <c r="M130" s="417"/>
      <c r="N130" s="417"/>
      <c r="O130" s="417"/>
      <c r="P130" s="417"/>
      <c r="Q130" s="417"/>
      <c r="R130" s="417"/>
      <c r="S130" s="417"/>
      <c r="T130" s="417"/>
      <c r="U130" s="417"/>
      <c r="V130" s="417"/>
      <c r="W130" s="417"/>
      <c r="X130" s="417"/>
      <c r="Y130" s="417"/>
      <c r="Z130" s="417"/>
      <c r="AA130" s="417"/>
      <c r="AB130" s="417"/>
      <c r="AC130" s="417"/>
      <c r="AD130" s="417"/>
      <c r="AE130" s="417"/>
      <c r="AF130" s="417"/>
      <c r="AG130" s="417"/>
      <c r="AH130" s="417"/>
      <c r="AI130" s="417"/>
      <c r="AJ130" s="417"/>
      <c r="AK130" s="417"/>
      <c r="AL130" s="417"/>
      <c r="AM130" s="417"/>
      <c r="AN130" s="417"/>
      <c r="AO130" s="417"/>
      <c r="AP130" s="417"/>
      <c r="AQ130" s="417"/>
      <c r="AR130" s="417"/>
      <c r="AS130" s="417"/>
      <c r="AT130" s="418"/>
    </row>
    <row r="131" spans="2:46" ht="45" customHeight="1">
      <c r="C131" s="258"/>
      <c r="D131" s="445"/>
      <c r="E131" s="446"/>
      <c r="F131" s="442" t="s">
        <v>6</v>
      </c>
      <c r="G131" s="440"/>
      <c r="H131" s="440"/>
      <c r="I131" s="441"/>
      <c r="J131" s="416" t="s">
        <v>199</v>
      </c>
      <c r="K131" s="417"/>
      <c r="L131" s="417"/>
      <c r="M131" s="417"/>
      <c r="N131" s="417"/>
      <c r="O131" s="417"/>
      <c r="P131" s="417"/>
      <c r="Q131" s="417"/>
      <c r="R131" s="417"/>
      <c r="S131" s="417"/>
      <c r="T131" s="417"/>
      <c r="U131" s="417"/>
      <c r="V131" s="417"/>
      <c r="W131" s="417"/>
      <c r="X131" s="417"/>
      <c r="Y131" s="417"/>
      <c r="Z131" s="417"/>
      <c r="AA131" s="417"/>
      <c r="AB131" s="417"/>
      <c r="AC131" s="417"/>
      <c r="AD131" s="417"/>
      <c r="AE131" s="417"/>
      <c r="AF131" s="417"/>
      <c r="AG131" s="417"/>
      <c r="AH131" s="417"/>
      <c r="AI131" s="417"/>
      <c r="AJ131" s="417"/>
      <c r="AK131" s="417"/>
      <c r="AL131" s="417"/>
      <c r="AM131" s="417"/>
      <c r="AN131" s="417"/>
      <c r="AO131" s="417"/>
      <c r="AP131" s="417"/>
      <c r="AQ131" s="417"/>
      <c r="AR131" s="417"/>
      <c r="AS131" s="417"/>
      <c r="AT131" s="418"/>
    </row>
    <row r="132" spans="2:46" ht="45" customHeight="1">
      <c r="C132" s="258"/>
      <c r="D132" s="447"/>
      <c r="E132" s="448"/>
      <c r="F132" s="442" t="s">
        <v>78</v>
      </c>
      <c r="G132" s="440"/>
      <c r="H132" s="440"/>
      <c r="I132" s="441"/>
      <c r="J132" s="416" t="s">
        <v>201</v>
      </c>
      <c r="K132" s="417"/>
      <c r="L132" s="417"/>
      <c r="M132" s="417"/>
      <c r="N132" s="417"/>
      <c r="O132" s="417"/>
      <c r="P132" s="417"/>
      <c r="Q132" s="417"/>
      <c r="R132" s="417"/>
      <c r="S132" s="417"/>
      <c r="T132" s="417"/>
      <c r="U132" s="417"/>
      <c r="V132" s="417"/>
      <c r="W132" s="417"/>
      <c r="X132" s="417"/>
      <c r="Y132" s="417"/>
      <c r="Z132" s="417"/>
      <c r="AA132" s="417"/>
      <c r="AB132" s="417"/>
      <c r="AC132" s="417"/>
      <c r="AD132" s="417"/>
      <c r="AE132" s="417"/>
      <c r="AF132" s="417"/>
      <c r="AG132" s="417"/>
      <c r="AH132" s="417"/>
      <c r="AI132" s="417"/>
      <c r="AJ132" s="417"/>
      <c r="AK132" s="417"/>
      <c r="AL132" s="417"/>
      <c r="AM132" s="417"/>
      <c r="AN132" s="417"/>
      <c r="AO132" s="417"/>
      <c r="AP132" s="417"/>
      <c r="AQ132" s="417"/>
      <c r="AR132" s="417"/>
      <c r="AS132" s="417"/>
      <c r="AT132" s="418"/>
    </row>
    <row r="133" spans="2:46" ht="45" customHeight="1">
      <c r="C133" s="258"/>
      <c r="D133" s="452" t="s">
        <v>190</v>
      </c>
      <c r="E133" s="453"/>
      <c r="F133" s="421" t="s">
        <v>299</v>
      </c>
      <c r="G133" s="403"/>
      <c r="H133" s="403"/>
      <c r="I133" s="422"/>
      <c r="J133" s="416" t="s">
        <v>301</v>
      </c>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7"/>
      <c r="AK133" s="417"/>
      <c r="AL133" s="417"/>
      <c r="AM133" s="417"/>
      <c r="AN133" s="417"/>
      <c r="AO133" s="417"/>
      <c r="AP133" s="417"/>
      <c r="AQ133" s="417"/>
      <c r="AR133" s="417"/>
      <c r="AS133" s="417"/>
      <c r="AT133" s="418"/>
    </row>
    <row r="134" spans="2:46" ht="60" customHeight="1">
      <c r="C134" s="258"/>
      <c r="D134" s="461"/>
      <c r="E134" s="462"/>
      <c r="F134" s="421" t="s">
        <v>79</v>
      </c>
      <c r="G134" s="403"/>
      <c r="H134" s="403"/>
      <c r="I134" s="422"/>
      <c r="J134" s="416" t="s">
        <v>300</v>
      </c>
      <c r="K134" s="417"/>
      <c r="L134" s="417"/>
      <c r="M134" s="417"/>
      <c r="N134" s="417"/>
      <c r="O134" s="417"/>
      <c r="P134" s="417"/>
      <c r="Q134" s="417"/>
      <c r="R134" s="417"/>
      <c r="S134" s="417"/>
      <c r="T134" s="417"/>
      <c r="U134" s="417"/>
      <c r="V134" s="417"/>
      <c r="W134" s="417"/>
      <c r="X134" s="417"/>
      <c r="Y134" s="417"/>
      <c r="Z134" s="417"/>
      <c r="AA134" s="417"/>
      <c r="AB134" s="417"/>
      <c r="AC134" s="417"/>
      <c r="AD134" s="417"/>
      <c r="AE134" s="417"/>
      <c r="AF134" s="417"/>
      <c r="AG134" s="417"/>
      <c r="AH134" s="417"/>
      <c r="AI134" s="417"/>
      <c r="AJ134" s="417"/>
      <c r="AK134" s="417"/>
      <c r="AL134" s="417"/>
      <c r="AM134" s="417"/>
      <c r="AN134" s="417"/>
      <c r="AO134" s="417"/>
      <c r="AP134" s="417"/>
      <c r="AQ134" s="417"/>
      <c r="AR134" s="417"/>
      <c r="AS134" s="417"/>
      <c r="AT134" s="418"/>
    </row>
    <row r="135" spans="2:46" ht="90" customHeight="1">
      <c r="C135" s="258"/>
      <c r="D135" s="452" t="s">
        <v>104</v>
      </c>
      <c r="E135" s="453"/>
      <c r="F135" s="421" t="s">
        <v>218</v>
      </c>
      <c r="G135" s="403"/>
      <c r="H135" s="403"/>
      <c r="I135" s="422"/>
      <c r="J135" s="423" t="s">
        <v>290</v>
      </c>
      <c r="K135" s="424"/>
      <c r="L135" s="424"/>
      <c r="M135" s="424"/>
      <c r="N135" s="424"/>
      <c r="O135" s="424"/>
      <c r="P135" s="424"/>
      <c r="Q135" s="424"/>
      <c r="R135" s="424"/>
      <c r="S135" s="424"/>
      <c r="T135" s="424"/>
      <c r="U135" s="424"/>
      <c r="V135" s="424"/>
      <c r="W135" s="424"/>
      <c r="X135" s="424"/>
      <c r="Y135" s="424"/>
      <c r="Z135" s="424"/>
      <c r="AA135" s="424"/>
      <c r="AB135" s="424"/>
      <c r="AC135" s="424"/>
      <c r="AD135" s="424"/>
      <c r="AE135" s="424"/>
      <c r="AF135" s="424"/>
      <c r="AG135" s="424"/>
      <c r="AH135" s="424"/>
      <c r="AI135" s="424"/>
      <c r="AJ135" s="424"/>
      <c r="AK135" s="424"/>
      <c r="AL135" s="424"/>
      <c r="AM135" s="424"/>
      <c r="AN135" s="424"/>
      <c r="AO135" s="424"/>
      <c r="AP135" s="424"/>
      <c r="AQ135" s="424"/>
      <c r="AR135" s="424"/>
      <c r="AS135" s="424"/>
      <c r="AT135" s="425"/>
    </row>
    <row r="136" spans="2:46" ht="30" customHeight="1">
      <c r="C136" s="258"/>
      <c r="D136" s="454"/>
      <c r="E136" s="455"/>
      <c r="F136" s="421" t="s">
        <v>7</v>
      </c>
      <c r="G136" s="403"/>
      <c r="H136" s="403"/>
      <c r="I136" s="422"/>
      <c r="J136" s="416" t="s">
        <v>192</v>
      </c>
      <c r="K136" s="417"/>
      <c r="L136" s="417"/>
      <c r="M136" s="417"/>
      <c r="N136" s="417"/>
      <c r="O136" s="417"/>
      <c r="P136" s="417"/>
      <c r="Q136" s="417"/>
      <c r="R136" s="417"/>
      <c r="S136" s="417"/>
      <c r="T136" s="417"/>
      <c r="U136" s="417"/>
      <c r="V136" s="417"/>
      <c r="W136" s="417"/>
      <c r="X136" s="417"/>
      <c r="Y136" s="417"/>
      <c r="Z136" s="417"/>
      <c r="AA136" s="417"/>
      <c r="AB136" s="417"/>
      <c r="AC136" s="417"/>
      <c r="AD136" s="417"/>
      <c r="AE136" s="417"/>
      <c r="AF136" s="417"/>
      <c r="AG136" s="417"/>
      <c r="AH136" s="417"/>
      <c r="AI136" s="417"/>
      <c r="AJ136" s="417"/>
      <c r="AK136" s="417"/>
      <c r="AL136" s="417"/>
      <c r="AM136" s="417"/>
      <c r="AN136" s="417"/>
      <c r="AO136" s="417"/>
      <c r="AP136" s="417"/>
      <c r="AQ136" s="417"/>
      <c r="AR136" s="417"/>
      <c r="AS136" s="417"/>
      <c r="AT136" s="418"/>
    </row>
    <row r="137" spans="2:46" ht="30" customHeight="1">
      <c r="C137" s="258"/>
      <c r="D137" s="454"/>
      <c r="E137" s="455"/>
      <c r="F137" s="421" t="s">
        <v>8</v>
      </c>
      <c r="G137" s="403"/>
      <c r="H137" s="403"/>
      <c r="I137" s="422"/>
      <c r="J137" s="416" t="s">
        <v>193</v>
      </c>
      <c r="K137" s="417"/>
      <c r="L137" s="417"/>
      <c r="M137" s="417"/>
      <c r="N137" s="417"/>
      <c r="O137" s="417"/>
      <c r="P137" s="417"/>
      <c r="Q137" s="417"/>
      <c r="R137" s="417"/>
      <c r="S137" s="417"/>
      <c r="T137" s="417"/>
      <c r="U137" s="417"/>
      <c r="V137" s="417"/>
      <c r="W137" s="417"/>
      <c r="X137" s="417"/>
      <c r="Y137" s="417"/>
      <c r="Z137" s="417"/>
      <c r="AA137" s="417"/>
      <c r="AB137" s="417"/>
      <c r="AC137" s="417"/>
      <c r="AD137" s="417"/>
      <c r="AE137" s="417"/>
      <c r="AF137" s="417"/>
      <c r="AG137" s="417"/>
      <c r="AH137" s="417"/>
      <c r="AI137" s="417"/>
      <c r="AJ137" s="417"/>
      <c r="AK137" s="417"/>
      <c r="AL137" s="417"/>
      <c r="AM137" s="417"/>
      <c r="AN137" s="417"/>
      <c r="AO137" s="417"/>
      <c r="AP137" s="417"/>
      <c r="AQ137" s="417"/>
      <c r="AR137" s="417"/>
      <c r="AS137" s="417"/>
      <c r="AT137" s="418"/>
    </row>
    <row r="138" spans="2:46" ht="45" customHeight="1">
      <c r="C138" s="258"/>
      <c r="D138" s="456"/>
      <c r="E138" s="455"/>
      <c r="F138" s="442" t="s">
        <v>1</v>
      </c>
      <c r="G138" s="440"/>
      <c r="H138" s="440"/>
      <c r="I138" s="441"/>
      <c r="J138" s="416" t="s">
        <v>202</v>
      </c>
      <c r="K138" s="417"/>
      <c r="L138" s="417"/>
      <c r="M138" s="417"/>
      <c r="N138" s="417"/>
      <c r="O138" s="417"/>
      <c r="P138" s="417"/>
      <c r="Q138" s="417"/>
      <c r="R138" s="417"/>
      <c r="S138" s="417"/>
      <c r="T138" s="417"/>
      <c r="U138" s="417"/>
      <c r="V138" s="417"/>
      <c r="W138" s="417"/>
      <c r="X138" s="417"/>
      <c r="Y138" s="417"/>
      <c r="Z138" s="417"/>
      <c r="AA138" s="417"/>
      <c r="AB138" s="417"/>
      <c r="AC138" s="417"/>
      <c r="AD138" s="417"/>
      <c r="AE138" s="417"/>
      <c r="AF138" s="417"/>
      <c r="AG138" s="417"/>
      <c r="AH138" s="417"/>
      <c r="AI138" s="417"/>
      <c r="AJ138" s="417"/>
      <c r="AK138" s="417"/>
      <c r="AL138" s="417"/>
      <c r="AM138" s="417"/>
      <c r="AN138" s="417"/>
      <c r="AO138" s="417"/>
      <c r="AP138" s="417"/>
      <c r="AQ138" s="417"/>
      <c r="AR138" s="417"/>
      <c r="AS138" s="417"/>
      <c r="AT138" s="418"/>
    </row>
    <row r="139" spans="2:46" ht="45" customHeight="1">
      <c r="C139" s="265"/>
      <c r="D139" s="456"/>
      <c r="E139" s="455"/>
      <c r="F139" s="421" t="s">
        <v>78</v>
      </c>
      <c r="G139" s="403"/>
      <c r="H139" s="403"/>
      <c r="I139" s="422"/>
      <c r="J139" s="416" t="s">
        <v>191</v>
      </c>
      <c r="K139" s="417"/>
      <c r="L139" s="417"/>
      <c r="M139" s="417"/>
      <c r="N139" s="417"/>
      <c r="O139" s="417"/>
      <c r="P139" s="417"/>
      <c r="Q139" s="417"/>
      <c r="R139" s="417"/>
      <c r="S139" s="417"/>
      <c r="T139" s="417"/>
      <c r="U139" s="417"/>
      <c r="V139" s="417"/>
      <c r="W139" s="417"/>
      <c r="X139" s="417"/>
      <c r="Y139" s="417"/>
      <c r="Z139" s="417"/>
      <c r="AA139" s="417"/>
      <c r="AB139" s="417"/>
      <c r="AC139" s="417"/>
      <c r="AD139" s="417"/>
      <c r="AE139" s="417"/>
      <c r="AF139" s="417"/>
      <c r="AG139" s="417"/>
      <c r="AH139" s="417"/>
      <c r="AI139" s="417"/>
      <c r="AJ139" s="417"/>
      <c r="AK139" s="417"/>
      <c r="AL139" s="417"/>
      <c r="AM139" s="417"/>
      <c r="AN139" s="417"/>
      <c r="AO139" s="417"/>
      <c r="AP139" s="417"/>
      <c r="AQ139" s="417"/>
      <c r="AR139" s="417"/>
      <c r="AS139" s="417"/>
      <c r="AT139" s="418"/>
    </row>
    <row r="140" spans="2:46" ht="30" customHeight="1">
      <c r="C140" s="265"/>
      <c r="D140" s="456"/>
      <c r="E140" s="455"/>
      <c r="F140" s="463" t="s">
        <v>211</v>
      </c>
      <c r="G140" s="403"/>
      <c r="H140" s="403"/>
      <c r="I140" s="422"/>
      <c r="J140" s="423" t="s">
        <v>291</v>
      </c>
      <c r="K140" s="426"/>
      <c r="L140" s="426"/>
      <c r="M140" s="426"/>
      <c r="N140" s="426"/>
      <c r="O140" s="426"/>
      <c r="P140" s="426"/>
      <c r="Q140" s="426"/>
      <c r="R140" s="426"/>
      <c r="S140" s="426"/>
      <c r="T140" s="426"/>
      <c r="U140" s="426"/>
      <c r="V140" s="426"/>
      <c r="W140" s="426"/>
      <c r="X140" s="426"/>
      <c r="Y140" s="426"/>
      <c r="Z140" s="426"/>
      <c r="AA140" s="426"/>
      <c r="AB140" s="426"/>
      <c r="AC140" s="426"/>
      <c r="AD140" s="426"/>
      <c r="AE140" s="426"/>
      <c r="AF140" s="426"/>
      <c r="AG140" s="426"/>
      <c r="AH140" s="426"/>
      <c r="AI140" s="426"/>
      <c r="AJ140" s="426"/>
      <c r="AK140" s="426"/>
      <c r="AL140" s="426"/>
      <c r="AM140" s="426"/>
      <c r="AN140" s="426"/>
      <c r="AO140" s="426"/>
      <c r="AP140" s="426"/>
      <c r="AQ140" s="426"/>
      <c r="AR140" s="426"/>
      <c r="AS140" s="426"/>
      <c r="AT140" s="427"/>
    </row>
    <row r="141" spans="2:46" ht="30" customHeight="1">
      <c r="C141" s="265"/>
      <c r="D141" s="456"/>
      <c r="E141" s="455"/>
      <c r="F141" s="463" t="s">
        <v>209</v>
      </c>
      <c r="G141" s="403"/>
      <c r="H141" s="403"/>
      <c r="I141" s="422"/>
      <c r="J141" s="423" t="s">
        <v>292</v>
      </c>
      <c r="K141" s="426"/>
      <c r="L141" s="426"/>
      <c r="M141" s="426"/>
      <c r="N141" s="426"/>
      <c r="O141" s="426"/>
      <c r="P141" s="426"/>
      <c r="Q141" s="426"/>
      <c r="R141" s="426"/>
      <c r="S141" s="426"/>
      <c r="T141" s="426"/>
      <c r="U141" s="426"/>
      <c r="V141" s="426"/>
      <c r="W141" s="426"/>
      <c r="X141" s="426"/>
      <c r="Y141" s="426"/>
      <c r="Z141" s="426"/>
      <c r="AA141" s="426"/>
      <c r="AB141" s="426"/>
      <c r="AC141" s="426"/>
      <c r="AD141" s="426"/>
      <c r="AE141" s="426"/>
      <c r="AF141" s="426"/>
      <c r="AG141" s="426"/>
      <c r="AH141" s="426"/>
      <c r="AI141" s="426"/>
      <c r="AJ141" s="426"/>
      <c r="AK141" s="426"/>
      <c r="AL141" s="426"/>
      <c r="AM141" s="426"/>
      <c r="AN141" s="426"/>
      <c r="AO141" s="426"/>
      <c r="AP141" s="426"/>
      <c r="AQ141" s="426"/>
      <c r="AR141" s="426"/>
      <c r="AS141" s="426"/>
      <c r="AT141" s="427"/>
    </row>
    <row r="142" spans="2:46" ht="30" customHeight="1" thickBot="1">
      <c r="C142" s="263"/>
      <c r="D142" s="457"/>
      <c r="E142" s="458"/>
      <c r="F142" s="459" t="s">
        <v>210</v>
      </c>
      <c r="G142" s="411"/>
      <c r="H142" s="411"/>
      <c r="I142" s="460"/>
      <c r="J142" s="449" t="s">
        <v>284</v>
      </c>
      <c r="K142" s="450"/>
      <c r="L142" s="450"/>
      <c r="M142" s="450"/>
      <c r="N142" s="450"/>
      <c r="O142" s="450"/>
      <c r="P142" s="450"/>
      <c r="Q142" s="450"/>
      <c r="R142" s="450"/>
      <c r="S142" s="450"/>
      <c r="T142" s="450"/>
      <c r="U142" s="450"/>
      <c r="V142" s="450"/>
      <c r="W142" s="450"/>
      <c r="X142" s="450"/>
      <c r="Y142" s="450"/>
      <c r="Z142" s="450"/>
      <c r="AA142" s="450"/>
      <c r="AB142" s="450"/>
      <c r="AC142" s="450"/>
      <c r="AD142" s="450"/>
      <c r="AE142" s="450"/>
      <c r="AF142" s="450"/>
      <c r="AG142" s="450"/>
      <c r="AH142" s="450"/>
      <c r="AI142" s="450"/>
      <c r="AJ142" s="450"/>
      <c r="AK142" s="450"/>
      <c r="AL142" s="450"/>
      <c r="AM142" s="450"/>
      <c r="AN142" s="450"/>
      <c r="AO142" s="450"/>
      <c r="AP142" s="450"/>
      <c r="AQ142" s="450"/>
      <c r="AR142" s="450"/>
      <c r="AS142" s="450"/>
      <c r="AT142" s="451"/>
    </row>
    <row r="143" spans="2:46" ht="15" customHeight="1"/>
    <row r="144" spans="2:46" ht="15" customHeight="1" thickBot="1">
      <c r="B144" s="3" t="s">
        <v>336</v>
      </c>
    </row>
    <row r="145" spans="3:46" ht="15" customHeight="1">
      <c r="C145" s="465" t="s">
        <v>249</v>
      </c>
      <c r="D145" s="466"/>
      <c r="E145" s="467"/>
      <c r="F145" s="467"/>
      <c r="G145" s="467"/>
      <c r="H145" s="467"/>
      <c r="I145" s="467"/>
      <c r="J145" s="467"/>
      <c r="K145" s="467"/>
      <c r="L145" s="467"/>
      <c r="M145" s="467"/>
      <c r="N145" s="467"/>
      <c r="O145" s="467"/>
      <c r="P145" s="467"/>
      <c r="Q145" s="467"/>
      <c r="R145" s="467"/>
      <c r="S145" s="467"/>
      <c r="T145" s="467"/>
      <c r="U145" s="467"/>
      <c r="V145" s="467"/>
      <c r="W145" s="467"/>
      <c r="X145" s="467"/>
      <c r="Y145" s="467"/>
      <c r="Z145" s="467"/>
      <c r="AA145" s="467"/>
      <c r="AB145" s="467"/>
      <c r="AC145" s="467"/>
      <c r="AD145" s="467"/>
      <c r="AE145" s="467"/>
      <c r="AF145" s="467"/>
      <c r="AG145" s="467"/>
      <c r="AH145" s="467"/>
      <c r="AI145" s="467"/>
      <c r="AJ145" s="467"/>
      <c r="AK145" s="467"/>
      <c r="AL145" s="467"/>
      <c r="AM145" s="467"/>
      <c r="AN145" s="467"/>
      <c r="AO145" s="467"/>
      <c r="AP145" s="467"/>
      <c r="AQ145" s="467"/>
      <c r="AR145" s="467"/>
      <c r="AS145" s="467"/>
      <c r="AT145" s="468"/>
    </row>
    <row r="146" spans="3:46" ht="19.899999999999999" customHeight="1">
      <c r="C146" s="399"/>
      <c r="D146" s="400" t="s">
        <v>250</v>
      </c>
      <c r="E146" s="401"/>
      <c r="F146" s="401"/>
      <c r="G146" s="401"/>
      <c r="H146" s="401"/>
      <c r="I146" s="401"/>
      <c r="J146" s="423" t="s">
        <v>337</v>
      </c>
      <c r="K146" s="424"/>
      <c r="L146" s="424"/>
      <c r="M146" s="424"/>
      <c r="N146" s="424"/>
      <c r="O146" s="424"/>
      <c r="P146" s="424"/>
      <c r="Q146" s="424"/>
      <c r="R146" s="424"/>
      <c r="S146" s="424"/>
      <c r="T146" s="424"/>
      <c r="U146" s="424"/>
      <c r="V146" s="424"/>
      <c r="W146" s="424"/>
      <c r="X146" s="424"/>
      <c r="Y146" s="424"/>
      <c r="Z146" s="424"/>
      <c r="AA146" s="424"/>
      <c r="AB146" s="424"/>
      <c r="AC146" s="424"/>
      <c r="AD146" s="424"/>
      <c r="AE146" s="424"/>
      <c r="AF146" s="424"/>
      <c r="AG146" s="424"/>
      <c r="AH146" s="424"/>
      <c r="AI146" s="424"/>
      <c r="AJ146" s="424"/>
      <c r="AK146" s="424"/>
      <c r="AL146" s="424"/>
      <c r="AM146" s="424"/>
      <c r="AN146" s="424"/>
      <c r="AO146" s="424"/>
      <c r="AP146" s="424"/>
      <c r="AQ146" s="424"/>
      <c r="AR146" s="424"/>
      <c r="AS146" s="424"/>
      <c r="AT146" s="425"/>
    </row>
    <row r="147" spans="3:46" ht="30" customHeight="1">
      <c r="C147" s="258"/>
      <c r="D147" s="400" t="s">
        <v>251</v>
      </c>
      <c r="E147" s="401"/>
      <c r="F147" s="401"/>
      <c r="G147" s="401"/>
      <c r="H147" s="401"/>
      <c r="I147" s="401"/>
      <c r="J147" s="423" t="s">
        <v>338</v>
      </c>
      <c r="K147" s="424"/>
      <c r="L147" s="424"/>
      <c r="M147" s="424"/>
      <c r="N147" s="424"/>
      <c r="O147" s="424"/>
      <c r="P147" s="424"/>
      <c r="Q147" s="424"/>
      <c r="R147" s="424"/>
      <c r="S147" s="424"/>
      <c r="T147" s="424"/>
      <c r="U147" s="424"/>
      <c r="V147" s="424"/>
      <c r="W147" s="424"/>
      <c r="X147" s="424"/>
      <c r="Y147" s="424"/>
      <c r="Z147" s="424"/>
      <c r="AA147" s="424"/>
      <c r="AB147" s="424"/>
      <c r="AC147" s="424"/>
      <c r="AD147" s="424"/>
      <c r="AE147" s="424"/>
      <c r="AF147" s="424"/>
      <c r="AG147" s="424"/>
      <c r="AH147" s="424"/>
      <c r="AI147" s="424"/>
      <c r="AJ147" s="424"/>
      <c r="AK147" s="424"/>
      <c r="AL147" s="424"/>
      <c r="AM147" s="424"/>
      <c r="AN147" s="424"/>
      <c r="AO147" s="424"/>
      <c r="AP147" s="424"/>
      <c r="AQ147" s="424"/>
      <c r="AR147" s="424"/>
      <c r="AS147" s="424"/>
      <c r="AT147" s="425"/>
    </row>
    <row r="148" spans="3:46" ht="30" customHeight="1" thickBot="1">
      <c r="C148" s="264"/>
      <c r="D148" s="408" t="s">
        <v>85</v>
      </c>
      <c r="E148" s="409"/>
      <c r="F148" s="409"/>
      <c r="G148" s="409"/>
      <c r="H148" s="409"/>
      <c r="I148" s="409"/>
      <c r="J148" s="434" t="s">
        <v>254</v>
      </c>
      <c r="K148" s="435"/>
      <c r="L148" s="435"/>
      <c r="M148" s="435"/>
      <c r="N148" s="435"/>
      <c r="O148" s="435"/>
      <c r="P148" s="435"/>
      <c r="Q148" s="435"/>
      <c r="R148" s="435"/>
      <c r="S148" s="435"/>
      <c r="T148" s="435"/>
      <c r="U148" s="435"/>
      <c r="V148" s="435"/>
      <c r="W148" s="435"/>
      <c r="X148" s="435"/>
      <c r="Y148" s="435"/>
      <c r="Z148" s="435"/>
      <c r="AA148" s="435"/>
      <c r="AB148" s="435"/>
      <c r="AC148" s="435"/>
      <c r="AD148" s="435"/>
      <c r="AE148" s="435"/>
      <c r="AF148" s="435"/>
      <c r="AG148" s="435"/>
      <c r="AH148" s="435"/>
      <c r="AI148" s="435"/>
      <c r="AJ148" s="435"/>
      <c r="AK148" s="435"/>
      <c r="AL148" s="435"/>
      <c r="AM148" s="435"/>
      <c r="AN148" s="435"/>
      <c r="AO148" s="435"/>
      <c r="AP148" s="435"/>
      <c r="AQ148" s="435"/>
      <c r="AR148" s="435"/>
      <c r="AS148" s="435"/>
      <c r="AT148" s="436"/>
    </row>
    <row r="149" spans="3:46" ht="15" customHeight="1"/>
    <row r="150" spans="3:46" ht="15" customHeight="1"/>
    <row r="151" spans="3:46" ht="15" customHeight="1"/>
    <row r="152" spans="3:46" ht="15" customHeight="1"/>
    <row r="153" spans="3:46" ht="15" customHeight="1"/>
    <row r="154" spans="3:46" ht="15" customHeight="1"/>
    <row r="155" spans="3:46" ht="15" customHeight="1"/>
    <row r="156" spans="3:46" ht="15" customHeight="1"/>
    <row r="157" spans="3:46" ht="15" customHeight="1"/>
    <row r="158" spans="3:46" ht="15" customHeight="1"/>
    <row r="159" spans="3:46" ht="15" customHeight="1"/>
    <row r="160" spans="3:46"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sheetData>
  <mergeCells count="207">
    <mergeCell ref="D146:I146"/>
    <mergeCell ref="J146:AT146"/>
    <mergeCell ref="D147:I147"/>
    <mergeCell ref="J147:AT147"/>
    <mergeCell ref="D148:I148"/>
    <mergeCell ref="J148:AT148"/>
    <mergeCell ref="D78:I78"/>
    <mergeCell ref="J78:AT78"/>
    <mergeCell ref="D80:I80"/>
    <mergeCell ref="J80:AT80"/>
    <mergeCell ref="C96:AT96"/>
    <mergeCell ref="J102:AT102"/>
    <mergeCell ref="D103:I103"/>
    <mergeCell ref="J103:AT103"/>
    <mergeCell ref="D104:I104"/>
    <mergeCell ref="J104:AT104"/>
    <mergeCell ref="D105:I105"/>
    <mergeCell ref="J105:AT105"/>
    <mergeCell ref="J91:AT91"/>
    <mergeCell ref="J97:AT97"/>
    <mergeCell ref="J99:AT99"/>
    <mergeCell ref="D100:I100"/>
    <mergeCell ref="J100:AT100"/>
    <mergeCell ref="C145:AT145"/>
    <mergeCell ref="C50:C51"/>
    <mergeCell ref="D50:M51"/>
    <mergeCell ref="C87:AT87"/>
    <mergeCell ref="J88:AT88"/>
    <mergeCell ref="J89:AT89"/>
    <mergeCell ref="J90:AT90"/>
    <mergeCell ref="D88:I88"/>
    <mergeCell ref="D89:I89"/>
    <mergeCell ref="D90:I90"/>
    <mergeCell ref="C72:AT72"/>
    <mergeCell ref="D73:I73"/>
    <mergeCell ref="J73:AT73"/>
    <mergeCell ref="D74:I74"/>
    <mergeCell ref="J74:AT74"/>
    <mergeCell ref="D75:I75"/>
    <mergeCell ref="J75:AT75"/>
    <mergeCell ref="C76:AT76"/>
    <mergeCell ref="D77:I77"/>
    <mergeCell ref="J77:AT77"/>
    <mergeCell ref="N50:N51"/>
    <mergeCell ref="O50:X51"/>
    <mergeCell ref="Y59:AI61"/>
    <mergeCell ref="Y62:Y64"/>
    <mergeCell ref="Z62:AI64"/>
    <mergeCell ref="C36:F36"/>
    <mergeCell ref="C37:F37"/>
    <mergeCell ref="C31:P33"/>
    <mergeCell ref="G35:P35"/>
    <mergeCell ref="G36:P36"/>
    <mergeCell ref="G37:P37"/>
    <mergeCell ref="Q36:S36"/>
    <mergeCell ref="D21:I21"/>
    <mergeCell ref="T36:Y36"/>
    <mergeCell ref="G34:P34"/>
    <mergeCell ref="C34:F34"/>
    <mergeCell ref="D14:I14"/>
    <mergeCell ref="D15:I15"/>
    <mergeCell ref="D16:I16"/>
    <mergeCell ref="D17:I17"/>
    <mergeCell ref="D19:I19"/>
    <mergeCell ref="D20:I20"/>
    <mergeCell ref="Q34:S34"/>
    <mergeCell ref="Q35:S35"/>
    <mergeCell ref="Q33:S33"/>
    <mergeCell ref="O14:T14"/>
    <mergeCell ref="O15:T15"/>
    <mergeCell ref="O16:T16"/>
    <mergeCell ref="O17:T17"/>
    <mergeCell ref="O19:T19"/>
    <mergeCell ref="O20:T20"/>
    <mergeCell ref="O21:T21"/>
    <mergeCell ref="C35:F35"/>
    <mergeCell ref="T34:Y34"/>
    <mergeCell ref="Q32:Y32"/>
    <mergeCell ref="Q31:Y31"/>
    <mergeCell ref="T35:Y35"/>
    <mergeCell ref="T33:Y33"/>
    <mergeCell ref="AE13:AJ13"/>
    <mergeCell ref="AE14:AJ14"/>
    <mergeCell ref="AE15:AJ15"/>
    <mergeCell ref="AE16:AJ16"/>
    <mergeCell ref="AE17:AJ17"/>
    <mergeCell ref="AE19:AJ19"/>
    <mergeCell ref="AE20:AJ20"/>
    <mergeCell ref="AE21:AJ21"/>
    <mergeCell ref="O13:T13"/>
    <mergeCell ref="W13:AB13"/>
    <mergeCell ref="W14:AB14"/>
    <mergeCell ref="W15:AB15"/>
    <mergeCell ref="W16:AB16"/>
    <mergeCell ref="W17:AB17"/>
    <mergeCell ref="W19:AB19"/>
    <mergeCell ref="W20:AB20"/>
    <mergeCell ref="W21:AB21"/>
    <mergeCell ref="N49:X49"/>
    <mergeCell ref="Q37:S37"/>
    <mergeCell ref="Q38:S38"/>
    <mergeCell ref="G38:P38"/>
    <mergeCell ref="C38:F38"/>
    <mergeCell ref="T37:Y37"/>
    <mergeCell ref="T38:Y38"/>
    <mergeCell ref="C48:X48"/>
    <mergeCell ref="C49:M49"/>
    <mergeCell ref="D97:I97"/>
    <mergeCell ref="C98:AT98"/>
    <mergeCell ref="D101:I101"/>
    <mergeCell ref="C92:AT92"/>
    <mergeCell ref="C93:C95"/>
    <mergeCell ref="D93:I93"/>
    <mergeCell ref="J93:AT93"/>
    <mergeCell ref="D94:I94"/>
    <mergeCell ref="J94:AT94"/>
    <mergeCell ref="D95:I95"/>
    <mergeCell ref="J95:AT95"/>
    <mergeCell ref="C58:AI58"/>
    <mergeCell ref="C62:C64"/>
    <mergeCell ref="D62:M64"/>
    <mergeCell ref="N62:N64"/>
    <mergeCell ref="O62:X64"/>
    <mergeCell ref="N61:X61"/>
    <mergeCell ref="C59:X59"/>
    <mergeCell ref="C60:X60"/>
    <mergeCell ref="C61:M61"/>
    <mergeCell ref="J106:AT106"/>
    <mergeCell ref="D108:I108"/>
    <mergeCell ref="J108:AT108"/>
    <mergeCell ref="D109:I109"/>
    <mergeCell ref="C118:AT118"/>
    <mergeCell ref="D119:I119"/>
    <mergeCell ref="J119:AT119"/>
    <mergeCell ref="D120:I120"/>
    <mergeCell ref="J120:AT120"/>
    <mergeCell ref="C110:AT110"/>
    <mergeCell ref="D111:I111"/>
    <mergeCell ref="D112:I112"/>
    <mergeCell ref="D113:I113"/>
    <mergeCell ref="J111:AT111"/>
    <mergeCell ref="D106:I107"/>
    <mergeCell ref="J107:AT107"/>
    <mergeCell ref="C99:C109"/>
    <mergeCell ref="C119:C121"/>
    <mergeCell ref="J101:AT101"/>
    <mergeCell ref="D102:I102"/>
    <mergeCell ref="D99:I99"/>
    <mergeCell ref="J132:AT132"/>
    <mergeCell ref="D130:E132"/>
    <mergeCell ref="J142:AT142"/>
    <mergeCell ref="D135:E142"/>
    <mergeCell ref="F135:I135"/>
    <mergeCell ref="F142:I142"/>
    <mergeCell ref="D133:E134"/>
    <mergeCell ref="J140:AT140"/>
    <mergeCell ref="J141:AT141"/>
    <mergeCell ref="F140:I140"/>
    <mergeCell ref="F141:I141"/>
    <mergeCell ref="F139:I139"/>
    <mergeCell ref="J139:AT139"/>
    <mergeCell ref="J135:AT135"/>
    <mergeCell ref="J136:AT136"/>
    <mergeCell ref="J137:AT137"/>
    <mergeCell ref="F136:I136"/>
    <mergeCell ref="F137:I137"/>
    <mergeCell ref="F138:I138"/>
    <mergeCell ref="F132:I132"/>
    <mergeCell ref="J134:AT134"/>
    <mergeCell ref="J133:AT133"/>
    <mergeCell ref="J138:AT138"/>
    <mergeCell ref="F133:I133"/>
    <mergeCell ref="F134:I134"/>
    <mergeCell ref="J128:AT128"/>
    <mergeCell ref="J129:AT129"/>
    <mergeCell ref="J109:AT109"/>
    <mergeCell ref="D128:I128"/>
    <mergeCell ref="C124:AT124"/>
    <mergeCell ref="D125:I125"/>
    <mergeCell ref="J125:AT125"/>
    <mergeCell ref="C126:AT126"/>
    <mergeCell ref="D127:I127"/>
    <mergeCell ref="J127:AT127"/>
    <mergeCell ref="J112:AT112"/>
    <mergeCell ref="J113:AT113"/>
    <mergeCell ref="D129:I129"/>
    <mergeCell ref="C122:AT122"/>
    <mergeCell ref="D123:I123"/>
    <mergeCell ref="J123:AT123"/>
    <mergeCell ref="D121:I121"/>
    <mergeCell ref="J121:AT121"/>
    <mergeCell ref="F130:I130"/>
    <mergeCell ref="F131:I131"/>
    <mergeCell ref="J130:AT130"/>
    <mergeCell ref="J131:AT131"/>
    <mergeCell ref="D81:I81"/>
    <mergeCell ref="J81:AT81"/>
    <mergeCell ref="D82:I82"/>
    <mergeCell ref="J82:AT82"/>
    <mergeCell ref="D83:I83"/>
    <mergeCell ref="J83:AT83"/>
    <mergeCell ref="C77:C83"/>
    <mergeCell ref="C73:C75"/>
    <mergeCell ref="C88:C91"/>
    <mergeCell ref="D79:I79"/>
    <mergeCell ref="J79:AT79"/>
    <mergeCell ref="D91:I91"/>
  </mergeCells>
  <phoneticPr fontId="3"/>
  <printOptions gridLinesSet="0"/>
  <pageMargins left="0.4" right="0.31496062992125984" top="1.0236220472440944" bottom="0.62992125984251968" header="0.59055118110236227" footer="0.39370078740157483"/>
  <pageSetup paperSize="9" scale="54" fitToHeight="2" orientation="portrait" r:id="rId1"/>
  <headerFooter alignWithMargins="0">
    <oddHeader>&amp;R【別添1-2】</oddHeader>
    <oddFooter>&amp;P / &amp;N ページ</oddFooter>
  </headerFooter>
  <rowBreaks count="2" manualBreakCount="2">
    <brk id="65" max="46" man="1"/>
    <brk id="114"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1"/>
  <sheetViews>
    <sheetView view="pageBreakPreview" zoomScale="90" zoomScaleNormal="100" zoomScaleSheetLayoutView="90" workbookViewId="0"/>
  </sheetViews>
  <sheetFormatPr defaultColWidth="9" defaultRowHeight="13.5" customHeight="1"/>
  <cols>
    <col min="1" max="1" width="2.25" style="1" customWidth="1"/>
    <col min="2" max="2" width="9" style="1"/>
    <col min="3" max="3" width="12.25" style="1" bestFit="1" customWidth="1"/>
    <col min="4" max="16384" width="9" style="1"/>
  </cols>
  <sheetData>
    <row r="1" spans="1:18" ht="17.25" customHeight="1">
      <c r="A1" s="2" t="s">
        <v>339</v>
      </c>
      <c r="N1" s="311" t="s">
        <v>276</v>
      </c>
      <c r="O1" s="586"/>
      <c r="P1" s="586"/>
      <c r="Q1" s="586"/>
      <c r="R1" s="586"/>
    </row>
    <row r="2" spans="1:18" ht="13.5" customHeight="1" thickBot="1"/>
    <row r="3" spans="1:18" ht="13.5" customHeight="1">
      <c r="B3" s="592" t="s">
        <v>124</v>
      </c>
      <c r="C3" s="593"/>
      <c r="D3" s="594"/>
      <c r="E3" s="587" t="s">
        <v>87</v>
      </c>
      <c r="F3" s="588"/>
      <c r="G3" s="588"/>
      <c r="H3" s="588"/>
      <c r="I3" s="588"/>
      <c r="J3" s="588"/>
      <c r="K3" s="588" t="s">
        <v>88</v>
      </c>
      <c r="L3" s="588"/>
      <c r="M3" s="588"/>
      <c r="N3" s="588"/>
      <c r="O3" s="588"/>
      <c r="P3" s="588"/>
      <c r="Q3" s="588"/>
      <c r="R3" s="589"/>
    </row>
    <row r="4" spans="1:18" ht="13.5" customHeight="1">
      <c r="B4" s="595"/>
      <c r="C4" s="596"/>
      <c r="D4" s="597"/>
      <c r="E4" s="590" t="s">
        <v>258</v>
      </c>
      <c r="F4" s="591"/>
      <c r="G4" s="591" t="s">
        <v>213</v>
      </c>
      <c r="H4" s="591"/>
      <c r="I4" s="591" t="s">
        <v>147</v>
      </c>
      <c r="J4" s="591"/>
      <c r="K4" s="591" t="s">
        <v>259</v>
      </c>
      <c r="L4" s="591"/>
      <c r="M4" s="591" t="s">
        <v>260</v>
      </c>
      <c r="N4" s="591"/>
      <c r="O4" s="591" t="s">
        <v>89</v>
      </c>
      <c r="P4" s="591"/>
      <c r="Q4" s="591"/>
      <c r="R4" s="598"/>
    </row>
    <row r="5" spans="1:18" ht="13.5" customHeight="1">
      <c r="B5" s="595"/>
      <c r="C5" s="596"/>
      <c r="D5" s="597"/>
      <c r="E5" s="590"/>
      <c r="F5" s="591"/>
      <c r="G5" s="591"/>
      <c r="H5" s="591"/>
      <c r="I5" s="591"/>
      <c r="J5" s="591"/>
      <c r="K5" s="591"/>
      <c r="L5" s="591"/>
      <c r="M5" s="591"/>
      <c r="N5" s="591"/>
      <c r="O5" s="599" t="s">
        <v>212</v>
      </c>
      <c r="P5" s="599"/>
      <c r="Q5" s="591" t="s">
        <v>148</v>
      </c>
      <c r="R5" s="598"/>
    </row>
    <row r="6" spans="1:18" ht="13.5" customHeight="1">
      <c r="B6" s="600" t="s">
        <v>90</v>
      </c>
      <c r="C6" s="591"/>
      <c r="D6" s="598" t="s">
        <v>91</v>
      </c>
      <c r="E6" s="590" t="s">
        <v>92</v>
      </c>
      <c r="F6" s="591"/>
      <c r="G6" s="591" t="s">
        <v>92</v>
      </c>
      <c r="H6" s="591"/>
      <c r="I6" s="591" t="s">
        <v>92</v>
      </c>
      <c r="J6" s="591"/>
      <c r="K6" s="591" t="s">
        <v>92</v>
      </c>
      <c r="L6" s="591"/>
      <c r="M6" s="591" t="s">
        <v>92</v>
      </c>
      <c r="N6" s="591"/>
      <c r="O6" s="591" t="s">
        <v>92</v>
      </c>
      <c r="P6" s="591"/>
      <c r="Q6" s="591" t="s">
        <v>92</v>
      </c>
      <c r="R6" s="598"/>
    </row>
    <row r="7" spans="1:18" ht="13.5" customHeight="1" thickBot="1">
      <c r="B7" s="601"/>
      <c r="C7" s="602"/>
      <c r="D7" s="603"/>
      <c r="E7" s="209" t="s">
        <v>93</v>
      </c>
      <c r="F7" s="210" t="s">
        <v>94</v>
      </c>
      <c r="G7" s="210" t="s">
        <v>93</v>
      </c>
      <c r="H7" s="210" t="s">
        <v>94</v>
      </c>
      <c r="I7" s="210" t="s">
        <v>93</v>
      </c>
      <c r="J7" s="210" t="s">
        <v>94</v>
      </c>
      <c r="K7" s="210" t="s">
        <v>93</v>
      </c>
      <c r="L7" s="210" t="s">
        <v>94</v>
      </c>
      <c r="M7" s="210" t="s">
        <v>93</v>
      </c>
      <c r="N7" s="210" t="s">
        <v>94</v>
      </c>
      <c r="O7" s="210" t="s">
        <v>93</v>
      </c>
      <c r="P7" s="210" t="s">
        <v>94</v>
      </c>
      <c r="Q7" s="210" t="s">
        <v>93</v>
      </c>
      <c r="R7" s="211" t="s">
        <v>94</v>
      </c>
    </row>
    <row r="8" spans="1:18" ht="13.5" customHeight="1">
      <c r="B8" s="604" t="s">
        <v>95</v>
      </c>
      <c r="C8" s="200" t="s">
        <v>96</v>
      </c>
      <c r="D8" s="605">
        <v>1</v>
      </c>
      <c r="E8" s="606" t="s">
        <v>125</v>
      </c>
      <c r="F8" s="607"/>
      <c r="G8" s="607"/>
      <c r="H8" s="607"/>
      <c r="I8" s="607"/>
      <c r="J8" s="607"/>
      <c r="K8" s="607"/>
      <c r="L8" s="607"/>
      <c r="M8" s="607" t="s">
        <v>261</v>
      </c>
      <c r="N8" s="607"/>
      <c r="O8" s="607"/>
      <c r="P8" s="607"/>
      <c r="Q8" s="607"/>
      <c r="R8" s="608"/>
    </row>
    <row r="9" spans="1:18" ht="13.5" customHeight="1">
      <c r="B9" s="600"/>
      <c r="C9" s="614" t="s">
        <v>126</v>
      </c>
      <c r="D9" s="598"/>
      <c r="E9" s="207">
        <v>2</v>
      </c>
      <c r="F9" s="198">
        <v>3</v>
      </c>
      <c r="G9" s="198"/>
      <c r="H9" s="198"/>
      <c r="I9" s="198"/>
      <c r="J9" s="198"/>
      <c r="K9" s="198"/>
      <c r="L9" s="198"/>
      <c r="M9" s="198">
        <v>1</v>
      </c>
      <c r="N9" s="198">
        <v>3</v>
      </c>
      <c r="O9" s="198"/>
      <c r="P9" s="198"/>
      <c r="Q9" s="198"/>
      <c r="R9" s="203"/>
    </row>
    <row r="10" spans="1:18" ht="13.5" customHeight="1">
      <c r="B10" s="600"/>
      <c r="C10" s="615"/>
      <c r="D10" s="598">
        <v>2</v>
      </c>
      <c r="E10" s="609"/>
      <c r="F10" s="610"/>
      <c r="G10" s="610"/>
      <c r="H10" s="610"/>
      <c r="I10" s="610"/>
      <c r="J10" s="610"/>
      <c r="K10" s="610"/>
      <c r="L10" s="610"/>
      <c r="M10" s="610"/>
      <c r="N10" s="610"/>
      <c r="O10" s="610"/>
      <c r="P10" s="610"/>
      <c r="Q10" s="610"/>
      <c r="R10" s="611"/>
    </row>
    <row r="11" spans="1:18" ht="13.5" customHeight="1">
      <c r="B11" s="600"/>
      <c r="C11" s="615"/>
      <c r="D11" s="598"/>
      <c r="E11" s="207"/>
      <c r="F11" s="198"/>
      <c r="G11" s="198"/>
      <c r="H11" s="198"/>
      <c r="I11" s="198"/>
      <c r="J11" s="198"/>
      <c r="K11" s="198"/>
      <c r="L11" s="198"/>
      <c r="M11" s="198"/>
      <c r="N11" s="198"/>
      <c r="O11" s="198"/>
      <c r="P11" s="198"/>
      <c r="Q11" s="198"/>
      <c r="R11" s="203"/>
    </row>
    <row r="12" spans="1:18" ht="13.5" customHeight="1">
      <c r="B12" s="600"/>
      <c r="C12" s="201"/>
      <c r="D12" s="598">
        <v>3</v>
      </c>
      <c r="E12" s="609"/>
      <c r="F12" s="610"/>
      <c r="G12" s="610"/>
      <c r="H12" s="610"/>
      <c r="I12" s="610"/>
      <c r="J12" s="610"/>
      <c r="K12" s="610"/>
      <c r="L12" s="610"/>
      <c r="M12" s="610"/>
      <c r="N12" s="610"/>
      <c r="O12" s="610"/>
      <c r="P12" s="610"/>
      <c r="Q12" s="610"/>
      <c r="R12" s="611"/>
    </row>
    <row r="13" spans="1:18" ht="13.5" customHeight="1">
      <c r="B13" s="600"/>
      <c r="C13" s="202"/>
      <c r="D13" s="598"/>
      <c r="E13" s="207"/>
      <c r="F13" s="198"/>
      <c r="G13" s="198"/>
      <c r="H13" s="198"/>
      <c r="I13" s="198"/>
      <c r="J13" s="198"/>
      <c r="K13" s="198"/>
      <c r="L13" s="198"/>
      <c r="M13" s="198"/>
      <c r="N13" s="198"/>
      <c r="O13" s="198"/>
      <c r="P13" s="198"/>
      <c r="Q13" s="198"/>
      <c r="R13" s="203"/>
    </row>
    <row r="14" spans="1:18" ht="13.5" customHeight="1">
      <c r="B14" s="600"/>
      <c r="C14" s="199" t="s">
        <v>97</v>
      </c>
      <c r="D14" s="598">
        <v>1</v>
      </c>
      <c r="E14" s="609"/>
      <c r="F14" s="610"/>
      <c r="G14" s="610"/>
      <c r="H14" s="610"/>
      <c r="I14" s="610"/>
      <c r="J14" s="610"/>
      <c r="K14" s="610"/>
      <c r="L14" s="610"/>
      <c r="M14" s="610"/>
      <c r="N14" s="610"/>
      <c r="O14" s="610"/>
      <c r="P14" s="610"/>
      <c r="Q14" s="610"/>
      <c r="R14" s="611"/>
    </row>
    <row r="15" spans="1:18" ht="13.5" customHeight="1">
      <c r="B15" s="600"/>
      <c r="C15" s="614" t="s">
        <v>127</v>
      </c>
      <c r="D15" s="598"/>
      <c r="E15" s="207"/>
      <c r="F15" s="198"/>
      <c r="G15" s="198"/>
      <c r="H15" s="198"/>
      <c r="I15" s="198"/>
      <c r="J15" s="198"/>
      <c r="K15" s="198"/>
      <c r="L15" s="198"/>
      <c r="M15" s="198"/>
      <c r="N15" s="198"/>
      <c r="O15" s="198"/>
      <c r="P15" s="198"/>
      <c r="Q15" s="198"/>
      <c r="R15" s="203"/>
    </row>
    <row r="16" spans="1:18" ht="13.5" customHeight="1">
      <c r="B16" s="600"/>
      <c r="C16" s="615"/>
      <c r="D16" s="598">
        <v>2</v>
      </c>
      <c r="E16" s="609"/>
      <c r="F16" s="610"/>
      <c r="G16" s="610"/>
      <c r="H16" s="610"/>
      <c r="I16" s="610"/>
      <c r="J16" s="610"/>
      <c r="K16" s="610"/>
      <c r="L16" s="610"/>
      <c r="M16" s="610"/>
      <c r="N16" s="610"/>
      <c r="O16" s="610"/>
      <c r="P16" s="610"/>
      <c r="Q16" s="610"/>
      <c r="R16" s="611"/>
    </row>
    <row r="17" spans="2:18" ht="13.5" customHeight="1">
      <c r="B17" s="600"/>
      <c r="C17" s="615"/>
      <c r="D17" s="598"/>
      <c r="E17" s="207"/>
      <c r="F17" s="198"/>
      <c r="G17" s="198"/>
      <c r="H17" s="198"/>
      <c r="I17" s="198"/>
      <c r="J17" s="198"/>
      <c r="K17" s="198"/>
      <c r="L17" s="198"/>
      <c r="M17" s="198"/>
      <c r="N17" s="198"/>
      <c r="O17" s="198"/>
      <c r="P17" s="198"/>
      <c r="Q17" s="198"/>
      <c r="R17" s="203"/>
    </row>
    <row r="18" spans="2:18" ht="13.5" customHeight="1">
      <c r="B18" s="600"/>
      <c r="C18" s="201"/>
      <c r="D18" s="598">
        <v>3</v>
      </c>
      <c r="E18" s="609"/>
      <c r="F18" s="610"/>
      <c r="G18" s="610"/>
      <c r="H18" s="610"/>
      <c r="I18" s="610"/>
      <c r="J18" s="610"/>
      <c r="K18" s="610"/>
      <c r="L18" s="610"/>
      <c r="M18" s="610"/>
      <c r="N18" s="610"/>
      <c r="O18" s="610"/>
      <c r="P18" s="610"/>
      <c r="Q18" s="610"/>
      <c r="R18" s="611"/>
    </row>
    <row r="19" spans="2:18" ht="13.5" customHeight="1">
      <c r="B19" s="600"/>
      <c r="C19" s="202"/>
      <c r="D19" s="598"/>
      <c r="E19" s="207"/>
      <c r="F19" s="198"/>
      <c r="G19" s="198"/>
      <c r="H19" s="198"/>
      <c r="I19" s="198"/>
      <c r="J19" s="198"/>
      <c r="K19" s="198"/>
      <c r="L19" s="198"/>
      <c r="M19" s="198"/>
      <c r="N19" s="198"/>
      <c r="O19" s="198"/>
      <c r="P19" s="198"/>
      <c r="Q19" s="198"/>
      <c r="R19" s="203"/>
    </row>
    <row r="20" spans="2:18" ht="13.5" customHeight="1">
      <c r="B20" s="600" t="s">
        <v>98</v>
      </c>
      <c r="C20" s="199" t="s">
        <v>99</v>
      </c>
      <c r="D20" s="598">
        <v>1</v>
      </c>
      <c r="E20" s="609" t="s">
        <v>262</v>
      </c>
      <c r="F20" s="610"/>
      <c r="G20" s="610"/>
      <c r="H20" s="610"/>
      <c r="I20" s="610"/>
      <c r="J20" s="610"/>
      <c r="K20" s="610"/>
      <c r="L20" s="610"/>
      <c r="M20" s="610" t="s">
        <v>263</v>
      </c>
      <c r="N20" s="610"/>
      <c r="O20" s="610"/>
      <c r="P20" s="610"/>
      <c r="Q20" s="610"/>
      <c r="R20" s="611"/>
    </row>
    <row r="21" spans="2:18" ht="13.5" customHeight="1">
      <c r="B21" s="600"/>
      <c r="C21" s="614" t="s">
        <v>128</v>
      </c>
      <c r="D21" s="598"/>
      <c r="E21" s="207">
        <v>2</v>
      </c>
      <c r="F21" s="198">
        <v>2</v>
      </c>
      <c r="G21" s="198"/>
      <c r="H21" s="198"/>
      <c r="I21" s="198"/>
      <c r="J21" s="198"/>
      <c r="K21" s="198"/>
      <c r="L21" s="198"/>
      <c r="M21" s="198">
        <v>2</v>
      </c>
      <c r="N21" s="198">
        <v>2</v>
      </c>
      <c r="O21" s="198"/>
      <c r="P21" s="198"/>
      <c r="Q21" s="198"/>
      <c r="R21" s="203"/>
    </row>
    <row r="22" spans="2:18" ht="13.5" customHeight="1">
      <c r="B22" s="600"/>
      <c r="C22" s="615"/>
      <c r="D22" s="598">
        <v>2</v>
      </c>
      <c r="E22" s="609"/>
      <c r="F22" s="610"/>
      <c r="G22" s="610"/>
      <c r="H22" s="610"/>
      <c r="I22" s="610"/>
      <c r="J22" s="610"/>
      <c r="K22" s="610"/>
      <c r="L22" s="610"/>
      <c r="M22" s="610"/>
      <c r="N22" s="610"/>
      <c r="O22" s="610"/>
      <c r="P22" s="610"/>
      <c r="Q22" s="610"/>
      <c r="R22" s="611"/>
    </row>
    <row r="23" spans="2:18" ht="13.5" customHeight="1">
      <c r="B23" s="600"/>
      <c r="C23" s="615"/>
      <c r="D23" s="598"/>
      <c r="E23" s="207"/>
      <c r="F23" s="198"/>
      <c r="G23" s="198"/>
      <c r="H23" s="198"/>
      <c r="I23" s="198"/>
      <c r="J23" s="198"/>
      <c r="K23" s="198"/>
      <c r="L23" s="198"/>
      <c r="M23" s="198"/>
      <c r="N23" s="198"/>
      <c r="O23" s="198"/>
      <c r="P23" s="198"/>
      <c r="Q23" s="198"/>
      <c r="R23" s="203"/>
    </row>
    <row r="24" spans="2:18" ht="13.5" customHeight="1">
      <c r="B24" s="600"/>
      <c r="C24" s="201"/>
      <c r="D24" s="598">
        <v>3</v>
      </c>
      <c r="E24" s="609"/>
      <c r="F24" s="610"/>
      <c r="G24" s="610"/>
      <c r="H24" s="610"/>
      <c r="I24" s="610"/>
      <c r="J24" s="610"/>
      <c r="K24" s="610"/>
      <c r="L24" s="610"/>
      <c r="M24" s="610"/>
      <c r="N24" s="610"/>
      <c r="O24" s="610"/>
      <c r="P24" s="610"/>
      <c r="Q24" s="610"/>
      <c r="R24" s="611"/>
    </row>
    <row r="25" spans="2:18" ht="13.5" customHeight="1">
      <c r="B25" s="600"/>
      <c r="C25" s="201"/>
      <c r="D25" s="598"/>
      <c r="E25" s="207"/>
      <c r="F25" s="198"/>
      <c r="G25" s="198"/>
      <c r="H25" s="198"/>
      <c r="I25" s="198"/>
      <c r="J25" s="198"/>
      <c r="K25" s="198"/>
      <c r="L25" s="198"/>
      <c r="M25" s="198"/>
      <c r="N25" s="198"/>
      <c r="O25" s="198"/>
      <c r="P25" s="198"/>
      <c r="Q25" s="198"/>
      <c r="R25" s="203"/>
    </row>
    <row r="26" spans="2:18" ht="13.5" customHeight="1">
      <c r="B26" s="600"/>
      <c r="C26" s="201"/>
      <c r="D26" s="598">
        <v>4</v>
      </c>
      <c r="E26" s="609"/>
      <c r="F26" s="610"/>
      <c r="G26" s="610"/>
      <c r="H26" s="610"/>
      <c r="I26" s="610"/>
      <c r="J26" s="610"/>
      <c r="K26" s="610"/>
      <c r="L26" s="610"/>
      <c r="M26" s="610"/>
      <c r="N26" s="610"/>
      <c r="O26" s="610"/>
      <c r="P26" s="610"/>
      <c r="Q26" s="610"/>
      <c r="R26" s="611"/>
    </row>
    <row r="27" spans="2:18" ht="13.5" customHeight="1">
      <c r="B27" s="600"/>
      <c r="C27" s="201"/>
      <c r="D27" s="598"/>
      <c r="E27" s="207"/>
      <c r="F27" s="198"/>
      <c r="G27" s="198"/>
      <c r="H27" s="198"/>
      <c r="I27" s="198"/>
      <c r="J27" s="198"/>
      <c r="K27" s="198"/>
      <c r="L27" s="198"/>
      <c r="M27" s="198"/>
      <c r="N27" s="198"/>
      <c r="O27" s="198"/>
      <c r="P27" s="198"/>
      <c r="Q27" s="198"/>
      <c r="R27" s="203"/>
    </row>
    <row r="28" spans="2:18" ht="13.5" customHeight="1">
      <c r="B28" s="600"/>
      <c r="C28" s="201"/>
      <c r="D28" s="598">
        <v>5</v>
      </c>
      <c r="E28" s="617"/>
      <c r="F28" s="612"/>
      <c r="G28" s="612"/>
      <c r="H28" s="612"/>
      <c r="I28" s="612"/>
      <c r="J28" s="612"/>
      <c r="K28" s="612"/>
      <c r="L28" s="612"/>
      <c r="M28" s="612"/>
      <c r="N28" s="612"/>
      <c r="O28" s="612"/>
      <c r="P28" s="612"/>
      <c r="Q28" s="612"/>
      <c r="R28" s="613"/>
    </row>
    <row r="29" spans="2:18" ht="13.5" customHeight="1" thickBot="1">
      <c r="B29" s="601"/>
      <c r="C29" s="204"/>
      <c r="D29" s="603"/>
      <c r="E29" s="208"/>
      <c r="F29" s="205"/>
      <c r="G29" s="205"/>
      <c r="H29" s="205"/>
      <c r="I29" s="205"/>
      <c r="J29" s="205"/>
      <c r="K29" s="205"/>
      <c r="L29" s="205"/>
      <c r="M29" s="205"/>
      <c r="N29" s="205"/>
      <c r="O29" s="205"/>
      <c r="P29" s="205"/>
      <c r="Q29" s="205"/>
      <c r="R29" s="206"/>
    </row>
    <row r="31" spans="2:18" ht="12">
      <c r="B31" s="616" t="s">
        <v>108</v>
      </c>
      <c r="C31" s="616"/>
      <c r="D31" s="616"/>
      <c r="E31" s="616"/>
      <c r="F31" s="616"/>
      <c r="G31" s="616"/>
      <c r="H31" s="616"/>
      <c r="I31" s="616"/>
      <c r="J31" s="616"/>
      <c r="K31" s="616"/>
      <c r="L31" s="616"/>
      <c r="M31" s="616"/>
      <c r="N31" s="616"/>
      <c r="O31" s="616"/>
      <c r="P31" s="616"/>
      <c r="Q31" s="616"/>
      <c r="R31" s="616"/>
    </row>
    <row r="32" spans="2:18" ht="13.5" customHeight="1">
      <c r="B32" s="1" t="s">
        <v>107</v>
      </c>
      <c r="I32" s="1" t="s">
        <v>214</v>
      </c>
    </row>
    <row r="33" spans="2:18" ht="13.5" customHeight="1">
      <c r="B33" s="1" t="s">
        <v>106</v>
      </c>
      <c r="I33" s="1" t="s">
        <v>217</v>
      </c>
    </row>
    <row r="34" spans="2:18" ht="13.5" customHeight="1">
      <c r="B34" s="269" t="s">
        <v>149</v>
      </c>
      <c r="I34" s="1" t="s">
        <v>215</v>
      </c>
    </row>
    <row r="35" spans="2:18" ht="13.5" customHeight="1">
      <c r="B35" s="1" t="s">
        <v>105</v>
      </c>
      <c r="I35" s="1" t="s">
        <v>216</v>
      </c>
    </row>
    <row r="37" spans="2:18" ht="12">
      <c r="B37" s="616" t="s">
        <v>123</v>
      </c>
      <c r="C37" s="616"/>
      <c r="D37" s="616"/>
      <c r="E37" s="616"/>
      <c r="F37" s="616"/>
      <c r="G37" s="616"/>
      <c r="H37" s="616"/>
      <c r="I37" s="616"/>
      <c r="J37" s="616"/>
      <c r="K37" s="616"/>
      <c r="L37" s="616"/>
      <c r="M37" s="616"/>
      <c r="N37" s="616"/>
      <c r="O37" s="616"/>
      <c r="P37" s="616"/>
      <c r="Q37" s="616"/>
      <c r="R37" s="616"/>
    </row>
    <row r="38" spans="2:18" ht="13.5" customHeight="1">
      <c r="B38" s="269" t="s">
        <v>151</v>
      </c>
    </row>
    <row r="39" spans="2:18" ht="13.5" customHeight="1">
      <c r="B39" s="269" t="s">
        <v>293</v>
      </c>
    </row>
    <row r="40" spans="2:18" ht="13.5" customHeight="1">
      <c r="B40" s="1" t="s">
        <v>150</v>
      </c>
    </row>
    <row r="41" spans="2:18" ht="13.5" customHeight="1">
      <c r="B41" s="269" t="s">
        <v>152</v>
      </c>
    </row>
  </sheetData>
  <mergeCells count="116">
    <mergeCell ref="C9:C11"/>
    <mergeCell ref="C15:C17"/>
    <mergeCell ref="C21:C23"/>
    <mergeCell ref="B31:R31"/>
    <mergeCell ref="B37:R37"/>
    <mergeCell ref="K26:L26"/>
    <mergeCell ref="M26:N26"/>
    <mergeCell ref="O26:P26"/>
    <mergeCell ref="Q26:R26"/>
    <mergeCell ref="D28:D29"/>
    <mergeCell ref="E28:F28"/>
    <mergeCell ref="G28:H28"/>
    <mergeCell ref="I28:J28"/>
    <mergeCell ref="K28:L28"/>
    <mergeCell ref="M28:N28"/>
    <mergeCell ref="B20:B29"/>
    <mergeCell ref="D26:D27"/>
    <mergeCell ref="E26:F26"/>
    <mergeCell ref="G26:H26"/>
    <mergeCell ref="I26:J26"/>
    <mergeCell ref="D24:D25"/>
    <mergeCell ref="E24:F24"/>
    <mergeCell ref="G24:H24"/>
    <mergeCell ref="I24:J24"/>
    <mergeCell ref="K24:L24"/>
    <mergeCell ref="M24:N24"/>
    <mergeCell ref="O24:P24"/>
    <mergeCell ref="Q24:R24"/>
    <mergeCell ref="O28:P28"/>
    <mergeCell ref="Q28:R28"/>
    <mergeCell ref="M20:N20"/>
    <mergeCell ref="O20:P20"/>
    <mergeCell ref="Q20:R20"/>
    <mergeCell ref="Q22:R22"/>
    <mergeCell ref="D22:D23"/>
    <mergeCell ref="E22:F22"/>
    <mergeCell ref="G22:H22"/>
    <mergeCell ref="I22:J22"/>
    <mergeCell ref="K22:L22"/>
    <mergeCell ref="M22:N22"/>
    <mergeCell ref="O22:P22"/>
    <mergeCell ref="D20:D21"/>
    <mergeCell ref="E20:F20"/>
    <mergeCell ref="G20:H20"/>
    <mergeCell ref="I20:J20"/>
    <mergeCell ref="K20:L20"/>
    <mergeCell ref="O16:P16"/>
    <mergeCell ref="Q16:R16"/>
    <mergeCell ref="D18:D19"/>
    <mergeCell ref="E18:F18"/>
    <mergeCell ref="G18:H18"/>
    <mergeCell ref="I18:J18"/>
    <mergeCell ref="K18:L18"/>
    <mergeCell ref="M18:N18"/>
    <mergeCell ref="O18:P18"/>
    <mergeCell ref="Q18:R18"/>
    <mergeCell ref="D16:D17"/>
    <mergeCell ref="E16:F16"/>
    <mergeCell ref="G16:H16"/>
    <mergeCell ref="I16:J16"/>
    <mergeCell ref="K16:L16"/>
    <mergeCell ref="M16:N16"/>
    <mergeCell ref="M14:N14"/>
    <mergeCell ref="O14:P14"/>
    <mergeCell ref="Q14:R14"/>
    <mergeCell ref="D12:D13"/>
    <mergeCell ref="E12:F12"/>
    <mergeCell ref="G12:H12"/>
    <mergeCell ref="I12:J12"/>
    <mergeCell ref="K12:L12"/>
    <mergeCell ref="M12:N12"/>
    <mergeCell ref="B8:B19"/>
    <mergeCell ref="D8:D9"/>
    <mergeCell ref="E8:F8"/>
    <mergeCell ref="G8:H8"/>
    <mergeCell ref="I8:J8"/>
    <mergeCell ref="K8:L8"/>
    <mergeCell ref="M8:N8"/>
    <mergeCell ref="O8:P8"/>
    <mergeCell ref="Q8:R8"/>
    <mergeCell ref="D10:D11"/>
    <mergeCell ref="E10:F10"/>
    <mergeCell ref="G10:H10"/>
    <mergeCell ref="I10:J10"/>
    <mergeCell ref="K10:L10"/>
    <mergeCell ref="M10:N10"/>
    <mergeCell ref="O10:P10"/>
    <mergeCell ref="Q10:R10"/>
    <mergeCell ref="O12:P12"/>
    <mergeCell ref="Q12:R12"/>
    <mergeCell ref="D14:D15"/>
    <mergeCell ref="E14:F14"/>
    <mergeCell ref="G14:H14"/>
    <mergeCell ref="I14:J14"/>
    <mergeCell ref="K14:L14"/>
    <mergeCell ref="B6:C7"/>
    <mergeCell ref="D6:D7"/>
    <mergeCell ref="E6:F6"/>
    <mergeCell ref="G6:H6"/>
    <mergeCell ref="I6:J6"/>
    <mergeCell ref="K6:L6"/>
    <mergeCell ref="M6:N6"/>
    <mergeCell ref="O6:P6"/>
    <mergeCell ref="Q6:R6"/>
    <mergeCell ref="O1:R1"/>
    <mergeCell ref="E3:J3"/>
    <mergeCell ref="K3:R3"/>
    <mergeCell ref="E4:F5"/>
    <mergeCell ref="G4:H5"/>
    <mergeCell ref="I4:J5"/>
    <mergeCell ref="K4:L5"/>
    <mergeCell ref="M4:N5"/>
    <mergeCell ref="B3:D5"/>
    <mergeCell ref="O4:R4"/>
    <mergeCell ref="O5:P5"/>
    <mergeCell ref="Q5:R5"/>
  </mergeCells>
  <phoneticPr fontId="3"/>
  <conditionalFormatting sqref="E9:F29">
    <cfRule type="expression" dxfId="7" priority="10">
      <formula>$E9+$F9&gt;=4</formula>
    </cfRule>
  </conditionalFormatting>
  <conditionalFormatting sqref="G9:H29">
    <cfRule type="expression" dxfId="6" priority="7">
      <formula>$G9+$H9&gt;=4</formula>
    </cfRule>
  </conditionalFormatting>
  <conditionalFormatting sqref="I9:J29">
    <cfRule type="expression" dxfId="5" priority="5">
      <formula>$I9+$J9&gt;=4</formula>
    </cfRule>
  </conditionalFormatting>
  <conditionalFormatting sqref="K9:L29">
    <cfRule type="expression" dxfId="4" priority="4">
      <formula>$K9+$L9&gt;=4</formula>
    </cfRule>
  </conditionalFormatting>
  <conditionalFormatting sqref="M9:N29">
    <cfRule type="expression" dxfId="3" priority="3">
      <formula>$M9+$N9&gt;=4</formula>
    </cfRule>
  </conditionalFormatting>
  <conditionalFormatting sqref="O9:P29">
    <cfRule type="expression" dxfId="2" priority="2">
      <formula>$O9+$P9&gt;=4</formula>
    </cfRule>
  </conditionalFormatting>
  <conditionalFormatting sqref="Q9:R29">
    <cfRule type="expression" dxfId="1" priority="1">
      <formula>$Q9+$R9&gt;=4</formula>
    </cfRule>
  </conditionalFormatting>
  <dataValidations count="1">
    <dataValidation type="list" allowBlank="1" showInputMessage="1" showErrorMessage="1" sqref="E9:R9 E27:R27 E25:R25 E23:R23 E21:R21 E19:R19 E17:R17 E15:R15 E13:R13 E11:R11 E29:R29" xr:uid="{00000000-0002-0000-0100-000000000000}">
      <formula1>"0,1,2,3"</formula1>
    </dataValidation>
  </dataValidations>
  <printOptions gridLinesSet="0"/>
  <pageMargins left="1.1811023622047245" right="1.1811023622047245" top="1.3779527559055118" bottom="0.78740157480314965" header="0.59055118110236227" footer="0.39370078740157483"/>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5"/>
  <sheetViews>
    <sheetView view="pageBreakPreview" zoomScale="80" zoomScaleNormal="85" zoomScaleSheetLayoutView="80" workbookViewId="0">
      <selection activeCell="B2" sqref="B2:S2"/>
    </sheetView>
  </sheetViews>
  <sheetFormatPr defaultColWidth="9" defaultRowHeight="13.5" customHeight="1"/>
  <cols>
    <col min="1" max="2" width="5.125" style="1" customWidth="1"/>
    <col min="3" max="3" width="15.125" style="1" customWidth="1"/>
    <col min="4" max="4" width="7" style="1" customWidth="1"/>
    <col min="5" max="5" width="6.125" style="1" customWidth="1"/>
    <col min="6" max="6" width="4.125" style="1" bestFit="1" customWidth="1"/>
    <col min="7" max="7" width="7" style="1" customWidth="1"/>
    <col min="8" max="8" width="6.125" style="1" customWidth="1"/>
    <col min="9" max="9" width="10.25" style="1" customWidth="1"/>
    <col min="10" max="10" width="12.75" style="1" customWidth="1"/>
    <col min="11" max="11" width="30.75" style="1" customWidth="1"/>
    <col min="12" max="12" width="45.75" style="1" customWidth="1"/>
    <col min="13" max="13" width="9" style="1" customWidth="1"/>
    <col min="14" max="16384" width="9" style="1"/>
  </cols>
  <sheetData>
    <row r="1" spans="1:19" ht="21" customHeight="1">
      <c r="A1" s="309" t="s">
        <v>340</v>
      </c>
      <c r="B1" s="183"/>
      <c r="O1" s="312" t="s">
        <v>276</v>
      </c>
      <c r="P1" s="640"/>
      <c r="Q1" s="640"/>
      <c r="R1" s="640"/>
      <c r="S1" s="640"/>
    </row>
    <row r="2" spans="1:19" ht="30" customHeight="1">
      <c r="A2" s="192" t="s">
        <v>15</v>
      </c>
      <c r="B2" s="641" t="s">
        <v>341</v>
      </c>
      <c r="C2" s="641"/>
      <c r="D2" s="641"/>
      <c r="E2" s="641"/>
      <c r="F2" s="641"/>
      <c r="G2" s="641"/>
      <c r="H2" s="641"/>
      <c r="I2" s="641"/>
      <c r="J2" s="641"/>
      <c r="K2" s="641"/>
      <c r="L2" s="641"/>
      <c r="M2" s="641"/>
      <c r="N2" s="641"/>
      <c r="O2" s="641"/>
      <c r="P2" s="641"/>
      <c r="Q2" s="641"/>
      <c r="R2" s="641"/>
      <c r="S2" s="641"/>
    </row>
    <row r="3" spans="1:19" ht="30" customHeight="1">
      <c r="A3" s="192" t="s">
        <v>15</v>
      </c>
      <c r="B3" s="641" t="s">
        <v>294</v>
      </c>
      <c r="C3" s="641"/>
      <c r="D3" s="641"/>
      <c r="E3" s="641"/>
      <c r="F3" s="641"/>
      <c r="G3" s="641"/>
      <c r="H3" s="641"/>
      <c r="I3" s="641"/>
      <c r="J3" s="641"/>
      <c r="K3" s="641"/>
      <c r="L3" s="641"/>
      <c r="M3" s="641"/>
      <c r="N3" s="641"/>
      <c r="O3" s="641"/>
      <c r="P3" s="641"/>
      <c r="Q3" s="641"/>
      <c r="R3" s="641"/>
      <c r="S3" s="641"/>
    </row>
    <row r="4" spans="1:19" ht="13.5" customHeight="1" thickBot="1"/>
    <row r="5" spans="1:19" ht="15.75" customHeight="1">
      <c r="A5" s="618"/>
      <c r="B5" s="620"/>
      <c r="C5" s="633" t="s">
        <v>100</v>
      </c>
      <c r="D5" s="634" t="s">
        <v>342</v>
      </c>
      <c r="E5" s="635"/>
      <c r="F5" s="636"/>
      <c r="G5" s="638" t="s">
        <v>93</v>
      </c>
      <c r="H5" s="638"/>
      <c r="I5" s="638"/>
      <c r="J5" s="638"/>
      <c r="K5" s="381" t="s">
        <v>94</v>
      </c>
      <c r="L5" s="588" t="s">
        <v>102</v>
      </c>
      <c r="M5" s="588" t="s">
        <v>129</v>
      </c>
      <c r="N5" s="588" t="s">
        <v>115</v>
      </c>
      <c r="O5" s="588"/>
      <c r="P5" s="588"/>
      <c r="Q5" s="588"/>
      <c r="R5" s="588"/>
      <c r="S5" s="589" t="s">
        <v>29</v>
      </c>
    </row>
    <row r="6" spans="1:19" ht="13.5" customHeight="1" thickBot="1">
      <c r="A6" s="619"/>
      <c r="B6" s="621"/>
      <c r="C6" s="601"/>
      <c r="D6" s="377" t="s">
        <v>86</v>
      </c>
      <c r="E6" s="377" t="s">
        <v>101</v>
      </c>
      <c r="F6" s="377" t="s">
        <v>91</v>
      </c>
      <c r="G6" s="639" t="s">
        <v>120</v>
      </c>
      <c r="H6" s="639"/>
      <c r="I6" s="639"/>
      <c r="J6" s="639"/>
      <c r="K6" s="382" t="s">
        <v>121</v>
      </c>
      <c r="L6" s="602"/>
      <c r="M6" s="602"/>
      <c r="N6" s="602"/>
      <c r="O6" s="602"/>
      <c r="P6" s="602"/>
      <c r="Q6" s="602"/>
      <c r="R6" s="602"/>
      <c r="S6" s="603"/>
    </row>
    <row r="7" spans="1:19" ht="49.5" customHeight="1">
      <c r="A7" s="628" t="s">
        <v>310</v>
      </c>
      <c r="B7" s="622" t="s">
        <v>307</v>
      </c>
      <c r="C7" s="300" t="s">
        <v>125</v>
      </c>
      <c r="D7" s="380"/>
      <c r="E7" s="380"/>
      <c r="F7" s="380"/>
      <c r="G7" s="637"/>
      <c r="H7" s="637"/>
      <c r="I7" s="637"/>
      <c r="J7" s="637"/>
      <c r="K7" s="380"/>
      <c r="L7" s="301" t="s">
        <v>109</v>
      </c>
      <c r="M7" s="306" t="s">
        <v>110</v>
      </c>
      <c r="N7" s="245"/>
      <c r="O7" s="246" t="s">
        <v>116</v>
      </c>
      <c r="P7" s="247" t="s">
        <v>117</v>
      </c>
      <c r="Q7" s="248"/>
      <c r="R7" s="249" t="s">
        <v>116</v>
      </c>
      <c r="S7" s="250"/>
    </row>
    <row r="8" spans="1:19" ht="49.5" customHeight="1">
      <c r="A8" s="629"/>
      <c r="B8" s="623"/>
      <c r="C8" s="302" t="s">
        <v>130</v>
      </c>
      <c r="D8" s="378"/>
      <c r="E8" s="378"/>
      <c r="F8" s="378"/>
      <c r="G8" s="631"/>
      <c r="H8" s="631"/>
      <c r="I8" s="631"/>
      <c r="J8" s="631"/>
      <c r="K8" s="378"/>
      <c r="L8" s="303" t="s">
        <v>109</v>
      </c>
      <c r="M8" s="307" t="s">
        <v>312</v>
      </c>
      <c r="N8" s="212"/>
      <c r="O8" s="213" t="s">
        <v>118</v>
      </c>
      <c r="P8" s="214" t="s">
        <v>119</v>
      </c>
      <c r="Q8" s="215"/>
      <c r="R8" s="216" t="s">
        <v>116</v>
      </c>
      <c r="S8" s="217"/>
    </row>
    <row r="9" spans="1:19" ht="49.5" customHeight="1">
      <c r="A9" s="629"/>
      <c r="B9" s="623"/>
      <c r="C9" s="302" t="s">
        <v>131</v>
      </c>
      <c r="D9" s="378"/>
      <c r="E9" s="378"/>
      <c r="F9" s="378"/>
      <c r="G9" s="631"/>
      <c r="H9" s="631"/>
      <c r="I9" s="631"/>
      <c r="J9" s="631"/>
      <c r="K9" s="378"/>
      <c r="L9" s="303" t="s">
        <v>109</v>
      </c>
      <c r="M9" s="307" t="s">
        <v>110</v>
      </c>
      <c r="N9" s="212"/>
      <c r="O9" s="213" t="s">
        <v>118</v>
      </c>
      <c r="P9" s="214" t="s">
        <v>119</v>
      </c>
      <c r="Q9" s="215"/>
      <c r="R9" s="216" t="s">
        <v>118</v>
      </c>
      <c r="S9" s="217"/>
    </row>
    <row r="10" spans="1:19" ht="49.5" customHeight="1">
      <c r="A10" s="629" t="s">
        <v>311</v>
      </c>
      <c r="B10" s="623" t="s">
        <v>308</v>
      </c>
      <c r="C10" s="302"/>
      <c r="D10" s="378"/>
      <c r="E10" s="378"/>
      <c r="F10" s="378"/>
      <c r="G10" s="631"/>
      <c r="H10" s="631"/>
      <c r="I10" s="631"/>
      <c r="J10" s="631"/>
      <c r="K10" s="378"/>
      <c r="L10" s="303" t="s">
        <v>109</v>
      </c>
      <c r="M10" s="307" t="s">
        <v>110</v>
      </c>
      <c r="N10" s="212"/>
      <c r="O10" s="213" t="s">
        <v>118</v>
      </c>
      <c r="P10" s="214" t="s">
        <v>119</v>
      </c>
      <c r="Q10" s="215"/>
      <c r="R10" s="216" t="s">
        <v>118</v>
      </c>
      <c r="S10" s="217"/>
    </row>
    <row r="11" spans="1:19" ht="49.5" customHeight="1">
      <c r="A11" s="629"/>
      <c r="B11" s="623"/>
      <c r="C11" s="302"/>
      <c r="D11" s="378"/>
      <c r="E11" s="378"/>
      <c r="F11" s="378"/>
      <c r="G11" s="631"/>
      <c r="H11" s="631"/>
      <c r="I11" s="631"/>
      <c r="J11" s="631"/>
      <c r="K11" s="378"/>
      <c r="L11" s="303" t="s">
        <v>109</v>
      </c>
      <c r="M11" s="307" t="s">
        <v>110</v>
      </c>
      <c r="N11" s="212"/>
      <c r="O11" s="213" t="s">
        <v>116</v>
      </c>
      <c r="P11" s="214" t="s">
        <v>119</v>
      </c>
      <c r="Q11" s="215"/>
      <c r="R11" s="216" t="s">
        <v>116</v>
      </c>
      <c r="S11" s="217"/>
    </row>
    <row r="12" spans="1:19" ht="49.5" customHeight="1">
      <c r="A12" s="629"/>
      <c r="B12" s="623"/>
      <c r="C12" s="302"/>
      <c r="D12" s="378"/>
      <c r="E12" s="378"/>
      <c r="F12" s="378"/>
      <c r="G12" s="631"/>
      <c r="H12" s="631"/>
      <c r="I12" s="631"/>
      <c r="J12" s="631"/>
      <c r="K12" s="378"/>
      <c r="L12" s="303" t="s">
        <v>109</v>
      </c>
      <c r="M12" s="307" t="s">
        <v>110</v>
      </c>
      <c r="N12" s="385"/>
      <c r="O12" s="386" t="s">
        <v>116</v>
      </c>
      <c r="P12" s="387" t="s">
        <v>117</v>
      </c>
      <c r="Q12" s="388"/>
      <c r="R12" s="389" t="s">
        <v>116</v>
      </c>
      <c r="S12" s="390"/>
    </row>
    <row r="13" spans="1:19" ht="49.5" customHeight="1">
      <c r="A13" s="629"/>
      <c r="B13" s="623" t="s">
        <v>309</v>
      </c>
      <c r="C13" s="302"/>
      <c r="D13" s="378"/>
      <c r="E13" s="378"/>
      <c r="F13" s="378"/>
      <c r="G13" s="631"/>
      <c r="H13" s="631"/>
      <c r="I13" s="631"/>
      <c r="J13" s="631"/>
      <c r="K13" s="378"/>
      <c r="L13" s="303" t="s">
        <v>109</v>
      </c>
      <c r="M13" s="307" t="s">
        <v>110</v>
      </c>
      <c r="N13" s="385"/>
      <c r="O13" s="386" t="s">
        <v>118</v>
      </c>
      <c r="P13" s="387" t="s">
        <v>117</v>
      </c>
      <c r="Q13" s="388"/>
      <c r="R13" s="389" t="s">
        <v>116</v>
      </c>
      <c r="S13" s="390"/>
    </row>
    <row r="14" spans="1:19" ht="49.5" customHeight="1">
      <c r="A14" s="629"/>
      <c r="B14" s="623"/>
      <c r="C14" s="383"/>
      <c r="D14" s="384"/>
      <c r="E14" s="384"/>
      <c r="F14" s="384"/>
      <c r="G14" s="624"/>
      <c r="H14" s="625"/>
      <c r="I14" s="625"/>
      <c r="J14" s="626"/>
      <c r="K14" s="384"/>
      <c r="L14" s="303" t="s">
        <v>109</v>
      </c>
      <c r="M14" s="307" t="s">
        <v>110</v>
      </c>
      <c r="N14" s="385"/>
      <c r="O14" s="386" t="s">
        <v>116</v>
      </c>
      <c r="P14" s="387" t="s">
        <v>117</v>
      </c>
      <c r="Q14" s="388"/>
      <c r="R14" s="389" t="s">
        <v>116</v>
      </c>
      <c r="S14" s="390"/>
    </row>
    <row r="15" spans="1:19" ht="49.5" customHeight="1" thickBot="1">
      <c r="A15" s="630"/>
      <c r="B15" s="627"/>
      <c r="C15" s="304"/>
      <c r="D15" s="379"/>
      <c r="E15" s="379"/>
      <c r="F15" s="379"/>
      <c r="G15" s="632"/>
      <c r="H15" s="632"/>
      <c r="I15" s="632"/>
      <c r="J15" s="632"/>
      <c r="K15" s="379"/>
      <c r="L15" s="305" t="s">
        <v>109</v>
      </c>
      <c r="M15" s="308" t="s">
        <v>110</v>
      </c>
      <c r="N15" s="391"/>
      <c r="O15" s="392" t="s">
        <v>118</v>
      </c>
      <c r="P15" s="393" t="s">
        <v>119</v>
      </c>
      <c r="Q15" s="394"/>
      <c r="R15" s="395" t="s">
        <v>118</v>
      </c>
      <c r="S15" s="396"/>
    </row>
  </sheetData>
  <mergeCells count="27">
    <mergeCell ref="G8:J8"/>
    <mergeCell ref="G9:J9"/>
    <mergeCell ref="G5:J5"/>
    <mergeCell ref="G6:J6"/>
    <mergeCell ref="P1:S1"/>
    <mergeCell ref="B2:S2"/>
    <mergeCell ref="B3:S3"/>
    <mergeCell ref="N5:R6"/>
    <mergeCell ref="S5:S6"/>
    <mergeCell ref="M5:M6"/>
    <mergeCell ref="L5:L6"/>
    <mergeCell ref="A5:A6"/>
    <mergeCell ref="B5:B6"/>
    <mergeCell ref="B7:B9"/>
    <mergeCell ref="B10:B12"/>
    <mergeCell ref="G14:J14"/>
    <mergeCell ref="B13:B15"/>
    <mergeCell ref="A7:A9"/>
    <mergeCell ref="A10:A15"/>
    <mergeCell ref="G12:J12"/>
    <mergeCell ref="G13:J13"/>
    <mergeCell ref="G15:J15"/>
    <mergeCell ref="G10:J10"/>
    <mergeCell ref="G11:J11"/>
    <mergeCell ref="C5:C6"/>
    <mergeCell ref="D5:F5"/>
    <mergeCell ref="G7:J7"/>
  </mergeCells>
  <phoneticPr fontId="3"/>
  <conditionalFormatting sqref="N7:S15">
    <cfRule type="expression" dxfId="0" priority="1">
      <formula>$M7="✔"</formula>
    </cfRule>
  </conditionalFormatting>
  <dataValidations count="1">
    <dataValidation type="list" allowBlank="1" showInputMessage="1" showErrorMessage="1" sqref="M7:M15" xr:uid="{00000000-0002-0000-0200-000000000000}">
      <formula1>"　,✔"</formula1>
    </dataValidation>
  </dataValidations>
  <printOptions gridLinesSet="0"/>
  <pageMargins left="1.1811023622047245" right="1.1811023622047245" top="1.3779527559055118" bottom="0.78740157480314965" header="0.59055118110236227" footer="0.39370078740157483"/>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AP61"/>
  <sheetViews>
    <sheetView view="pageBreakPreview" zoomScale="80" zoomScaleNormal="75" zoomScaleSheetLayoutView="80" workbookViewId="0">
      <selection activeCell="L10" sqref="L10"/>
    </sheetView>
  </sheetViews>
  <sheetFormatPr defaultColWidth="9" defaultRowHeight="12"/>
  <cols>
    <col min="1" max="1" width="4.25" style="4" customWidth="1"/>
    <col min="2" max="2" width="3.125" style="4" customWidth="1"/>
    <col min="3" max="3" width="16.5" style="4" customWidth="1"/>
    <col min="4" max="5" width="14.875" style="4" customWidth="1"/>
    <col min="6" max="28" width="10.625" style="4" customWidth="1"/>
    <col min="29" max="37" width="2.625" style="4" customWidth="1"/>
    <col min="38" max="16384" width="9" style="4"/>
  </cols>
  <sheetData>
    <row r="1" spans="1:15" ht="21" customHeight="1">
      <c r="A1" s="182" t="s">
        <v>343</v>
      </c>
    </row>
    <row r="2" spans="1:15" ht="15" customHeight="1">
      <c r="A2" s="5"/>
      <c r="B2" s="6"/>
      <c r="C2" s="6"/>
    </row>
    <row r="3" spans="1:15" ht="15" customHeight="1">
      <c r="A3" s="4" t="s">
        <v>344</v>
      </c>
      <c r="B3" s="678" t="s">
        <v>12</v>
      </c>
      <c r="C3" s="679"/>
      <c r="D3" s="680"/>
      <c r="E3" s="7"/>
      <c r="J3" s="10" t="s">
        <v>345</v>
      </c>
      <c r="K3" s="226" t="s">
        <v>346</v>
      </c>
      <c r="L3" s="219"/>
      <c r="M3" s="220"/>
      <c r="N3" s="218"/>
      <c r="O3" s="221"/>
    </row>
    <row r="4" spans="1:15" ht="15" customHeight="1">
      <c r="B4" s="678" t="s">
        <v>13</v>
      </c>
      <c r="C4" s="679"/>
      <c r="D4" s="680"/>
      <c r="E4" s="7"/>
      <c r="F4" s="29" t="s">
        <v>29</v>
      </c>
      <c r="J4" s="218"/>
      <c r="K4" s="642" t="s">
        <v>132</v>
      </c>
      <c r="L4" s="643"/>
      <c r="M4" s="376" t="s">
        <v>133</v>
      </c>
      <c r="N4" s="376" t="s">
        <v>134</v>
      </c>
      <c r="O4" s="376" t="s">
        <v>135</v>
      </c>
    </row>
    <row r="5" spans="1:15" ht="15" customHeight="1">
      <c r="B5" s="678" t="s">
        <v>56</v>
      </c>
      <c r="C5" s="679"/>
      <c r="D5" s="680"/>
      <c r="E5" s="8"/>
      <c r="F5" s="8"/>
      <c r="H5" s="34"/>
      <c r="J5" s="218"/>
      <c r="K5" s="644" t="s">
        <v>136</v>
      </c>
      <c r="L5" s="645"/>
      <c r="M5" s="222"/>
      <c r="N5" s="223" t="s">
        <v>137</v>
      </c>
      <c r="O5" s="224"/>
    </row>
    <row r="6" spans="1:15" ht="15" customHeight="1">
      <c r="B6" s="678" t="s">
        <v>26</v>
      </c>
      <c r="C6" s="679"/>
      <c r="D6" s="680"/>
      <c r="E6" s="8"/>
      <c r="F6" s="8"/>
      <c r="J6" s="218"/>
      <c r="K6" s="644" t="s">
        <v>138</v>
      </c>
      <c r="L6" s="645"/>
      <c r="M6" s="222"/>
      <c r="N6" s="225" t="s">
        <v>139</v>
      </c>
      <c r="O6" s="224"/>
    </row>
    <row r="7" spans="1:15" ht="15" customHeight="1">
      <c r="B7" s="678" t="s">
        <v>61</v>
      </c>
      <c r="C7" s="679"/>
      <c r="D7" s="680"/>
      <c r="E7" s="8"/>
      <c r="F7" s="8"/>
      <c r="H7" s="34"/>
      <c r="J7" s="218"/>
      <c r="K7" s="646" t="s">
        <v>140</v>
      </c>
      <c r="L7" s="646"/>
      <c r="M7" s="222"/>
      <c r="N7" s="225" t="s">
        <v>141</v>
      </c>
      <c r="O7" s="224"/>
    </row>
    <row r="8" spans="1:15">
      <c r="I8" s="9"/>
    </row>
    <row r="9" spans="1:15" ht="13.5">
      <c r="A9" s="4" t="s">
        <v>112</v>
      </c>
      <c r="B9" s="692" t="s">
        <v>64</v>
      </c>
      <c r="C9" s="692"/>
      <c r="D9" s="692"/>
      <c r="E9" s="69" t="s">
        <v>65</v>
      </c>
      <c r="F9" s="676" t="s">
        <v>74</v>
      </c>
      <c r="G9" s="677"/>
      <c r="H9" s="29" t="s">
        <v>29</v>
      </c>
    </row>
    <row r="10" spans="1:15" ht="13.5">
      <c r="B10" s="693"/>
      <c r="C10" s="693"/>
      <c r="D10" s="693"/>
      <c r="E10" s="227"/>
      <c r="F10" s="649"/>
      <c r="G10" s="650"/>
      <c r="H10" s="228"/>
    </row>
    <row r="11" spans="1:15" ht="13.5">
      <c r="B11" s="693"/>
      <c r="C11" s="693"/>
      <c r="D11" s="693"/>
      <c r="E11" s="227"/>
      <c r="F11" s="649"/>
      <c r="G11" s="650"/>
      <c r="H11" s="228"/>
    </row>
    <row r="12" spans="1:15" ht="13.5">
      <c r="B12" s="693"/>
      <c r="C12" s="693"/>
      <c r="D12" s="693"/>
      <c r="E12" s="227"/>
      <c r="F12" s="649"/>
      <c r="G12" s="650"/>
      <c r="H12" s="228"/>
    </row>
    <row r="13" spans="1:15" ht="13.5">
      <c r="B13" s="693"/>
      <c r="C13" s="693"/>
      <c r="D13" s="693"/>
      <c r="E13" s="227"/>
      <c r="F13" s="649"/>
      <c r="G13" s="650"/>
      <c r="H13" s="228"/>
    </row>
    <row r="14" spans="1:15" ht="13.5">
      <c r="B14" s="693"/>
      <c r="C14" s="693"/>
      <c r="D14" s="693"/>
      <c r="E14" s="227"/>
      <c r="F14" s="649"/>
      <c r="G14" s="650"/>
      <c r="H14" s="228"/>
    </row>
    <row r="15" spans="1:15" ht="13.5">
      <c r="D15" s="65"/>
      <c r="E15" s="65"/>
      <c r="F15" s="66"/>
      <c r="G15" s="66"/>
    </row>
    <row r="16" spans="1:15" ht="15" customHeight="1">
      <c r="H16" s="9" t="s">
        <v>17</v>
      </c>
    </row>
    <row r="17" spans="1:42" ht="15" customHeight="1" thickBot="1">
      <c r="A17" s="4" t="s">
        <v>113</v>
      </c>
      <c r="B17" s="5" t="s">
        <v>122</v>
      </c>
      <c r="C17" s="5"/>
      <c r="E17" s="9" t="s">
        <v>27</v>
      </c>
      <c r="F17" s="9"/>
      <c r="G17" s="10" t="s">
        <v>9</v>
      </c>
      <c r="H17" s="11"/>
      <c r="I17" s="4" t="s">
        <v>10</v>
      </c>
      <c r="AA17" s="10" t="s">
        <v>27</v>
      </c>
      <c r="AB17" s="10"/>
    </row>
    <row r="18" spans="1:42" ht="15" customHeight="1">
      <c r="B18" s="659" t="s">
        <v>28</v>
      </c>
      <c r="C18" s="681"/>
      <c r="D18" s="682"/>
      <c r="E18" s="63" t="s">
        <v>29</v>
      </c>
      <c r="F18" s="75" t="s">
        <v>30</v>
      </c>
      <c r="G18" s="73" t="str">
        <f>$H17-1&amp;"年"</f>
        <v>-1年</v>
      </c>
      <c r="H18" s="12" t="str">
        <f>$H17&amp;"年"</f>
        <v>年</v>
      </c>
      <c r="I18" s="12" t="str">
        <f>$H17+1&amp;"年"</f>
        <v>1年</v>
      </c>
      <c r="J18" s="12" t="str">
        <f>$H17+2&amp;"年"</f>
        <v>2年</v>
      </c>
      <c r="K18" s="12" t="str">
        <f>$H17+3&amp;"年"</f>
        <v>3年</v>
      </c>
      <c r="L18" s="12" t="str">
        <f>$H17+4&amp;"年"</f>
        <v>4年</v>
      </c>
      <c r="M18" s="12" t="str">
        <f>$H17+5&amp;"年"</f>
        <v>5年</v>
      </c>
      <c r="N18" s="12" t="str">
        <f>$H17+6&amp;"年"</f>
        <v>6年</v>
      </c>
      <c r="O18" s="12" t="str">
        <f>$H17+7&amp;"年"</f>
        <v>7年</v>
      </c>
      <c r="P18" s="12" t="str">
        <f>$H17+8&amp;"年"</f>
        <v>8年</v>
      </c>
      <c r="Q18" s="12" t="str">
        <f>$H17+9&amp;"年"</f>
        <v>9年</v>
      </c>
      <c r="R18" s="12" t="str">
        <f>$H17+10&amp;"年"</f>
        <v>10年</v>
      </c>
      <c r="S18" s="12" t="str">
        <f>$H17+11&amp;"年"</f>
        <v>11年</v>
      </c>
      <c r="T18" s="12" t="str">
        <f>$H17+12&amp;"年"</f>
        <v>12年</v>
      </c>
      <c r="U18" s="12" t="str">
        <f>$H17+13&amp;"年"</f>
        <v>13年</v>
      </c>
      <c r="V18" s="12" t="str">
        <f>$H17+14&amp;"年"</f>
        <v>14年</v>
      </c>
      <c r="W18" s="12" t="str">
        <f>$H17+15&amp;"年"</f>
        <v>15年</v>
      </c>
      <c r="X18" s="12" t="str">
        <f>$H17+16&amp;"年"</f>
        <v>16年</v>
      </c>
      <c r="Y18" s="12" t="str">
        <f>$H17+17&amp;"年"</f>
        <v>17年</v>
      </c>
      <c r="Z18" s="12" t="str">
        <f>$H17+18&amp;"年"</f>
        <v>18年</v>
      </c>
      <c r="AA18" s="321" t="str">
        <f>$H17+19&amp;"年"</f>
        <v>19年</v>
      </c>
      <c r="AB18" s="346" t="str">
        <f>$H17+20&amp;"年"</f>
        <v>20年</v>
      </c>
    </row>
    <row r="19" spans="1:42" ht="15" customHeight="1">
      <c r="B19" s="686" t="s">
        <v>52</v>
      </c>
      <c r="C19" s="687"/>
      <c r="D19" s="688"/>
      <c r="E19" s="58"/>
      <c r="F19" s="76">
        <f>SUM(G19:AA19)</f>
        <v>0</v>
      </c>
      <c r="G19" s="24"/>
      <c r="H19" s="59"/>
      <c r="I19" s="59"/>
      <c r="J19" s="59"/>
      <c r="K19" s="59"/>
      <c r="L19" s="59"/>
      <c r="M19" s="59"/>
      <c r="N19" s="59"/>
      <c r="O19" s="59"/>
      <c r="P19" s="59"/>
      <c r="Q19" s="59"/>
      <c r="R19" s="59"/>
      <c r="S19" s="59"/>
      <c r="T19" s="59"/>
      <c r="U19" s="59"/>
      <c r="V19" s="59"/>
      <c r="W19" s="59"/>
      <c r="X19" s="59"/>
      <c r="Y19" s="59"/>
      <c r="Z19" s="59"/>
      <c r="AA19" s="337"/>
      <c r="AB19" s="353"/>
      <c r="AC19" s="60"/>
      <c r="AD19" s="60"/>
      <c r="AE19" s="60"/>
      <c r="AF19" s="60"/>
      <c r="AG19" s="60"/>
      <c r="AH19" s="60"/>
      <c r="AI19" s="60"/>
      <c r="AJ19" s="60"/>
      <c r="AK19" s="60"/>
      <c r="AL19" s="60"/>
      <c r="AM19" s="60"/>
      <c r="AN19" s="60"/>
      <c r="AO19" s="60"/>
      <c r="AP19" s="60"/>
    </row>
    <row r="20" spans="1:42" ht="15" customHeight="1" thickBot="1">
      <c r="B20" s="689" t="s">
        <v>53</v>
      </c>
      <c r="C20" s="690"/>
      <c r="D20" s="691"/>
      <c r="E20" s="61"/>
      <c r="F20" s="77">
        <f>SUM(G20:AA20)</f>
        <v>0</v>
      </c>
      <c r="G20" s="74"/>
      <c r="H20" s="62"/>
      <c r="I20" s="62"/>
      <c r="J20" s="62"/>
      <c r="K20" s="62"/>
      <c r="L20" s="62"/>
      <c r="M20" s="62"/>
      <c r="N20" s="62"/>
      <c r="O20" s="62"/>
      <c r="P20" s="62"/>
      <c r="Q20" s="62"/>
      <c r="R20" s="62"/>
      <c r="S20" s="62"/>
      <c r="T20" s="62"/>
      <c r="U20" s="62"/>
      <c r="V20" s="62"/>
      <c r="W20" s="62"/>
      <c r="X20" s="62"/>
      <c r="Y20" s="62"/>
      <c r="Z20" s="62"/>
      <c r="AA20" s="338"/>
      <c r="AB20" s="354"/>
      <c r="AC20" s="60"/>
      <c r="AD20" s="60"/>
      <c r="AE20" s="60"/>
      <c r="AF20" s="60"/>
      <c r="AG20" s="60"/>
      <c r="AH20" s="60"/>
      <c r="AI20" s="60"/>
      <c r="AJ20" s="60"/>
      <c r="AK20" s="60"/>
      <c r="AL20" s="60"/>
      <c r="AM20" s="60"/>
      <c r="AN20" s="60"/>
      <c r="AO20" s="60"/>
      <c r="AP20" s="60"/>
    </row>
    <row r="21" spans="1:42" ht="15" customHeight="1" thickTop="1">
      <c r="B21" s="683" t="s">
        <v>31</v>
      </c>
      <c r="C21" s="684"/>
      <c r="D21" s="685"/>
      <c r="E21" s="14"/>
      <c r="F21" s="76">
        <f t="shared" ref="F21:F26" si="0">SUM(G21:AA21)</f>
        <v>0</v>
      </c>
      <c r="G21" s="15"/>
      <c r="H21" s="16"/>
      <c r="I21" s="16"/>
      <c r="J21" s="16"/>
      <c r="K21" s="16"/>
      <c r="L21" s="16"/>
      <c r="M21" s="16"/>
      <c r="N21" s="16"/>
      <c r="O21" s="16"/>
      <c r="P21" s="16"/>
      <c r="Q21" s="16"/>
      <c r="R21" s="16"/>
      <c r="S21" s="16"/>
      <c r="T21" s="16"/>
      <c r="U21" s="16"/>
      <c r="V21" s="16"/>
      <c r="W21" s="16"/>
      <c r="X21" s="16"/>
      <c r="Y21" s="16"/>
      <c r="Z21" s="16"/>
      <c r="AA21" s="339"/>
      <c r="AB21" s="355"/>
    </row>
    <row r="22" spans="1:42" ht="15" customHeight="1">
      <c r="B22" s="667" t="s">
        <v>32</v>
      </c>
      <c r="C22" s="668"/>
      <c r="D22" s="669"/>
      <c r="E22" s="17"/>
      <c r="F22" s="78">
        <f t="shared" si="0"/>
        <v>0</v>
      </c>
      <c r="G22" s="18"/>
      <c r="H22" s="16"/>
      <c r="I22" s="16"/>
      <c r="J22" s="16"/>
      <c r="K22" s="16"/>
      <c r="L22" s="16"/>
      <c r="M22" s="16"/>
      <c r="N22" s="16"/>
      <c r="O22" s="16"/>
      <c r="P22" s="16"/>
      <c r="Q22" s="16"/>
      <c r="R22" s="16"/>
      <c r="S22" s="16"/>
      <c r="T22" s="16"/>
      <c r="U22" s="16"/>
      <c r="V22" s="16"/>
      <c r="W22" s="16"/>
      <c r="X22" s="16"/>
      <c r="Y22" s="16"/>
      <c r="Z22" s="16"/>
      <c r="AA22" s="339"/>
      <c r="AB22" s="355"/>
    </row>
    <row r="23" spans="1:42" ht="15" customHeight="1">
      <c r="B23" s="670" t="s">
        <v>33</v>
      </c>
      <c r="C23" s="671"/>
      <c r="D23" s="672"/>
      <c r="E23" s="19" t="s">
        <v>11</v>
      </c>
      <c r="F23" s="79">
        <f t="shared" si="0"/>
        <v>0</v>
      </c>
      <c r="G23" s="20"/>
      <c r="H23" s="21">
        <f t="shared" ref="H23:AA23" si="1">H21-SUM(H22:H22)</f>
        <v>0</v>
      </c>
      <c r="I23" s="22">
        <f t="shared" si="1"/>
        <v>0</v>
      </c>
      <c r="J23" s="21">
        <f t="shared" si="1"/>
        <v>0</v>
      </c>
      <c r="K23" s="22">
        <f t="shared" si="1"/>
        <v>0</v>
      </c>
      <c r="L23" s="22">
        <f t="shared" si="1"/>
        <v>0</v>
      </c>
      <c r="M23" s="22">
        <f t="shared" si="1"/>
        <v>0</v>
      </c>
      <c r="N23" s="22">
        <f t="shared" si="1"/>
        <v>0</v>
      </c>
      <c r="O23" s="22">
        <f t="shared" si="1"/>
        <v>0</v>
      </c>
      <c r="P23" s="22">
        <f t="shared" si="1"/>
        <v>0</v>
      </c>
      <c r="Q23" s="22">
        <f t="shared" si="1"/>
        <v>0</v>
      </c>
      <c r="R23" s="22">
        <f t="shared" si="1"/>
        <v>0</v>
      </c>
      <c r="S23" s="22">
        <f t="shared" si="1"/>
        <v>0</v>
      </c>
      <c r="T23" s="22">
        <f t="shared" si="1"/>
        <v>0</v>
      </c>
      <c r="U23" s="22">
        <f t="shared" si="1"/>
        <v>0</v>
      </c>
      <c r="V23" s="22">
        <f t="shared" si="1"/>
        <v>0</v>
      </c>
      <c r="W23" s="22">
        <f t="shared" si="1"/>
        <v>0</v>
      </c>
      <c r="X23" s="22">
        <f t="shared" si="1"/>
        <v>0</v>
      </c>
      <c r="Y23" s="22">
        <f t="shared" si="1"/>
        <v>0</v>
      </c>
      <c r="Z23" s="22">
        <f t="shared" si="1"/>
        <v>0</v>
      </c>
      <c r="AA23" s="340">
        <f t="shared" si="1"/>
        <v>0</v>
      </c>
      <c r="AB23" s="356"/>
    </row>
    <row r="24" spans="1:42" ht="15" customHeight="1">
      <c r="B24" s="651" t="s">
        <v>59</v>
      </c>
      <c r="C24" s="652"/>
      <c r="D24" s="653"/>
      <c r="E24" s="23"/>
      <c r="F24" s="80">
        <f t="shared" si="0"/>
        <v>0</v>
      </c>
      <c r="G24" s="24"/>
      <c r="H24" s="25"/>
      <c r="I24" s="25"/>
      <c r="J24" s="25"/>
      <c r="K24" s="25"/>
      <c r="L24" s="25"/>
      <c r="M24" s="25"/>
      <c r="N24" s="25"/>
      <c r="O24" s="25"/>
      <c r="P24" s="25"/>
      <c r="Q24" s="25"/>
      <c r="R24" s="25"/>
      <c r="S24" s="25"/>
      <c r="T24" s="25"/>
      <c r="U24" s="25"/>
      <c r="V24" s="25"/>
      <c r="W24" s="25"/>
      <c r="X24" s="25"/>
      <c r="Y24" s="25"/>
      <c r="Z24" s="25"/>
      <c r="AA24" s="341"/>
      <c r="AB24" s="357"/>
    </row>
    <row r="25" spans="1:42" ht="15" customHeight="1">
      <c r="B25" s="654" t="s">
        <v>60</v>
      </c>
      <c r="C25" s="655"/>
      <c r="D25" s="656"/>
      <c r="E25" s="26"/>
      <c r="F25" s="81">
        <f t="shared" si="0"/>
        <v>0</v>
      </c>
      <c r="G25" s="27"/>
      <c r="H25" s="28"/>
      <c r="I25" s="28"/>
      <c r="J25" s="28"/>
      <c r="K25" s="28"/>
      <c r="L25" s="28"/>
      <c r="M25" s="28"/>
      <c r="N25" s="28"/>
      <c r="O25" s="28"/>
      <c r="P25" s="28"/>
      <c r="Q25" s="28"/>
      <c r="R25" s="28"/>
      <c r="S25" s="28"/>
      <c r="T25" s="28"/>
      <c r="U25" s="28"/>
      <c r="V25" s="28"/>
      <c r="W25" s="28"/>
      <c r="X25" s="28"/>
      <c r="Y25" s="28"/>
      <c r="Z25" s="28"/>
      <c r="AA25" s="342"/>
      <c r="AB25" s="358"/>
    </row>
    <row r="26" spans="1:42" ht="15" customHeight="1" thickBot="1">
      <c r="B26" s="673" t="s">
        <v>34</v>
      </c>
      <c r="C26" s="674"/>
      <c r="D26" s="675"/>
      <c r="E26" s="70" t="s">
        <v>11</v>
      </c>
      <c r="F26" s="82">
        <f t="shared" si="0"/>
        <v>0</v>
      </c>
      <c r="G26" s="71"/>
      <c r="H26" s="72">
        <f>H23-SUM(H24:H25)</f>
        <v>0</v>
      </c>
      <c r="I26" s="72">
        <f t="shared" ref="I26:AA26" si="2">I23-SUM(I24:I25)</f>
        <v>0</v>
      </c>
      <c r="J26" s="72">
        <f t="shared" si="2"/>
        <v>0</v>
      </c>
      <c r="K26" s="72">
        <f t="shared" si="2"/>
        <v>0</v>
      </c>
      <c r="L26" s="72">
        <f t="shared" si="2"/>
        <v>0</v>
      </c>
      <c r="M26" s="72">
        <f t="shared" si="2"/>
        <v>0</v>
      </c>
      <c r="N26" s="72">
        <f t="shared" si="2"/>
        <v>0</v>
      </c>
      <c r="O26" s="72">
        <f t="shared" si="2"/>
        <v>0</v>
      </c>
      <c r="P26" s="72">
        <f t="shared" si="2"/>
        <v>0</v>
      </c>
      <c r="Q26" s="72">
        <f t="shared" si="2"/>
        <v>0</v>
      </c>
      <c r="R26" s="72">
        <f t="shared" si="2"/>
        <v>0</v>
      </c>
      <c r="S26" s="72">
        <f t="shared" si="2"/>
        <v>0</v>
      </c>
      <c r="T26" s="72">
        <f t="shared" si="2"/>
        <v>0</v>
      </c>
      <c r="U26" s="72">
        <f t="shared" si="2"/>
        <v>0</v>
      </c>
      <c r="V26" s="72">
        <f t="shared" si="2"/>
        <v>0</v>
      </c>
      <c r="W26" s="72">
        <f t="shared" si="2"/>
        <v>0</v>
      </c>
      <c r="X26" s="72">
        <f t="shared" si="2"/>
        <v>0</v>
      </c>
      <c r="Y26" s="72">
        <f t="shared" si="2"/>
        <v>0</v>
      </c>
      <c r="Z26" s="72">
        <f t="shared" si="2"/>
        <v>0</v>
      </c>
      <c r="AA26" s="343">
        <f t="shared" si="2"/>
        <v>0</v>
      </c>
      <c r="AB26" s="359"/>
    </row>
    <row r="27" spans="1:42" ht="15" customHeight="1" thickTop="1">
      <c r="B27" s="661" t="s">
        <v>77</v>
      </c>
      <c r="C27" s="662"/>
      <c r="D27" s="663"/>
      <c r="E27" s="103" t="s">
        <v>11</v>
      </c>
      <c r="F27" s="132"/>
      <c r="G27" s="133">
        <f>G35-G36</f>
        <v>0</v>
      </c>
      <c r="H27" s="104">
        <f t="shared" ref="H27:AB27" si="3">MAX(0,G27+(H35-H36))</f>
        <v>0</v>
      </c>
      <c r="I27" s="104">
        <f t="shared" si="3"/>
        <v>0</v>
      </c>
      <c r="J27" s="104">
        <f t="shared" si="3"/>
        <v>0</v>
      </c>
      <c r="K27" s="104">
        <f t="shared" si="3"/>
        <v>0</v>
      </c>
      <c r="L27" s="104">
        <f t="shared" si="3"/>
        <v>0</v>
      </c>
      <c r="M27" s="104">
        <f t="shared" si="3"/>
        <v>0</v>
      </c>
      <c r="N27" s="104">
        <f t="shared" si="3"/>
        <v>0</v>
      </c>
      <c r="O27" s="104">
        <f t="shared" si="3"/>
        <v>0</v>
      </c>
      <c r="P27" s="104">
        <f t="shared" si="3"/>
        <v>0</v>
      </c>
      <c r="Q27" s="104">
        <f t="shared" si="3"/>
        <v>0</v>
      </c>
      <c r="R27" s="104">
        <f t="shared" si="3"/>
        <v>0</v>
      </c>
      <c r="S27" s="104">
        <f t="shared" si="3"/>
        <v>0</v>
      </c>
      <c r="T27" s="104">
        <f t="shared" si="3"/>
        <v>0</v>
      </c>
      <c r="U27" s="104">
        <f t="shared" si="3"/>
        <v>0</v>
      </c>
      <c r="V27" s="104">
        <f t="shared" si="3"/>
        <v>0</v>
      </c>
      <c r="W27" s="104">
        <f t="shared" si="3"/>
        <v>0</v>
      </c>
      <c r="X27" s="104">
        <f t="shared" si="3"/>
        <v>0</v>
      </c>
      <c r="Y27" s="104">
        <f t="shared" si="3"/>
        <v>0</v>
      </c>
      <c r="Z27" s="104">
        <f t="shared" si="3"/>
        <v>0</v>
      </c>
      <c r="AA27" s="344">
        <f t="shared" si="3"/>
        <v>0</v>
      </c>
      <c r="AB27" s="360">
        <f t="shared" si="3"/>
        <v>0</v>
      </c>
    </row>
    <row r="28" spans="1:42" ht="15" customHeight="1">
      <c r="B28" s="661" t="s">
        <v>68</v>
      </c>
      <c r="C28" s="662"/>
      <c r="D28" s="663"/>
      <c r="E28" s="103" t="s">
        <v>11</v>
      </c>
      <c r="F28" s="132"/>
      <c r="G28" s="104" t="e">
        <f>#REF!</f>
        <v>#REF!</v>
      </c>
      <c r="H28" s="104" t="e">
        <f>IF($E$5=H$30,#REF!+I$27,#REF!)</f>
        <v>#REF!</v>
      </c>
      <c r="I28" s="104" t="e">
        <f>IF($E$5=I$30,#REF!+J$27,#REF!)</f>
        <v>#REF!</v>
      </c>
      <c r="J28" s="104" t="e">
        <f>IF($E$5=J$30,#REF!+K$27,#REF!)</f>
        <v>#REF!</v>
      </c>
      <c r="K28" s="104" t="e">
        <f>IF($E$5=K$30,#REF!+L$27,#REF!)</f>
        <v>#REF!</v>
      </c>
      <c r="L28" s="104" t="e">
        <f>IF($E$5=L$30,#REF!+M$27,#REF!)</f>
        <v>#REF!</v>
      </c>
      <c r="M28" s="104" t="e">
        <f>IF($E$5=M$30,#REF!+N$27,#REF!)</f>
        <v>#REF!</v>
      </c>
      <c r="N28" s="104" t="e">
        <f>IF($E$5=N$30,#REF!+O$27,#REF!)</f>
        <v>#REF!</v>
      </c>
      <c r="O28" s="104" t="e">
        <f>IF($E$5=O$30,#REF!+P$27,#REF!)</f>
        <v>#REF!</v>
      </c>
      <c r="P28" s="104" t="e">
        <f>IF($E$5=P$30,#REF!+Q$27,#REF!)</f>
        <v>#REF!</v>
      </c>
      <c r="Q28" s="104" t="e">
        <f>IF($E$5=Q$30,#REF!+R$27,#REF!)</f>
        <v>#REF!</v>
      </c>
      <c r="R28" s="104" t="e">
        <f>IF($E$5=R$30,#REF!+S$27,#REF!)</f>
        <v>#REF!</v>
      </c>
      <c r="S28" s="104" t="e">
        <f>IF($E$5=S$30,#REF!+T$27,#REF!)</f>
        <v>#REF!</v>
      </c>
      <c r="T28" s="104" t="e">
        <f>IF($E$5=T$30,#REF!+U$27,#REF!)</f>
        <v>#REF!</v>
      </c>
      <c r="U28" s="104" t="e">
        <f>IF($E$5=U$30,#REF!+V$27,#REF!)</f>
        <v>#REF!</v>
      </c>
      <c r="V28" s="104" t="e">
        <f>IF($E$5=V$30,#REF!+W$27,#REF!)</f>
        <v>#REF!</v>
      </c>
      <c r="W28" s="104" t="e">
        <f>IF($E$5=W$30,#REF!+X$27,#REF!)</f>
        <v>#REF!</v>
      </c>
      <c r="X28" s="104" t="e">
        <f>IF($E$5=X$30,#REF!+Y$27,#REF!)</f>
        <v>#REF!</v>
      </c>
      <c r="Y28" s="104" t="e">
        <f>IF($E$5=Y$30,#REF!+Z$27,#REF!)</f>
        <v>#REF!</v>
      </c>
      <c r="Z28" s="104" t="e">
        <f>IF($E$5=Z$30,#REF!+AA$27,#REF!)</f>
        <v>#REF!</v>
      </c>
      <c r="AA28" s="344" t="e">
        <f>IF($E$5=AA$30,#REF!+AB$27,#REF!)</f>
        <v>#REF!</v>
      </c>
      <c r="AB28" s="361"/>
    </row>
    <row r="29" spans="1:42" ht="15" customHeight="1" thickBot="1">
      <c r="B29" s="664" t="s">
        <v>81</v>
      </c>
      <c r="C29" s="665"/>
      <c r="D29" s="666"/>
      <c r="E29" s="134" t="s">
        <v>11</v>
      </c>
      <c r="F29" s="135"/>
      <c r="G29" s="136"/>
      <c r="H29" s="137" t="str">
        <f>IF($E$5=H$30,IRR($G$28:H$28)*100,"")</f>
        <v/>
      </c>
      <c r="I29" s="137" t="str">
        <f>IF($E$5=I$30,IRR($G$28:I$28)*100,"")</f>
        <v/>
      </c>
      <c r="J29" s="137" t="str">
        <f>IF($E$5=J$30,IRR($G$28:J$28)*100,"")</f>
        <v/>
      </c>
      <c r="K29" s="137" t="str">
        <f>IF($E$5=K$30,IRR($G$28:K$28)*100,"")</f>
        <v/>
      </c>
      <c r="L29" s="137" t="str">
        <f>IF($E$5=L$30,IRR($G$28:L$28)*100,"")</f>
        <v/>
      </c>
      <c r="M29" s="137" t="str">
        <f>IF($E$5=M$30,IRR($G$28:M$28)*100,"")</f>
        <v/>
      </c>
      <c r="N29" s="137" t="str">
        <f>IF($E$5=N$30,IRR($G$28:N$28)*100,"")</f>
        <v/>
      </c>
      <c r="O29" s="137" t="str">
        <f>IF($E$5=O$30,IRR($G$28:O$28)*100,"")</f>
        <v/>
      </c>
      <c r="P29" s="137" t="str">
        <f>IF($E$5=P$30,IRR($G$28:P$28)*100,"")</f>
        <v/>
      </c>
      <c r="Q29" s="137" t="str">
        <f>IF($E$5=Q$30,IRR($G$28:Q$28)*100,"")</f>
        <v/>
      </c>
      <c r="R29" s="137" t="str">
        <f>IF($E$5=R$30,IRR($G$28:R$28)*100,"")</f>
        <v/>
      </c>
      <c r="S29" s="137" t="str">
        <f>IF($E$5=S$30,IRR($G$28:S$28)*100,"")</f>
        <v/>
      </c>
      <c r="T29" s="137" t="str">
        <f>IF($E$5=T$30,IRR($G$28:T$28)*100,"")</f>
        <v/>
      </c>
      <c r="U29" s="137" t="str">
        <f>IF($E$5=U$30,IRR($G$28:U$28)*100,"")</f>
        <v/>
      </c>
      <c r="V29" s="137" t="str">
        <f>IF($E$5=V$30,IRR($G$28:V$28)*100,"")</f>
        <v/>
      </c>
      <c r="W29" s="137" t="str">
        <f>IF($E$5=W$30,IRR($G$28:W$28)*100,"")</f>
        <v/>
      </c>
      <c r="X29" s="137" t="str">
        <f>IF($E$5=X$30,IRR($G$28:X$28)*100,"")</f>
        <v/>
      </c>
      <c r="Y29" s="137" t="str">
        <f>IF($E$5=Y$30,IRR($G$28:Y$28)*100,"")</f>
        <v/>
      </c>
      <c r="Z29" s="137" t="str">
        <f>IF($E$5=Z$30,IRR($G$28:Z$28)*100,"")</f>
        <v/>
      </c>
      <c r="AA29" s="345" t="str">
        <f>IF($E$5=AA$30,IRR($G$28:AA$28)*100,"")</f>
        <v/>
      </c>
      <c r="AB29" s="362" t="e">
        <f>IF($E$5=AB$30,IRR($G$28:AB$28)*100,"")</f>
        <v>#VALUE!</v>
      </c>
    </row>
    <row r="30" spans="1:42" ht="15" customHeight="1">
      <c r="F30" s="34"/>
      <c r="G30" s="106" t="s">
        <v>76</v>
      </c>
      <c r="H30" s="105">
        <v>1</v>
      </c>
      <c r="I30" s="105">
        <v>2</v>
      </c>
      <c r="J30" s="105">
        <v>3</v>
      </c>
      <c r="K30" s="105">
        <v>4</v>
      </c>
      <c r="L30" s="105">
        <v>5</v>
      </c>
      <c r="M30" s="105">
        <v>6</v>
      </c>
      <c r="N30" s="105">
        <v>7</v>
      </c>
      <c r="O30" s="105">
        <v>8</v>
      </c>
      <c r="P30" s="105">
        <v>9</v>
      </c>
      <c r="Q30" s="105">
        <v>10</v>
      </c>
      <c r="R30" s="105">
        <v>11</v>
      </c>
      <c r="S30" s="105">
        <v>12</v>
      </c>
      <c r="T30" s="105">
        <v>13</v>
      </c>
      <c r="U30" s="105">
        <v>14</v>
      </c>
      <c r="V30" s="105">
        <v>15</v>
      </c>
      <c r="W30" s="105">
        <v>16</v>
      </c>
      <c r="X30" s="105">
        <v>17</v>
      </c>
      <c r="Y30" s="105">
        <v>18</v>
      </c>
      <c r="Z30" s="105">
        <v>19</v>
      </c>
      <c r="AA30" s="105">
        <v>20</v>
      </c>
      <c r="AB30" s="10"/>
    </row>
    <row r="31" spans="1:42" ht="15" customHeight="1">
      <c r="F31" s="34"/>
      <c r="W31" s="102"/>
    </row>
    <row r="32" spans="1:42" ht="15" customHeight="1">
      <c r="B32" s="5"/>
      <c r="C32" s="5"/>
      <c r="E32" s="34"/>
      <c r="H32" s="9" t="s">
        <v>17</v>
      </c>
      <c r="K32" s="34" t="s">
        <v>25</v>
      </c>
    </row>
    <row r="33" spans="1:42" ht="15" customHeight="1" thickBot="1">
      <c r="A33" s="4" t="s">
        <v>114</v>
      </c>
      <c r="B33" s="5" t="s">
        <v>69</v>
      </c>
      <c r="E33" s="9" t="s">
        <v>27</v>
      </c>
      <c r="F33" s="9"/>
      <c r="G33" s="10" t="s">
        <v>9</v>
      </c>
      <c r="H33" s="30">
        <f>$H$17</f>
        <v>0</v>
      </c>
      <c r="I33" s="4" t="s">
        <v>10</v>
      </c>
      <c r="AA33" s="10" t="s">
        <v>27</v>
      </c>
      <c r="AB33" s="10"/>
    </row>
    <row r="34" spans="1:42" ht="15" customHeight="1">
      <c r="B34" s="659" t="s">
        <v>35</v>
      </c>
      <c r="C34" s="660"/>
      <c r="D34" s="31" t="s">
        <v>24</v>
      </c>
      <c r="E34" s="31" t="s">
        <v>29</v>
      </c>
      <c r="F34" s="75" t="s">
        <v>30</v>
      </c>
      <c r="G34" s="73" t="str">
        <f>$H33-1&amp;"年"</f>
        <v>-1年</v>
      </c>
      <c r="H34" s="12" t="str">
        <f>$H33&amp;"年"</f>
        <v>0年</v>
      </c>
      <c r="I34" s="12" t="str">
        <f>$H33+1&amp;"年"</f>
        <v>1年</v>
      </c>
      <c r="J34" s="12" t="str">
        <f>$H33+2&amp;"年"</f>
        <v>2年</v>
      </c>
      <c r="K34" s="12" t="str">
        <f>$H33+3&amp;"年"</f>
        <v>3年</v>
      </c>
      <c r="L34" s="12" t="str">
        <f>$H33+4&amp;"年"</f>
        <v>4年</v>
      </c>
      <c r="M34" s="12" t="str">
        <f>$H33+5&amp;"年"</f>
        <v>5年</v>
      </c>
      <c r="N34" s="12" t="str">
        <f>$H33+6&amp;"年"</f>
        <v>6年</v>
      </c>
      <c r="O34" s="12" t="str">
        <f>$H33+7&amp;"年"</f>
        <v>7年</v>
      </c>
      <c r="P34" s="12" t="str">
        <f>$H33+8&amp;"年"</f>
        <v>8年</v>
      </c>
      <c r="Q34" s="12" t="str">
        <f>$H33+9&amp;"年"</f>
        <v>9年</v>
      </c>
      <c r="R34" s="12" t="str">
        <f>$H33+10&amp;"年"</f>
        <v>10年</v>
      </c>
      <c r="S34" s="12" t="str">
        <f>$H33+11&amp;"年"</f>
        <v>11年</v>
      </c>
      <c r="T34" s="12" t="str">
        <f>$H33+12&amp;"年"</f>
        <v>12年</v>
      </c>
      <c r="U34" s="12" t="str">
        <f>$H33+13&amp;"年"</f>
        <v>13年</v>
      </c>
      <c r="V34" s="12" t="str">
        <f>$H33+14&amp;"年"</f>
        <v>14年</v>
      </c>
      <c r="W34" s="12" t="str">
        <f>$H33+15&amp;"年"</f>
        <v>15年</v>
      </c>
      <c r="X34" s="12" t="str">
        <f>$H33+16&amp;"年"</f>
        <v>16年</v>
      </c>
      <c r="Y34" s="12" t="str">
        <f>$H33+17&amp;"年"</f>
        <v>17年</v>
      </c>
      <c r="Z34" s="12" t="str">
        <f>$H33+18&amp;"年"</f>
        <v>18年</v>
      </c>
      <c r="AA34" s="321" t="str">
        <f>$H33+19&amp;"年"</f>
        <v>19年</v>
      </c>
      <c r="AB34" s="346" t="str">
        <f>$H33+20&amp;"年"</f>
        <v>20年</v>
      </c>
    </row>
    <row r="35" spans="1:42" ht="15" customHeight="1">
      <c r="B35" s="657" t="s">
        <v>2</v>
      </c>
      <c r="C35" s="658"/>
      <c r="D35" s="33" t="s">
        <v>0</v>
      </c>
      <c r="E35" s="251"/>
      <c r="F35" s="83">
        <f>SUM(G35:AA35)</f>
        <v>0</v>
      </c>
      <c r="G35" s="253"/>
      <c r="H35" s="254"/>
      <c r="I35" s="254"/>
      <c r="J35" s="254"/>
      <c r="K35" s="254"/>
      <c r="L35" s="254"/>
      <c r="M35" s="254"/>
      <c r="N35" s="254"/>
      <c r="O35" s="255"/>
      <c r="P35" s="254"/>
      <c r="Q35" s="254"/>
      <c r="R35" s="254"/>
      <c r="S35" s="254"/>
      <c r="T35" s="254"/>
      <c r="U35" s="254"/>
      <c r="V35" s="254"/>
      <c r="W35" s="254"/>
      <c r="X35" s="254"/>
      <c r="Y35" s="254"/>
      <c r="Z35" s="254"/>
      <c r="AA35" s="347"/>
      <c r="AB35" s="350"/>
    </row>
    <row r="36" spans="1:42" ht="15" customHeight="1">
      <c r="B36" s="657" t="s">
        <v>62</v>
      </c>
      <c r="C36" s="658"/>
      <c r="D36" s="33" t="s">
        <v>0</v>
      </c>
      <c r="E36" s="252"/>
      <c r="F36" s="83">
        <f>SUM(G36:AA36)</f>
        <v>0</v>
      </c>
      <c r="G36" s="128"/>
      <c r="H36" s="256"/>
      <c r="I36" s="256"/>
      <c r="J36" s="256"/>
      <c r="K36" s="256"/>
      <c r="L36" s="256"/>
      <c r="M36" s="256"/>
      <c r="N36" s="256"/>
      <c r="O36" s="256"/>
      <c r="P36" s="256"/>
      <c r="Q36" s="256"/>
      <c r="R36" s="256"/>
      <c r="S36" s="256"/>
      <c r="T36" s="256"/>
      <c r="U36" s="256"/>
      <c r="V36" s="256"/>
      <c r="W36" s="256"/>
      <c r="X36" s="256"/>
      <c r="Y36" s="256"/>
      <c r="Z36" s="256"/>
      <c r="AA36" s="348"/>
      <c r="AB36" s="351"/>
    </row>
    <row r="37" spans="1:42" ht="15" customHeight="1" thickBot="1">
      <c r="B37" s="647" t="s">
        <v>36</v>
      </c>
      <c r="C37" s="648"/>
      <c r="D37" s="97"/>
      <c r="E37" s="64"/>
      <c r="F37" s="98">
        <f>SUM(G37:AA37)</f>
        <v>0</v>
      </c>
      <c r="G37" s="99"/>
      <c r="H37" s="100"/>
      <c r="I37" s="100"/>
      <c r="J37" s="100"/>
      <c r="K37" s="100"/>
      <c r="L37" s="100"/>
      <c r="M37" s="100"/>
      <c r="N37" s="100"/>
      <c r="O37" s="101"/>
      <c r="P37" s="100"/>
      <c r="Q37" s="100"/>
      <c r="R37" s="100"/>
      <c r="S37" s="100"/>
      <c r="T37" s="100"/>
      <c r="U37" s="100"/>
      <c r="V37" s="100"/>
      <c r="W37" s="100"/>
      <c r="X37" s="100"/>
      <c r="Y37" s="100"/>
      <c r="Z37" s="100"/>
      <c r="AA37" s="349"/>
      <c r="AB37" s="352"/>
    </row>
    <row r="38" spans="1:42" ht="15" customHeight="1">
      <c r="AC38" s="9"/>
      <c r="AD38" s="9"/>
      <c r="AE38" s="9"/>
      <c r="AF38" s="9"/>
      <c r="AG38" s="9"/>
      <c r="AH38" s="9"/>
      <c r="AI38" s="9"/>
      <c r="AJ38" s="9"/>
      <c r="AK38" s="9"/>
      <c r="AL38" s="9"/>
      <c r="AM38" s="9"/>
      <c r="AN38" s="9"/>
      <c r="AO38" s="9"/>
      <c r="AP38" s="9"/>
    </row>
    <row r="39" spans="1:42" ht="15" customHeight="1">
      <c r="AC39" s="9"/>
      <c r="AD39" s="9"/>
      <c r="AE39" s="9"/>
      <c r="AF39" s="9"/>
      <c r="AG39" s="9"/>
      <c r="AH39" s="9"/>
      <c r="AI39" s="9"/>
      <c r="AJ39" s="9"/>
      <c r="AK39" s="9"/>
      <c r="AL39" s="9"/>
      <c r="AM39" s="9"/>
      <c r="AN39" s="9"/>
      <c r="AO39" s="9"/>
      <c r="AP39" s="9"/>
    </row>
    <row r="40" spans="1:42" s="9" customFormat="1"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42" s="9" customFormat="1"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42" s="9" customFormat="1"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42" s="9" customFormat="1"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42" s="9" customFormat="1"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42" s="9" customFormat="1"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42" s="9" customFormat="1"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42" s="9" customFormat="1"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42" s="9" customFormat="1"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row>
    <row r="49" spans="1:42" s="9" customFormat="1"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row>
    <row r="50" spans="1:42" ht="15" customHeight="1"/>
    <row r="51" spans="1:42" ht="15" customHeight="1"/>
    <row r="52" spans="1:42" ht="15" customHeight="1"/>
    <row r="53" spans="1:42" ht="15" customHeight="1"/>
    <row r="54" spans="1:42" ht="15" customHeight="1"/>
    <row r="55" spans="1:42" ht="15" customHeight="1"/>
    <row r="56" spans="1:42" ht="15" customHeight="1"/>
    <row r="57" spans="1:42" ht="15" customHeight="1"/>
    <row r="58" spans="1:42" ht="15" customHeight="1"/>
    <row r="59" spans="1:42" ht="15" customHeight="1"/>
    <row r="60" spans="1:42" ht="15" customHeight="1"/>
    <row r="61" spans="1:42" ht="15" customHeight="1"/>
  </sheetData>
  <protectedRanges>
    <protectedRange sqref="G21:AB22 G24:AB25" name="範囲3"/>
    <protectedRange sqref="G19:AB20" name="範囲3_1"/>
  </protectedRanges>
  <mergeCells count="37">
    <mergeCell ref="B3:D3"/>
    <mergeCell ref="B4:D4"/>
    <mergeCell ref="B5:D5"/>
    <mergeCell ref="B18:D18"/>
    <mergeCell ref="B21:D21"/>
    <mergeCell ref="B6:D6"/>
    <mergeCell ref="B19:D19"/>
    <mergeCell ref="B20:D20"/>
    <mergeCell ref="B7:D7"/>
    <mergeCell ref="B9:D9"/>
    <mergeCell ref="B10:D10"/>
    <mergeCell ref="B11:D11"/>
    <mergeCell ref="B12:D12"/>
    <mergeCell ref="B13:D13"/>
    <mergeCell ref="B14:D14"/>
    <mergeCell ref="B28:D28"/>
    <mergeCell ref="F9:G9"/>
    <mergeCell ref="F10:G10"/>
    <mergeCell ref="F11:G11"/>
    <mergeCell ref="F12:G12"/>
    <mergeCell ref="F13:G13"/>
    <mergeCell ref="K4:L4"/>
    <mergeCell ref="K5:L5"/>
    <mergeCell ref="K6:L6"/>
    <mergeCell ref="K7:L7"/>
    <mergeCell ref="B37:C37"/>
    <mergeCell ref="F14:G14"/>
    <mergeCell ref="B24:D24"/>
    <mergeCell ref="B25:D25"/>
    <mergeCell ref="B35:C35"/>
    <mergeCell ref="B36:C36"/>
    <mergeCell ref="B34:C34"/>
    <mergeCell ref="B27:D27"/>
    <mergeCell ref="B29:D29"/>
    <mergeCell ref="B22:D22"/>
    <mergeCell ref="B23:D23"/>
    <mergeCell ref="B26:D26"/>
  </mergeCells>
  <phoneticPr fontId="3"/>
  <pageMargins left="0.70866141732283472" right="0.70866141732283472" top="0.74803149606299213" bottom="0.74803149606299213" header="0.31496062992125984" footer="0.31496062992125984"/>
  <pageSetup paperSize="8"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pageSetUpPr fitToPage="1"/>
  </sheetPr>
  <dimension ref="A1:AH88"/>
  <sheetViews>
    <sheetView view="pageBreakPreview" zoomScale="80" zoomScaleNormal="75" zoomScaleSheetLayoutView="80" workbookViewId="0"/>
  </sheetViews>
  <sheetFormatPr defaultColWidth="9" defaultRowHeight="12"/>
  <cols>
    <col min="1" max="1" width="4.25" style="4" customWidth="1"/>
    <col min="2" max="2" width="3.125" style="4" customWidth="1"/>
    <col min="3" max="3" width="11.625" style="4" customWidth="1"/>
    <col min="4" max="4" width="5.25" style="4" bestFit="1" customWidth="1"/>
    <col min="5" max="5" width="20" style="4" bestFit="1" customWidth="1"/>
    <col min="6" max="6" width="20.625" style="4" customWidth="1"/>
    <col min="7" max="7" width="12.625" style="4" customWidth="1"/>
    <col min="8" max="8" width="10.625" style="9" customWidth="1"/>
    <col min="9" max="9" width="10.625" style="4" customWidth="1"/>
    <col min="10" max="31" width="10" style="4" customWidth="1"/>
    <col min="32" max="52" width="2.625" style="4" customWidth="1"/>
    <col min="53" max="16384" width="9" style="4"/>
  </cols>
  <sheetData>
    <row r="1" spans="1:14" ht="19.5" customHeight="1">
      <c r="A1" s="182" t="s">
        <v>347</v>
      </c>
      <c r="B1" s="35"/>
    </row>
    <row r="2" spans="1:14" ht="15" customHeight="1">
      <c r="B2" s="36"/>
    </row>
    <row r="3" spans="1:14" ht="15" customHeight="1">
      <c r="A3" s="4" t="s">
        <v>111</v>
      </c>
      <c r="B3" s="678" t="s">
        <v>12</v>
      </c>
      <c r="C3" s="679"/>
      <c r="D3" s="696"/>
      <c r="E3" s="697"/>
      <c r="F3" s="698"/>
      <c r="I3" s="226"/>
      <c r="J3" s="219"/>
      <c r="K3" s="219"/>
      <c r="L3" s="220"/>
      <c r="M3" s="218"/>
      <c r="N3" s="221"/>
    </row>
    <row r="4" spans="1:14" ht="15" customHeight="1">
      <c r="B4" s="678" t="s">
        <v>14</v>
      </c>
      <c r="C4" s="679"/>
      <c r="D4" s="696"/>
      <c r="E4" s="697"/>
      <c r="F4" s="698"/>
      <c r="G4" s="29" t="s">
        <v>29</v>
      </c>
      <c r="I4" s="218"/>
      <c r="J4" s="221"/>
      <c r="K4" s="221"/>
      <c r="L4" s="397"/>
      <c r="M4" s="397"/>
      <c r="N4" s="397"/>
    </row>
    <row r="5" spans="1:14" ht="15" customHeight="1">
      <c r="B5" s="678" t="s">
        <v>19</v>
      </c>
      <c r="C5" s="679"/>
      <c r="D5" s="696"/>
      <c r="E5" s="37"/>
      <c r="F5" s="38" t="s">
        <v>37</v>
      </c>
      <c r="G5" s="39"/>
      <c r="I5" s="218"/>
      <c r="J5" s="221"/>
      <c r="K5" s="221"/>
      <c r="L5" s="398"/>
      <c r="M5" s="218"/>
      <c r="N5" s="397"/>
    </row>
    <row r="6" spans="1:14" ht="12.75">
      <c r="I6" s="218"/>
      <c r="J6" s="221"/>
      <c r="K6" s="221"/>
      <c r="L6" s="398"/>
      <c r="M6" s="218"/>
      <c r="N6" s="397"/>
    </row>
    <row r="7" spans="1:14" ht="13.5">
      <c r="A7" s="4" t="s">
        <v>112</v>
      </c>
      <c r="B7" s="695" t="s">
        <v>38</v>
      </c>
      <c r="C7" s="695"/>
      <c r="D7" s="695"/>
      <c r="E7" s="68" t="s">
        <v>65</v>
      </c>
      <c r="F7" s="68" t="s">
        <v>74</v>
      </c>
      <c r="G7" s="29" t="s">
        <v>29</v>
      </c>
      <c r="H7" s="4"/>
      <c r="I7" s="218"/>
      <c r="J7" s="694"/>
      <c r="K7" s="694"/>
      <c r="L7" s="398"/>
      <c r="M7" s="218"/>
      <c r="N7" s="397"/>
    </row>
    <row r="8" spans="1:14" ht="13.5">
      <c r="B8" s="693"/>
      <c r="C8" s="693"/>
      <c r="D8" s="693"/>
      <c r="E8" s="228"/>
      <c r="F8" s="228"/>
      <c r="G8" s="228"/>
      <c r="H8" s="4"/>
    </row>
    <row r="9" spans="1:14" ht="13.5">
      <c r="B9" s="693"/>
      <c r="C9" s="693"/>
      <c r="D9" s="693"/>
      <c r="E9" s="228"/>
      <c r="F9" s="228"/>
      <c r="G9" s="228"/>
      <c r="H9" s="4"/>
      <c r="J9" s="34"/>
    </row>
    <row r="10" spans="1:14" ht="13.5">
      <c r="B10" s="693"/>
      <c r="C10" s="693"/>
      <c r="D10" s="693"/>
      <c r="E10" s="228"/>
      <c r="F10" s="228"/>
      <c r="G10" s="228"/>
      <c r="H10" s="4"/>
      <c r="J10" s="34"/>
      <c r="N10" s="34"/>
    </row>
    <row r="11" spans="1:14" ht="13.5">
      <c r="B11" s="693"/>
      <c r="C11" s="693"/>
      <c r="D11" s="693"/>
      <c r="E11" s="228"/>
      <c r="F11" s="228"/>
      <c r="G11" s="228"/>
      <c r="H11" s="4"/>
      <c r="J11" s="34"/>
    </row>
    <row r="12" spans="1:14" ht="13.5">
      <c r="B12" s="693"/>
      <c r="C12" s="693"/>
      <c r="D12" s="693"/>
      <c r="E12" s="228"/>
      <c r="F12" s="228"/>
      <c r="G12" s="228"/>
      <c r="H12" s="4"/>
    </row>
    <row r="13" spans="1:14" ht="13.5">
      <c r="E13" s="66"/>
      <c r="F13" s="66"/>
      <c r="G13" s="66"/>
      <c r="H13" s="4"/>
    </row>
    <row r="14" spans="1:14">
      <c r="H14" s="29" t="s">
        <v>29</v>
      </c>
    </row>
    <row r="15" spans="1:14" ht="13.5" customHeight="1">
      <c r="A15" s="4" t="s">
        <v>113</v>
      </c>
      <c r="B15" s="702" t="s">
        <v>66</v>
      </c>
      <c r="C15" s="702"/>
      <c r="D15" s="702"/>
      <c r="E15" s="702"/>
      <c r="F15" s="243"/>
      <c r="G15" s="40" t="s">
        <v>235</v>
      </c>
      <c r="H15" s="243"/>
    </row>
    <row r="16" spans="1:14" ht="13.5">
      <c r="B16" s="702" t="s">
        <v>16</v>
      </c>
      <c r="C16" s="702"/>
      <c r="D16" s="702"/>
      <c r="E16" s="702"/>
      <c r="F16" s="243"/>
      <c r="G16" s="40" t="s">
        <v>235</v>
      </c>
      <c r="H16" s="243"/>
    </row>
    <row r="17" spans="1:31">
      <c r="H17" s="4"/>
      <c r="K17" s="9" t="s">
        <v>18</v>
      </c>
    </row>
    <row r="18" spans="1:31" ht="15" customHeight="1" thickBot="1">
      <c r="A18" s="4" t="s">
        <v>114</v>
      </c>
      <c r="B18" s="5" t="s">
        <v>143</v>
      </c>
      <c r="J18" s="10" t="s">
        <v>9</v>
      </c>
      <c r="K18" s="42"/>
      <c r="L18" s="4" t="s">
        <v>10</v>
      </c>
      <c r="M18" s="43"/>
      <c r="N18" s="5"/>
      <c r="O18" s="34"/>
      <c r="Y18" s="10"/>
      <c r="Z18" s="10"/>
      <c r="AA18" s="10"/>
      <c r="AB18" s="10"/>
      <c r="AC18" s="10"/>
      <c r="AD18" s="10" t="s">
        <v>27</v>
      </c>
      <c r="AE18" s="10"/>
    </row>
    <row r="19" spans="1:31" ht="15" customHeight="1" thickBot="1">
      <c r="E19" s="32" t="s">
        <v>35</v>
      </c>
      <c r="F19" s="31" t="s">
        <v>24</v>
      </c>
      <c r="G19" s="31" t="s">
        <v>39</v>
      </c>
      <c r="H19" s="31" t="s">
        <v>29</v>
      </c>
      <c r="I19" s="12" t="s">
        <v>23</v>
      </c>
      <c r="J19" s="73" t="str">
        <f>$K18-1&amp;"年"</f>
        <v>-1年</v>
      </c>
      <c r="K19" s="12" t="str">
        <f>$K18&amp;"年"</f>
        <v>年</v>
      </c>
      <c r="L19" s="12" t="str">
        <f>$K18+1&amp;"年"</f>
        <v>1年</v>
      </c>
      <c r="M19" s="12" t="str">
        <f>$K18+2&amp;"年"</f>
        <v>2年</v>
      </c>
      <c r="N19" s="12" t="str">
        <f>$K18+3&amp;"年"</f>
        <v>3年</v>
      </c>
      <c r="O19" s="12" t="str">
        <f>$K18+4&amp;"年"</f>
        <v>4年</v>
      </c>
      <c r="P19" s="12" t="str">
        <f>$K18+5&amp;"年"</f>
        <v>5年</v>
      </c>
      <c r="Q19" s="12" t="str">
        <f>$K18+6&amp;"年"</f>
        <v>6年</v>
      </c>
      <c r="R19" s="12" t="str">
        <f>$K18+7&amp;"年"</f>
        <v>7年</v>
      </c>
      <c r="S19" s="12" t="str">
        <f>$K18+8&amp;"年"</f>
        <v>8年</v>
      </c>
      <c r="T19" s="12" t="str">
        <f>$K18+9&amp;"年"</f>
        <v>9年</v>
      </c>
      <c r="U19" s="12" t="str">
        <f>$K18+10&amp;"年"</f>
        <v>10年</v>
      </c>
      <c r="V19" s="12" t="str">
        <f>$K18+11&amp;"年"</f>
        <v>11年</v>
      </c>
      <c r="W19" s="12" t="str">
        <f>$K18+12&amp;"年"</f>
        <v>12年</v>
      </c>
      <c r="X19" s="12" t="str">
        <f>$K18+13&amp;"年"</f>
        <v>13年</v>
      </c>
      <c r="Y19" s="12" t="str">
        <f>$K18+14&amp;"年"</f>
        <v>14年</v>
      </c>
      <c r="Z19" s="12" t="str">
        <f>$K18+15&amp;"年"</f>
        <v>15年</v>
      </c>
      <c r="AA19" s="12" t="str">
        <f>$K18+16&amp;"年"</f>
        <v>16年</v>
      </c>
      <c r="AB19" s="12" t="str">
        <f>$K18+17&amp;"年"</f>
        <v>17年</v>
      </c>
      <c r="AC19" s="12" t="str">
        <f>$K18+18&amp;"年"</f>
        <v>18年</v>
      </c>
      <c r="AD19" s="13" t="str">
        <f>$K18+19&amp;"年"</f>
        <v>19年</v>
      </c>
    </row>
    <row r="20" spans="1:31" ht="15" customHeight="1">
      <c r="B20" s="186" t="s">
        <v>103</v>
      </c>
      <c r="C20" s="184"/>
      <c r="D20" s="93"/>
      <c r="E20" s="155" t="s">
        <v>295</v>
      </c>
      <c r="F20" s="156" t="s">
        <v>236</v>
      </c>
      <c r="G20" s="157" t="s">
        <v>45</v>
      </c>
      <c r="H20" s="158"/>
      <c r="I20" s="86">
        <f t="shared" ref="I20:I24" si="0">SUM(J20:AD20)</f>
        <v>0</v>
      </c>
      <c r="J20" s="147"/>
      <c r="K20" s="148"/>
      <c r="L20" s="148"/>
      <c r="M20" s="148"/>
      <c r="N20" s="148"/>
      <c r="O20" s="148"/>
      <c r="P20" s="148"/>
      <c r="Q20" s="148"/>
      <c r="R20" s="148"/>
      <c r="S20" s="148"/>
      <c r="T20" s="148"/>
      <c r="U20" s="148"/>
      <c r="V20" s="148"/>
      <c r="W20" s="148"/>
      <c r="X20" s="148"/>
      <c r="Y20" s="148"/>
      <c r="Z20" s="148"/>
      <c r="AA20" s="148"/>
      <c r="AB20" s="148"/>
      <c r="AC20" s="148"/>
      <c r="AD20" s="149"/>
    </row>
    <row r="21" spans="1:31" ht="15" customHeight="1">
      <c r="B21" s="185"/>
      <c r="E21" s="166" t="s">
        <v>296</v>
      </c>
      <c r="F21" s="319"/>
      <c r="G21" s="160" t="s">
        <v>46</v>
      </c>
      <c r="H21" s="161"/>
      <c r="I21" s="87">
        <f t="shared" si="0"/>
        <v>0</v>
      </c>
      <c r="J21" s="127"/>
      <c r="K21" s="150"/>
      <c r="L21" s="150"/>
      <c r="M21" s="150"/>
      <c r="N21" s="150"/>
      <c r="O21" s="150"/>
      <c r="P21" s="150"/>
      <c r="Q21" s="150"/>
      <c r="R21" s="150"/>
      <c r="S21" s="150"/>
      <c r="T21" s="150"/>
      <c r="U21" s="150"/>
      <c r="V21" s="150"/>
      <c r="W21" s="150"/>
      <c r="X21" s="150"/>
      <c r="Y21" s="150"/>
      <c r="Z21" s="150"/>
      <c r="AA21" s="150"/>
      <c r="AB21" s="150"/>
      <c r="AC21" s="150"/>
      <c r="AD21" s="151"/>
    </row>
    <row r="22" spans="1:31" ht="15" customHeight="1">
      <c r="B22" s="185"/>
      <c r="E22" s="313" t="s">
        <v>297</v>
      </c>
      <c r="F22" s="320"/>
      <c r="G22" s="160" t="s">
        <v>46</v>
      </c>
      <c r="H22" s="314"/>
      <c r="I22" s="87">
        <f t="shared" si="0"/>
        <v>0</v>
      </c>
      <c r="J22" s="315"/>
      <c r="K22" s="150"/>
      <c r="L22" s="150"/>
      <c r="M22" s="150"/>
      <c r="N22" s="150"/>
      <c r="O22" s="150"/>
      <c r="P22" s="150"/>
      <c r="Q22" s="150"/>
      <c r="R22" s="150"/>
      <c r="S22" s="150"/>
      <c r="T22" s="150"/>
      <c r="U22" s="150"/>
      <c r="V22" s="150"/>
      <c r="W22" s="150"/>
      <c r="X22" s="150"/>
      <c r="Y22" s="150"/>
      <c r="Z22" s="150"/>
      <c r="AA22" s="316"/>
      <c r="AB22" s="316"/>
      <c r="AC22" s="316"/>
      <c r="AD22" s="317"/>
    </row>
    <row r="23" spans="1:31" ht="15" customHeight="1" thickBot="1">
      <c r="B23" s="185"/>
      <c r="E23" s="162" t="s">
        <v>298</v>
      </c>
      <c r="F23" s="163"/>
      <c r="G23" s="164" t="s">
        <v>46</v>
      </c>
      <c r="H23" s="165"/>
      <c r="I23" s="88">
        <f t="shared" si="0"/>
        <v>0</v>
      </c>
      <c r="J23" s="152"/>
      <c r="K23" s="153"/>
      <c r="L23" s="153"/>
      <c r="M23" s="153"/>
      <c r="N23" s="153"/>
      <c r="O23" s="153"/>
      <c r="P23" s="153"/>
      <c r="Q23" s="153"/>
      <c r="R23" s="153"/>
      <c r="S23" s="153"/>
      <c r="T23" s="153"/>
      <c r="U23" s="153"/>
      <c r="V23" s="153"/>
      <c r="W23" s="153"/>
      <c r="X23" s="153"/>
      <c r="Y23" s="153"/>
      <c r="Z23" s="153"/>
      <c r="AA23" s="153"/>
      <c r="AB23" s="153"/>
      <c r="AC23" s="153"/>
      <c r="AD23" s="154"/>
    </row>
    <row r="24" spans="1:31" ht="15" customHeight="1" thickTop="1">
      <c r="B24" s="244"/>
      <c r="C24" s="47"/>
      <c r="D24" s="47"/>
      <c r="E24" s="699" t="s">
        <v>44</v>
      </c>
      <c r="F24" s="700"/>
      <c r="G24" s="700"/>
      <c r="H24" s="701"/>
      <c r="I24" s="91">
        <f t="shared" si="0"/>
        <v>0</v>
      </c>
      <c r="J24" s="51">
        <f t="shared" ref="J24:AD24" si="1">SUM(J20:J23)</f>
        <v>0</v>
      </c>
      <c r="K24" s="45">
        <f t="shared" si="1"/>
        <v>0</v>
      </c>
      <c r="L24" s="48">
        <f t="shared" si="1"/>
        <v>0</v>
      </c>
      <c r="M24" s="48">
        <f t="shared" si="1"/>
        <v>0</v>
      </c>
      <c r="N24" s="48">
        <f t="shared" si="1"/>
        <v>0</v>
      </c>
      <c r="O24" s="48">
        <f t="shared" si="1"/>
        <v>0</v>
      </c>
      <c r="P24" s="48">
        <f t="shared" si="1"/>
        <v>0</v>
      </c>
      <c r="Q24" s="48">
        <f t="shared" si="1"/>
        <v>0</v>
      </c>
      <c r="R24" s="48">
        <f t="shared" si="1"/>
        <v>0</v>
      </c>
      <c r="S24" s="48">
        <f t="shared" si="1"/>
        <v>0</v>
      </c>
      <c r="T24" s="48">
        <f t="shared" si="1"/>
        <v>0</v>
      </c>
      <c r="U24" s="48">
        <f t="shared" si="1"/>
        <v>0</v>
      </c>
      <c r="V24" s="48">
        <f t="shared" si="1"/>
        <v>0</v>
      </c>
      <c r="W24" s="48">
        <f t="shared" si="1"/>
        <v>0</v>
      </c>
      <c r="X24" s="48">
        <f t="shared" si="1"/>
        <v>0</v>
      </c>
      <c r="Y24" s="48">
        <f t="shared" si="1"/>
        <v>0</v>
      </c>
      <c r="Z24" s="48">
        <f t="shared" si="1"/>
        <v>0</v>
      </c>
      <c r="AA24" s="48">
        <f t="shared" si="1"/>
        <v>0</v>
      </c>
      <c r="AB24" s="48">
        <f t="shared" si="1"/>
        <v>0</v>
      </c>
      <c r="AC24" s="48">
        <f t="shared" si="1"/>
        <v>0</v>
      </c>
      <c r="AD24" s="49">
        <f t="shared" si="1"/>
        <v>0</v>
      </c>
    </row>
    <row r="25" spans="1:31" ht="15" customHeight="1">
      <c r="B25" s="188" t="s">
        <v>142</v>
      </c>
      <c r="C25" s="46"/>
      <c r="D25" s="67"/>
      <c r="E25" s="155" t="s">
        <v>67</v>
      </c>
      <c r="F25" s="156" t="s">
        <v>236</v>
      </c>
      <c r="G25" s="157" t="s">
        <v>45</v>
      </c>
      <c r="H25" s="158"/>
      <c r="I25" s="124">
        <f t="shared" ref="I25:I30" si="2">SUM(J25:AD25)</f>
        <v>0</v>
      </c>
      <c r="J25" s="147"/>
      <c r="K25" s="148"/>
      <c r="L25" s="148"/>
      <c r="M25" s="148"/>
      <c r="N25" s="148"/>
      <c r="O25" s="148"/>
      <c r="P25" s="148"/>
      <c r="Q25" s="148"/>
      <c r="R25" s="148"/>
      <c r="S25" s="148"/>
      <c r="T25" s="148"/>
      <c r="U25" s="148"/>
      <c r="V25" s="148"/>
      <c r="W25" s="148"/>
      <c r="X25" s="148"/>
      <c r="Y25" s="148"/>
      <c r="Z25" s="148"/>
      <c r="AA25" s="148"/>
      <c r="AB25" s="148"/>
      <c r="AC25" s="148"/>
      <c r="AD25" s="149"/>
    </row>
    <row r="26" spans="1:31" ht="15" customHeight="1">
      <c r="B26" s="185"/>
      <c r="D26" s="50"/>
      <c r="E26" s="166" t="s">
        <v>47</v>
      </c>
      <c r="F26" s="167" t="s">
        <v>236</v>
      </c>
      <c r="G26" s="160" t="s">
        <v>45</v>
      </c>
      <c r="H26" s="161"/>
      <c r="I26" s="111">
        <f>SUM(J26:AD26)</f>
        <v>0</v>
      </c>
      <c r="J26" s="127"/>
      <c r="K26" s="150"/>
      <c r="L26" s="150"/>
      <c r="M26" s="150"/>
      <c r="N26" s="150"/>
      <c r="O26" s="150"/>
      <c r="P26" s="150"/>
      <c r="Q26" s="150"/>
      <c r="R26" s="150"/>
      <c r="S26" s="150"/>
      <c r="T26" s="150"/>
      <c r="U26" s="150"/>
      <c r="V26" s="150"/>
      <c r="W26" s="150"/>
      <c r="X26" s="150"/>
      <c r="Y26" s="150"/>
      <c r="Z26" s="150"/>
      <c r="AA26" s="150"/>
      <c r="AB26" s="150"/>
      <c r="AC26" s="150"/>
      <c r="AD26" s="151"/>
    </row>
    <row r="27" spans="1:31" ht="15" customHeight="1">
      <c r="B27" s="185"/>
      <c r="C27" s="10"/>
      <c r="D27" s="10"/>
      <c r="E27" s="168" t="s">
        <v>8</v>
      </c>
      <c r="F27" s="159" t="s">
        <v>236</v>
      </c>
      <c r="G27" s="160" t="s">
        <v>46</v>
      </c>
      <c r="H27" s="169"/>
      <c r="I27" s="111">
        <f t="shared" si="2"/>
        <v>0</v>
      </c>
      <c r="J27" s="127"/>
      <c r="K27" s="150"/>
      <c r="L27" s="150"/>
      <c r="M27" s="150"/>
      <c r="N27" s="150"/>
      <c r="O27" s="150"/>
      <c r="P27" s="150"/>
      <c r="Q27" s="150"/>
      <c r="R27" s="150"/>
      <c r="S27" s="150"/>
      <c r="T27" s="150"/>
      <c r="U27" s="150"/>
      <c r="V27" s="150"/>
      <c r="W27" s="150"/>
      <c r="X27" s="150"/>
      <c r="Y27" s="150"/>
      <c r="Z27" s="150"/>
      <c r="AA27" s="150"/>
      <c r="AB27" s="150"/>
      <c r="AC27" s="150"/>
      <c r="AD27" s="151"/>
    </row>
    <row r="28" spans="1:31" ht="15" customHeight="1">
      <c r="B28" s="185"/>
      <c r="E28" s="168" t="s">
        <v>1</v>
      </c>
      <c r="F28" s="159" t="s">
        <v>236</v>
      </c>
      <c r="G28" s="160" t="s">
        <v>46</v>
      </c>
      <c r="H28" s="231"/>
      <c r="I28" s="111">
        <f t="shared" si="2"/>
        <v>0</v>
      </c>
      <c r="J28" s="127"/>
      <c r="K28" s="241"/>
      <c r="L28" s="241"/>
      <c r="M28" s="241"/>
      <c r="N28" s="241"/>
      <c r="O28" s="241"/>
      <c r="P28" s="241"/>
      <c r="Q28" s="241"/>
      <c r="R28" s="241"/>
      <c r="S28" s="241"/>
      <c r="T28" s="241"/>
      <c r="U28" s="241"/>
      <c r="V28" s="241"/>
      <c r="W28" s="241"/>
      <c r="X28" s="241"/>
      <c r="Y28" s="241"/>
      <c r="Z28" s="241"/>
      <c r="AA28" s="241"/>
      <c r="AB28" s="241"/>
      <c r="AC28" s="241"/>
      <c r="AD28" s="262"/>
    </row>
    <row r="29" spans="1:31" ht="15" customHeight="1" thickBot="1">
      <c r="B29" s="185"/>
      <c r="E29" s="170" t="s">
        <v>63</v>
      </c>
      <c r="F29" s="163"/>
      <c r="G29" s="164" t="s">
        <v>46</v>
      </c>
      <c r="H29" s="171"/>
      <c r="I29" s="119">
        <f t="shared" si="2"/>
        <v>0</v>
      </c>
      <c r="J29" s="152"/>
      <c r="K29" s="153"/>
      <c r="L29" s="153"/>
      <c r="M29" s="153"/>
      <c r="N29" s="153"/>
      <c r="O29" s="153"/>
      <c r="P29" s="153"/>
      <c r="Q29" s="153"/>
      <c r="R29" s="153"/>
      <c r="S29" s="153"/>
      <c r="T29" s="153"/>
      <c r="U29" s="153"/>
      <c r="V29" s="153"/>
      <c r="W29" s="153"/>
      <c r="X29" s="153"/>
      <c r="Y29" s="153"/>
      <c r="Z29" s="153"/>
      <c r="AA29" s="153"/>
      <c r="AB29" s="153"/>
      <c r="AC29" s="153"/>
      <c r="AD29" s="154"/>
    </row>
    <row r="30" spans="1:31" ht="15" customHeight="1" thickTop="1" thickBot="1">
      <c r="B30" s="185"/>
      <c r="E30" s="703" t="s">
        <v>23</v>
      </c>
      <c r="F30" s="704"/>
      <c r="G30" s="704"/>
      <c r="H30" s="705"/>
      <c r="I30" s="288">
        <f t="shared" si="2"/>
        <v>0</v>
      </c>
      <c r="J30" s="289">
        <f t="shared" ref="J30:AD30" si="3">SUM(J25:J29)</f>
        <v>0</v>
      </c>
      <c r="K30" s="290">
        <f t="shared" si="3"/>
        <v>0</v>
      </c>
      <c r="L30" s="290">
        <f t="shared" si="3"/>
        <v>0</v>
      </c>
      <c r="M30" s="290">
        <f t="shared" si="3"/>
        <v>0</v>
      </c>
      <c r="N30" s="290">
        <f t="shared" si="3"/>
        <v>0</v>
      </c>
      <c r="O30" s="290">
        <f t="shared" si="3"/>
        <v>0</v>
      </c>
      <c r="P30" s="290">
        <f t="shared" si="3"/>
        <v>0</v>
      </c>
      <c r="Q30" s="290">
        <f t="shared" si="3"/>
        <v>0</v>
      </c>
      <c r="R30" s="290">
        <f t="shared" si="3"/>
        <v>0</v>
      </c>
      <c r="S30" s="290">
        <f t="shared" si="3"/>
        <v>0</v>
      </c>
      <c r="T30" s="290">
        <f t="shared" si="3"/>
        <v>0</v>
      </c>
      <c r="U30" s="290">
        <f t="shared" si="3"/>
        <v>0</v>
      </c>
      <c r="V30" s="290">
        <f t="shared" si="3"/>
        <v>0</v>
      </c>
      <c r="W30" s="290">
        <f t="shared" si="3"/>
        <v>0</v>
      </c>
      <c r="X30" s="290">
        <f t="shared" si="3"/>
        <v>0</v>
      </c>
      <c r="Y30" s="290">
        <f t="shared" si="3"/>
        <v>0</v>
      </c>
      <c r="Z30" s="290">
        <f t="shared" si="3"/>
        <v>0</v>
      </c>
      <c r="AA30" s="290">
        <f t="shared" si="3"/>
        <v>0</v>
      </c>
      <c r="AB30" s="290">
        <f t="shared" si="3"/>
        <v>0</v>
      </c>
      <c r="AC30" s="290">
        <f t="shared" si="3"/>
        <v>0</v>
      </c>
      <c r="AD30" s="291">
        <f t="shared" si="3"/>
        <v>0</v>
      </c>
    </row>
    <row r="31" spans="1:31" ht="15" customHeight="1" thickTop="1" thickBot="1">
      <c r="B31" s="706" t="s">
        <v>237</v>
      </c>
      <c r="C31" s="707"/>
      <c r="D31" s="707"/>
      <c r="E31" s="707"/>
      <c r="F31" s="707"/>
      <c r="G31" s="267"/>
      <c r="H31" s="267"/>
      <c r="I31" s="89">
        <f>I24-I30</f>
        <v>0</v>
      </c>
      <c r="J31" s="292">
        <f>J24-J30</f>
        <v>0</v>
      </c>
      <c r="K31" s="293">
        <f t="shared" ref="K31:AD31" si="4">K24-K30</f>
        <v>0</v>
      </c>
      <c r="L31" s="293">
        <f t="shared" si="4"/>
        <v>0</v>
      </c>
      <c r="M31" s="293">
        <f t="shared" si="4"/>
        <v>0</v>
      </c>
      <c r="N31" s="293">
        <f t="shared" si="4"/>
        <v>0</v>
      </c>
      <c r="O31" s="293">
        <f t="shared" si="4"/>
        <v>0</v>
      </c>
      <c r="P31" s="293">
        <f t="shared" si="4"/>
        <v>0</v>
      </c>
      <c r="Q31" s="293">
        <f t="shared" si="4"/>
        <v>0</v>
      </c>
      <c r="R31" s="293">
        <f t="shared" si="4"/>
        <v>0</v>
      </c>
      <c r="S31" s="293">
        <f t="shared" si="4"/>
        <v>0</v>
      </c>
      <c r="T31" s="293">
        <f t="shared" si="4"/>
        <v>0</v>
      </c>
      <c r="U31" s="293">
        <f t="shared" si="4"/>
        <v>0</v>
      </c>
      <c r="V31" s="293">
        <f t="shared" si="4"/>
        <v>0</v>
      </c>
      <c r="W31" s="293">
        <f t="shared" si="4"/>
        <v>0</v>
      </c>
      <c r="X31" s="293">
        <f t="shared" si="4"/>
        <v>0</v>
      </c>
      <c r="Y31" s="293">
        <f t="shared" si="4"/>
        <v>0</v>
      </c>
      <c r="Z31" s="293">
        <f t="shared" si="4"/>
        <v>0</v>
      </c>
      <c r="AA31" s="293">
        <f t="shared" si="4"/>
        <v>0</v>
      </c>
      <c r="AB31" s="293">
        <f t="shared" si="4"/>
        <v>0</v>
      </c>
      <c r="AC31" s="293">
        <f t="shared" si="4"/>
        <v>0</v>
      </c>
      <c r="AD31" s="294">
        <f t="shared" si="4"/>
        <v>0</v>
      </c>
    </row>
    <row r="32" spans="1:31" ht="15" customHeight="1">
      <c r="J32" s="53"/>
      <c r="L32" s="53"/>
      <c r="M32" s="53"/>
      <c r="N32" s="53"/>
      <c r="O32" s="53"/>
      <c r="P32" s="53"/>
      <c r="Q32" s="53"/>
      <c r="R32" s="53"/>
      <c r="S32" s="53"/>
      <c r="T32" s="53"/>
      <c r="U32" s="53"/>
      <c r="V32" s="53"/>
      <c r="W32" s="53"/>
      <c r="X32" s="53"/>
      <c r="Y32" s="53"/>
      <c r="Z32" s="53"/>
      <c r="AA32" s="53"/>
      <c r="AB32" s="53"/>
      <c r="AC32" s="53"/>
      <c r="AD32" s="53"/>
    </row>
    <row r="33" spans="2:31" ht="15" customHeight="1" thickBot="1">
      <c r="B33" s="5" t="s">
        <v>144</v>
      </c>
      <c r="J33" s="10" t="s">
        <v>9</v>
      </c>
      <c r="K33" s="42"/>
      <c r="L33" s="4" t="s">
        <v>10</v>
      </c>
      <c r="M33" s="43"/>
      <c r="N33" s="41"/>
      <c r="O33" s="34"/>
      <c r="Y33" s="10"/>
      <c r="Z33" s="10"/>
      <c r="AA33" s="10"/>
      <c r="AB33" s="10"/>
      <c r="AC33" s="10"/>
      <c r="AD33" s="10" t="s">
        <v>27</v>
      </c>
    </row>
    <row r="34" spans="2:31" ht="15" customHeight="1" thickBot="1">
      <c r="E34" s="32" t="s">
        <v>35</v>
      </c>
      <c r="F34" s="31" t="s">
        <v>24</v>
      </c>
      <c r="G34" s="31" t="s">
        <v>39</v>
      </c>
      <c r="H34" s="31" t="s">
        <v>29</v>
      </c>
      <c r="I34" s="12" t="s">
        <v>23</v>
      </c>
      <c r="J34" s="73" t="str">
        <f>$K33-1&amp;"年"</f>
        <v>-1年</v>
      </c>
      <c r="K34" s="12" t="str">
        <f>$K33&amp;"年"</f>
        <v>年</v>
      </c>
      <c r="L34" s="12" t="str">
        <f>$K33+1&amp;"年"</f>
        <v>1年</v>
      </c>
      <c r="M34" s="12" t="str">
        <f>$K33+2&amp;"年"</f>
        <v>2年</v>
      </c>
      <c r="N34" s="12" t="str">
        <f>$K33+3&amp;"年"</f>
        <v>3年</v>
      </c>
      <c r="O34" s="12" t="str">
        <f>$K33+4&amp;"年"</f>
        <v>4年</v>
      </c>
      <c r="P34" s="12" t="str">
        <f>$K33+5&amp;"年"</f>
        <v>5年</v>
      </c>
      <c r="Q34" s="12" t="str">
        <f>$K33+6&amp;"年"</f>
        <v>6年</v>
      </c>
      <c r="R34" s="12" t="str">
        <f>$K33+7&amp;"年"</f>
        <v>7年</v>
      </c>
      <c r="S34" s="12" t="str">
        <f>$K33+8&amp;"年"</f>
        <v>8年</v>
      </c>
      <c r="T34" s="12" t="str">
        <f>$K33+9&amp;"年"</f>
        <v>9年</v>
      </c>
      <c r="U34" s="12" t="str">
        <f>$K33+10&amp;"年"</f>
        <v>10年</v>
      </c>
      <c r="V34" s="12" t="str">
        <f>$K33+11&amp;"年"</f>
        <v>11年</v>
      </c>
      <c r="W34" s="12" t="str">
        <f>$K33+12&amp;"年"</f>
        <v>12年</v>
      </c>
      <c r="X34" s="12" t="str">
        <f>$K33+13&amp;"年"</f>
        <v>13年</v>
      </c>
      <c r="Y34" s="12" t="str">
        <f>$K33+14&amp;"年"</f>
        <v>14年</v>
      </c>
      <c r="Z34" s="12" t="str">
        <f>$K33+15&amp;"年"</f>
        <v>15年</v>
      </c>
      <c r="AA34" s="12" t="str">
        <f>$K33+16&amp;"年"</f>
        <v>16年</v>
      </c>
      <c r="AB34" s="12" t="str">
        <f>$K33+17&amp;"年"</f>
        <v>17年</v>
      </c>
      <c r="AC34" s="12" t="str">
        <f>$K33+18&amp;"年"</f>
        <v>18年</v>
      </c>
      <c r="AD34" s="321" t="str">
        <f>$K33+19&amp;"年"</f>
        <v>19年</v>
      </c>
      <c r="AE34" s="346" t="str">
        <f>$K33+20&amp;"年"</f>
        <v>20年</v>
      </c>
    </row>
    <row r="35" spans="2:31" ht="15" customHeight="1">
      <c r="B35" s="186" t="s">
        <v>40</v>
      </c>
      <c r="C35" s="44"/>
      <c r="D35" s="44"/>
      <c r="E35" s="155" t="s">
        <v>41</v>
      </c>
      <c r="F35" s="156" t="s">
        <v>238</v>
      </c>
      <c r="G35" s="157" t="s">
        <v>42</v>
      </c>
      <c r="H35" s="230"/>
      <c r="I35" s="86">
        <f t="shared" ref="I35:I49" si="5">SUM(J35:AD35)</f>
        <v>0</v>
      </c>
      <c r="J35" s="233"/>
      <c r="K35" s="174"/>
      <c r="L35" s="174"/>
      <c r="M35" s="174"/>
      <c r="N35" s="174"/>
      <c r="O35" s="174"/>
      <c r="P35" s="174"/>
      <c r="Q35" s="174"/>
      <c r="R35" s="174"/>
      <c r="S35" s="174"/>
      <c r="T35" s="174"/>
      <c r="U35" s="174"/>
      <c r="V35" s="174"/>
      <c r="W35" s="174"/>
      <c r="X35" s="174"/>
      <c r="Y35" s="174"/>
      <c r="Z35" s="174"/>
      <c r="AA35" s="174"/>
      <c r="AB35" s="174"/>
      <c r="AC35" s="174"/>
      <c r="AD35" s="363"/>
      <c r="AE35" s="364"/>
    </row>
    <row r="36" spans="2:31" ht="15" customHeight="1">
      <c r="B36" s="188"/>
      <c r="C36" s="10"/>
      <c r="D36" s="10"/>
      <c r="E36" s="168" t="s">
        <v>6</v>
      </c>
      <c r="F36" s="159" t="s">
        <v>238</v>
      </c>
      <c r="G36" s="172" t="s">
        <v>43</v>
      </c>
      <c r="H36" s="231"/>
      <c r="I36" s="87">
        <f t="shared" si="5"/>
        <v>0</v>
      </c>
      <c r="J36" s="234"/>
      <c r="K36" s="175"/>
      <c r="L36" s="175"/>
      <c r="M36" s="175"/>
      <c r="N36" s="175"/>
      <c r="O36" s="175"/>
      <c r="P36" s="175"/>
      <c r="Q36" s="175"/>
      <c r="R36" s="175"/>
      <c r="S36" s="175"/>
      <c r="T36" s="175"/>
      <c r="U36" s="175"/>
      <c r="V36" s="175"/>
      <c r="W36" s="175"/>
      <c r="X36" s="175"/>
      <c r="Y36" s="175"/>
      <c r="Z36" s="175"/>
      <c r="AA36" s="175"/>
      <c r="AB36" s="175"/>
      <c r="AC36" s="175"/>
      <c r="AD36" s="323"/>
      <c r="AE36" s="365"/>
    </row>
    <row r="37" spans="2:31" ht="15" customHeight="1" thickBot="1">
      <c r="B37" s="188"/>
      <c r="E37" s="162" t="s">
        <v>63</v>
      </c>
      <c r="F37" s="229"/>
      <c r="G37" s="173" t="s">
        <v>42</v>
      </c>
      <c r="H37" s="232"/>
      <c r="I37" s="88">
        <f t="shared" si="5"/>
        <v>0</v>
      </c>
      <c r="J37" s="235"/>
      <c r="K37" s="176"/>
      <c r="L37" s="176"/>
      <c r="M37" s="176"/>
      <c r="N37" s="176"/>
      <c r="O37" s="176"/>
      <c r="P37" s="176"/>
      <c r="Q37" s="176"/>
      <c r="R37" s="176"/>
      <c r="S37" s="176"/>
      <c r="T37" s="176"/>
      <c r="U37" s="176"/>
      <c r="V37" s="176"/>
      <c r="W37" s="176"/>
      <c r="X37" s="176"/>
      <c r="Y37" s="176"/>
      <c r="Z37" s="176"/>
      <c r="AA37" s="176"/>
      <c r="AB37" s="176"/>
      <c r="AC37" s="176"/>
      <c r="AD37" s="324"/>
      <c r="AE37" s="366"/>
    </row>
    <row r="38" spans="2:31" ht="15" customHeight="1" thickTop="1">
      <c r="B38" s="189"/>
      <c r="E38" s="699" t="s">
        <v>44</v>
      </c>
      <c r="F38" s="700"/>
      <c r="G38" s="700"/>
      <c r="H38" s="701"/>
      <c r="I38" s="90">
        <f t="shared" si="5"/>
        <v>0</v>
      </c>
      <c r="J38" s="51">
        <f t="shared" ref="J38:AD38" si="6">SUM(J35:J37)</f>
        <v>0</v>
      </c>
      <c r="K38" s="45">
        <f t="shared" si="6"/>
        <v>0</v>
      </c>
      <c r="L38" s="45">
        <f t="shared" si="6"/>
        <v>0</v>
      </c>
      <c r="M38" s="45">
        <f t="shared" si="6"/>
        <v>0</v>
      </c>
      <c r="N38" s="45">
        <f t="shared" si="6"/>
        <v>0</v>
      </c>
      <c r="O38" s="45">
        <f t="shared" si="6"/>
        <v>0</v>
      </c>
      <c r="P38" s="45">
        <f t="shared" si="6"/>
        <v>0</v>
      </c>
      <c r="Q38" s="45">
        <f t="shared" si="6"/>
        <v>0</v>
      </c>
      <c r="R38" s="45">
        <f t="shared" si="6"/>
        <v>0</v>
      </c>
      <c r="S38" s="45">
        <f t="shared" si="6"/>
        <v>0</v>
      </c>
      <c r="T38" s="45">
        <f t="shared" si="6"/>
        <v>0</v>
      </c>
      <c r="U38" s="45">
        <f t="shared" si="6"/>
        <v>0</v>
      </c>
      <c r="V38" s="45">
        <f t="shared" si="6"/>
        <v>0</v>
      </c>
      <c r="W38" s="45">
        <f t="shared" si="6"/>
        <v>0</v>
      </c>
      <c r="X38" s="45">
        <f t="shared" si="6"/>
        <v>0</v>
      </c>
      <c r="Y38" s="45">
        <f t="shared" si="6"/>
        <v>0</v>
      </c>
      <c r="Z38" s="45">
        <f t="shared" si="6"/>
        <v>0</v>
      </c>
      <c r="AA38" s="45">
        <f t="shared" si="6"/>
        <v>0</v>
      </c>
      <c r="AB38" s="45">
        <f t="shared" si="6"/>
        <v>0</v>
      </c>
      <c r="AC38" s="45">
        <f t="shared" si="6"/>
        <v>0</v>
      </c>
      <c r="AD38" s="325">
        <f t="shared" si="6"/>
        <v>0</v>
      </c>
      <c r="AE38" s="368"/>
    </row>
    <row r="39" spans="2:31" ht="15" customHeight="1">
      <c r="B39" s="190" t="s">
        <v>103</v>
      </c>
      <c r="C39" s="187"/>
      <c r="D39" s="46"/>
      <c r="E39" s="155" t="s">
        <v>295</v>
      </c>
      <c r="F39" s="156" t="s">
        <v>236</v>
      </c>
      <c r="G39" s="157" t="s">
        <v>45</v>
      </c>
      <c r="H39" s="158"/>
      <c r="I39" s="86">
        <f t="shared" si="5"/>
        <v>0</v>
      </c>
      <c r="J39" s="147"/>
      <c r="K39" s="148"/>
      <c r="L39" s="148"/>
      <c r="M39" s="148"/>
      <c r="N39" s="148"/>
      <c r="O39" s="148"/>
      <c r="P39" s="148"/>
      <c r="Q39" s="148"/>
      <c r="R39" s="148"/>
      <c r="S39" s="148"/>
      <c r="T39" s="148"/>
      <c r="U39" s="148"/>
      <c r="V39" s="148"/>
      <c r="W39" s="148"/>
      <c r="X39" s="148"/>
      <c r="Y39" s="148"/>
      <c r="Z39" s="148"/>
      <c r="AA39" s="148"/>
      <c r="AB39" s="148"/>
      <c r="AC39" s="148"/>
      <c r="AD39" s="326"/>
      <c r="AE39" s="364"/>
    </row>
    <row r="40" spans="2:31" ht="15" customHeight="1">
      <c r="B40" s="188"/>
      <c r="E40" s="166" t="s">
        <v>296</v>
      </c>
      <c r="F40" s="319"/>
      <c r="G40" s="160" t="s">
        <v>46</v>
      </c>
      <c r="H40" s="161"/>
      <c r="I40" s="87">
        <f t="shared" si="5"/>
        <v>0</v>
      </c>
      <c r="J40" s="127"/>
      <c r="K40" s="150"/>
      <c r="L40" s="150"/>
      <c r="M40" s="150"/>
      <c r="N40" s="150"/>
      <c r="O40" s="150"/>
      <c r="P40" s="150"/>
      <c r="Q40" s="150"/>
      <c r="R40" s="150"/>
      <c r="S40" s="150"/>
      <c r="T40" s="150"/>
      <c r="U40" s="150"/>
      <c r="V40" s="150"/>
      <c r="W40" s="150"/>
      <c r="X40" s="150"/>
      <c r="Y40" s="150"/>
      <c r="Z40" s="150"/>
      <c r="AA40" s="150"/>
      <c r="AB40" s="150"/>
      <c r="AC40" s="150"/>
      <c r="AD40" s="327"/>
      <c r="AE40" s="365"/>
    </row>
    <row r="41" spans="2:31" ht="15" customHeight="1">
      <c r="B41" s="188"/>
      <c r="E41" s="313" t="s">
        <v>297</v>
      </c>
      <c r="F41" s="320"/>
      <c r="G41" s="160" t="s">
        <v>46</v>
      </c>
      <c r="H41" s="314"/>
      <c r="I41" s="87">
        <f t="shared" si="5"/>
        <v>0</v>
      </c>
      <c r="J41" s="315"/>
      <c r="K41" s="150"/>
      <c r="L41" s="150"/>
      <c r="M41" s="150"/>
      <c r="N41" s="150"/>
      <c r="O41" s="150"/>
      <c r="P41" s="150"/>
      <c r="Q41" s="150"/>
      <c r="R41" s="150"/>
      <c r="S41" s="150"/>
      <c r="T41" s="150"/>
      <c r="U41" s="150"/>
      <c r="V41" s="150"/>
      <c r="W41" s="150"/>
      <c r="X41" s="150"/>
      <c r="Y41" s="150"/>
      <c r="Z41" s="316"/>
      <c r="AA41" s="316"/>
      <c r="AB41" s="316"/>
      <c r="AC41" s="316"/>
      <c r="AD41" s="328"/>
      <c r="AE41" s="369"/>
    </row>
    <row r="42" spans="2:31" ht="15" customHeight="1" thickBot="1">
      <c r="B42" s="188"/>
      <c r="E42" s="162" t="s">
        <v>298</v>
      </c>
      <c r="F42" s="163"/>
      <c r="G42" s="164" t="s">
        <v>46</v>
      </c>
      <c r="H42" s="165"/>
      <c r="I42" s="88">
        <f t="shared" si="5"/>
        <v>0</v>
      </c>
      <c r="J42" s="152"/>
      <c r="K42" s="153"/>
      <c r="L42" s="153"/>
      <c r="M42" s="153"/>
      <c r="N42" s="153"/>
      <c r="O42" s="153"/>
      <c r="P42" s="153"/>
      <c r="Q42" s="153"/>
      <c r="R42" s="153"/>
      <c r="S42" s="153"/>
      <c r="T42" s="153"/>
      <c r="U42" s="153"/>
      <c r="V42" s="153"/>
      <c r="W42" s="153"/>
      <c r="X42" s="153"/>
      <c r="Y42" s="153"/>
      <c r="Z42" s="153"/>
      <c r="AA42" s="153"/>
      <c r="AB42" s="153"/>
      <c r="AC42" s="153"/>
      <c r="AD42" s="329"/>
      <c r="AE42" s="366"/>
    </row>
    <row r="43" spans="2:31" ht="15" customHeight="1" thickTop="1">
      <c r="B43" s="188"/>
      <c r="C43" s="47"/>
      <c r="D43" s="47"/>
      <c r="E43" s="699" t="s">
        <v>44</v>
      </c>
      <c r="F43" s="700"/>
      <c r="G43" s="700"/>
      <c r="H43" s="701"/>
      <c r="I43" s="92">
        <f t="shared" si="5"/>
        <v>0</v>
      </c>
      <c r="J43" s="51">
        <f t="shared" ref="J43:AD43" si="7">SUM(J39:J42)</f>
        <v>0</v>
      </c>
      <c r="K43" s="45">
        <f t="shared" si="7"/>
        <v>0</v>
      </c>
      <c r="L43" s="48">
        <f t="shared" si="7"/>
        <v>0</v>
      </c>
      <c r="M43" s="48">
        <f t="shared" si="7"/>
        <v>0</v>
      </c>
      <c r="N43" s="48">
        <f t="shared" si="7"/>
        <v>0</v>
      </c>
      <c r="O43" s="48">
        <f t="shared" si="7"/>
        <v>0</v>
      </c>
      <c r="P43" s="48">
        <f t="shared" si="7"/>
        <v>0</v>
      </c>
      <c r="Q43" s="48">
        <f t="shared" si="7"/>
        <v>0</v>
      </c>
      <c r="R43" s="48">
        <f t="shared" si="7"/>
        <v>0</v>
      </c>
      <c r="S43" s="48">
        <f t="shared" si="7"/>
        <v>0</v>
      </c>
      <c r="T43" s="48">
        <f t="shared" si="7"/>
        <v>0</v>
      </c>
      <c r="U43" s="48">
        <f t="shared" si="7"/>
        <v>0</v>
      </c>
      <c r="V43" s="48">
        <f t="shared" si="7"/>
        <v>0</v>
      </c>
      <c r="W43" s="48">
        <f t="shared" si="7"/>
        <v>0</v>
      </c>
      <c r="X43" s="48">
        <f t="shared" si="7"/>
        <v>0</v>
      </c>
      <c r="Y43" s="48">
        <f t="shared" si="7"/>
        <v>0</v>
      </c>
      <c r="Z43" s="48">
        <f t="shared" si="7"/>
        <v>0</v>
      </c>
      <c r="AA43" s="48">
        <f t="shared" si="7"/>
        <v>0</v>
      </c>
      <c r="AB43" s="48">
        <f t="shared" si="7"/>
        <v>0</v>
      </c>
      <c r="AC43" s="48">
        <f t="shared" si="7"/>
        <v>0</v>
      </c>
      <c r="AD43" s="330">
        <f t="shared" si="7"/>
        <v>0</v>
      </c>
      <c r="AE43" s="370"/>
    </row>
    <row r="44" spans="2:31" ht="15" customHeight="1">
      <c r="B44" s="190" t="s">
        <v>104</v>
      </c>
      <c r="C44" s="46"/>
      <c r="D44" s="50"/>
      <c r="E44" s="155" t="s">
        <v>218</v>
      </c>
      <c r="F44" s="156" t="s">
        <v>236</v>
      </c>
      <c r="G44" s="157" t="s">
        <v>45</v>
      </c>
      <c r="H44" s="158"/>
      <c r="I44" s="374">
        <f t="shared" si="5"/>
        <v>0</v>
      </c>
      <c r="J44" s="147"/>
      <c r="K44" s="148"/>
      <c r="L44" s="148"/>
      <c r="M44" s="148"/>
      <c r="N44" s="148"/>
      <c r="O44" s="148"/>
      <c r="P44" s="148"/>
      <c r="Q44" s="148"/>
      <c r="R44" s="148"/>
      <c r="S44" s="148"/>
      <c r="T44" s="148"/>
      <c r="U44" s="148"/>
      <c r="V44" s="148"/>
      <c r="W44" s="148"/>
      <c r="X44" s="148"/>
      <c r="Y44" s="148"/>
      <c r="Z44" s="148"/>
      <c r="AA44" s="148"/>
      <c r="AB44" s="148"/>
      <c r="AC44" s="148"/>
      <c r="AD44" s="326"/>
      <c r="AE44" s="364"/>
    </row>
    <row r="45" spans="2:31" ht="15" customHeight="1">
      <c r="B45" s="188"/>
      <c r="D45" s="50"/>
      <c r="E45" s="166" t="s">
        <v>47</v>
      </c>
      <c r="F45" s="167" t="s">
        <v>236</v>
      </c>
      <c r="G45" s="160" t="s">
        <v>45</v>
      </c>
      <c r="H45" s="161"/>
      <c r="I45" s="111">
        <f t="shared" ref="I45" si="8">SUM(J45:AD45)</f>
        <v>0</v>
      </c>
      <c r="J45" s="127"/>
      <c r="K45" s="150"/>
      <c r="L45" s="150"/>
      <c r="M45" s="150"/>
      <c r="N45" s="150"/>
      <c r="O45" s="150"/>
      <c r="P45" s="150"/>
      <c r="Q45" s="150"/>
      <c r="R45" s="150"/>
      <c r="S45" s="150"/>
      <c r="T45" s="150"/>
      <c r="U45" s="150"/>
      <c r="V45" s="150"/>
      <c r="W45" s="150"/>
      <c r="X45" s="150"/>
      <c r="Y45" s="150"/>
      <c r="Z45" s="150"/>
      <c r="AA45" s="150"/>
      <c r="AB45" s="150"/>
      <c r="AC45" s="150"/>
      <c r="AD45" s="327"/>
      <c r="AE45" s="365"/>
    </row>
    <row r="46" spans="2:31" ht="15" customHeight="1">
      <c r="B46" s="188"/>
      <c r="C46" s="10"/>
      <c r="D46" s="10"/>
      <c r="E46" s="168" t="s">
        <v>8</v>
      </c>
      <c r="F46" s="159" t="s">
        <v>238</v>
      </c>
      <c r="G46" s="160" t="s">
        <v>46</v>
      </c>
      <c r="H46" s="169"/>
      <c r="I46" s="111">
        <f t="shared" si="5"/>
        <v>0</v>
      </c>
      <c r="J46" s="127"/>
      <c r="K46" s="150"/>
      <c r="L46" s="150"/>
      <c r="M46" s="150"/>
      <c r="N46" s="150"/>
      <c r="O46" s="150"/>
      <c r="P46" s="150"/>
      <c r="Q46" s="150"/>
      <c r="R46" s="150"/>
      <c r="S46" s="150"/>
      <c r="T46" s="150"/>
      <c r="U46" s="150"/>
      <c r="V46" s="150"/>
      <c r="W46" s="150"/>
      <c r="X46" s="150"/>
      <c r="Y46" s="150"/>
      <c r="Z46" s="150"/>
      <c r="AA46" s="150"/>
      <c r="AB46" s="150"/>
      <c r="AC46" s="150"/>
      <c r="AD46" s="327"/>
      <c r="AE46" s="365"/>
    </row>
    <row r="47" spans="2:31" ht="15" customHeight="1">
      <c r="B47" s="188"/>
      <c r="E47" s="168" t="s">
        <v>1</v>
      </c>
      <c r="F47" s="159" t="s">
        <v>239</v>
      </c>
      <c r="G47" s="160" t="s">
        <v>46</v>
      </c>
      <c r="H47" s="231"/>
      <c r="I47" s="111">
        <f t="shared" si="5"/>
        <v>0</v>
      </c>
      <c r="J47" s="127"/>
      <c r="K47" s="241"/>
      <c r="L47" s="241"/>
      <c r="M47" s="241"/>
      <c r="N47" s="241"/>
      <c r="O47" s="241"/>
      <c r="P47" s="241"/>
      <c r="Q47" s="241"/>
      <c r="R47" s="241"/>
      <c r="S47" s="241"/>
      <c r="T47" s="241"/>
      <c r="U47" s="241"/>
      <c r="V47" s="241"/>
      <c r="W47" s="241"/>
      <c r="X47" s="241"/>
      <c r="Y47" s="241"/>
      <c r="Z47" s="241"/>
      <c r="AA47" s="241"/>
      <c r="AB47" s="241"/>
      <c r="AC47" s="241"/>
      <c r="AD47" s="331"/>
      <c r="AE47" s="365"/>
    </row>
    <row r="48" spans="2:31" ht="15" customHeight="1" thickBot="1">
      <c r="B48" s="191"/>
      <c r="E48" s="170" t="s">
        <v>63</v>
      </c>
      <c r="F48" s="163"/>
      <c r="G48" s="164" t="s">
        <v>46</v>
      </c>
      <c r="H48" s="171"/>
      <c r="I48" s="119">
        <f t="shared" si="5"/>
        <v>0</v>
      </c>
      <c r="J48" s="152"/>
      <c r="K48" s="153"/>
      <c r="L48" s="153"/>
      <c r="M48" s="153"/>
      <c r="N48" s="153"/>
      <c r="O48" s="153"/>
      <c r="P48" s="153"/>
      <c r="Q48" s="153"/>
      <c r="R48" s="153"/>
      <c r="S48" s="153"/>
      <c r="T48" s="153"/>
      <c r="U48" s="153"/>
      <c r="V48" s="153"/>
      <c r="W48" s="153"/>
      <c r="X48" s="153"/>
      <c r="Y48" s="153"/>
      <c r="Z48" s="153"/>
      <c r="AA48" s="153"/>
      <c r="AB48" s="153"/>
      <c r="AC48" s="153"/>
      <c r="AD48" s="329"/>
      <c r="AE48" s="366"/>
    </row>
    <row r="49" spans="2:32" ht="15" customHeight="1" thickTop="1" thickBot="1">
      <c r="B49" s="191"/>
      <c r="E49" s="699" t="s">
        <v>23</v>
      </c>
      <c r="F49" s="700"/>
      <c r="G49" s="700"/>
      <c r="H49" s="701"/>
      <c r="I49" s="92">
        <f t="shared" si="5"/>
        <v>0</v>
      </c>
      <c r="J49" s="94">
        <f t="shared" ref="J49:AD49" si="9">SUM(J44:J48)</f>
        <v>0</v>
      </c>
      <c r="K49" s="95">
        <f t="shared" si="9"/>
        <v>0</v>
      </c>
      <c r="L49" s="95">
        <f t="shared" si="9"/>
        <v>0</v>
      </c>
      <c r="M49" s="95">
        <f t="shared" si="9"/>
        <v>0</v>
      </c>
      <c r="N49" s="95">
        <f t="shared" si="9"/>
        <v>0</v>
      </c>
      <c r="O49" s="95">
        <f t="shared" si="9"/>
        <v>0</v>
      </c>
      <c r="P49" s="95">
        <f t="shared" si="9"/>
        <v>0</v>
      </c>
      <c r="Q49" s="95">
        <f t="shared" si="9"/>
        <v>0</v>
      </c>
      <c r="R49" s="95">
        <f t="shared" si="9"/>
        <v>0</v>
      </c>
      <c r="S49" s="95">
        <f t="shared" si="9"/>
        <v>0</v>
      </c>
      <c r="T49" s="95">
        <f t="shared" si="9"/>
        <v>0</v>
      </c>
      <c r="U49" s="95">
        <f t="shared" si="9"/>
        <v>0</v>
      </c>
      <c r="V49" s="95">
        <f t="shared" si="9"/>
        <v>0</v>
      </c>
      <c r="W49" s="95">
        <f t="shared" si="9"/>
        <v>0</v>
      </c>
      <c r="X49" s="95">
        <f t="shared" si="9"/>
        <v>0</v>
      </c>
      <c r="Y49" s="95">
        <f t="shared" si="9"/>
        <v>0</v>
      </c>
      <c r="Z49" s="95">
        <f t="shared" si="9"/>
        <v>0</v>
      </c>
      <c r="AA49" s="95">
        <f t="shared" si="9"/>
        <v>0</v>
      </c>
      <c r="AB49" s="95">
        <f t="shared" si="9"/>
        <v>0</v>
      </c>
      <c r="AC49" s="95">
        <f t="shared" si="9"/>
        <v>0</v>
      </c>
      <c r="AD49" s="332">
        <f t="shared" si="9"/>
        <v>0</v>
      </c>
      <c r="AE49" s="368"/>
    </row>
    <row r="50" spans="2:32" ht="15" customHeight="1" thickTop="1">
      <c r="B50" s="711" t="s">
        <v>237</v>
      </c>
      <c r="C50" s="712"/>
      <c r="D50" s="712"/>
      <c r="E50" s="712"/>
      <c r="F50" s="712"/>
      <c r="G50" s="266"/>
      <c r="H50" s="266"/>
      <c r="I50" s="92">
        <f>I43-I49</f>
        <v>0</v>
      </c>
      <c r="J50" s="94">
        <f>J43-J49</f>
        <v>0</v>
      </c>
      <c r="K50" s="95">
        <f t="shared" ref="K50:AD50" si="10">K43-K49</f>
        <v>0</v>
      </c>
      <c r="L50" s="95">
        <f t="shared" si="10"/>
        <v>0</v>
      </c>
      <c r="M50" s="95">
        <f t="shared" si="10"/>
        <v>0</v>
      </c>
      <c r="N50" s="95">
        <f t="shared" si="10"/>
        <v>0</v>
      </c>
      <c r="O50" s="95">
        <f t="shared" si="10"/>
        <v>0</v>
      </c>
      <c r="P50" s="95">
        <f t="shared" si="10"/>
        <v>0</v>
      </c>
      <c r="Q50" s="95">
        <f t="shared" si="10"/>
        <v>0</v>
      </c>
      <c r="R50" s="95">
        <f t="shared" si="10"/>
        <v>0</v>
      </c>
      <c r="S50" s="95">
        <f t="shared" si="10"/>
        <v>0</v>
      </c>
      <c r="T50" s="95">
        <f t="shared" si="10"/>
        <v>0</v>
      </c>
      <c r="U50" s="95">
        <f t="shared" si="10"/>
        <v>0</v>
      </c>
      <c r="V50" s="95">
        <f t="shared" si="10"/>
        <v>0</v>
      </c>
      <c r="W50" s="95">
        <f t="shared" si="10"/>
        <v>0</v>
      </c>
      <c r="X50" s="95">
        <f t="shared" si="10"/>
        <v>0</v>
      </c>
      <c r="Y50" s="95">
        <f t="shared" si="10"/>
        <v>0</v>
      </c>
      <c r="Z50" s="95">
        <f t="shared" si="10"/>
        <v>0</v>
      </c>
      <c r="AA50" s="95">
        <f t="shared" si="10"/>
        <v>0</v>
      </c>
      <c r="AB50" s="95">
        <f t="shared" si="10"/>
        <v>0</v>
      </c>
      <c r="AC50" s="95">
        <f t="shared" si="10"/>
        <v>0</v>
      </c>
      <c r="AD50" s="332">
        <f t="shared" si="10"/>
        <v>0</v>
      </c>
      <c r="AE50" s="368"/>
    </row>
    <row r="51" spans="2:32" ht="15" customHeight="1" thickBot="1">
      <c r="B51" s="713" t="s">
        <v>240</v>
      </c>
      <c r="C51" s="714"/>
      <c r="D51" s="714"/>
      <c r="E51" s="714"/>
      <c r="F51" s="714"/>
      <c r="G51" s="295"/>
      <c r="H51" s="296"/>
      <c r="I51" s="297">
        <f>I50-I31</f>
        <v>0</v>
      </c>
      <c r="J51" s="298">
        <f t="shared" ref="J51:AD51" si="11">(J43-J$24)-(J49-J$30)</f>
        <v>0</v>
      </c>
      <c r="K51" s="299">
        <f t="shared" si="11"/>
        <v>0</v>
      </c>
      <c r="L51" s="299">
        <f t="shared" si="11"/>
        <v>0</v>
      </c>
      <c r="M51" s="299">
        <f t="shared" si="11"/>
        <v>0</v>
      </c>
      <c r="N51" s="299">
        <f t="shared" si="11"/>
        <v>0</v>
      </c>
      <c r="O51" s="299">
        <f t="shared" si="11"/>
        <v>0</v>
      </c>
      <c r="P51" s="299">
        <f t="shared" si="11"/>
        <v>0</v>
      </c>
      <c r="Q51" s="299">
        <f t="shared" si="11"/>
        <v>0</v>
      </c>
      <c r="R51" s="299">
        <f t="shared" si="11"/>
        <v>0</v>
      </c>
      <c r="S51" s="299">
        <f t="shared" si="11"/>
        <v>0</v>
      </c>
      <c r="T51" s="299">
        <f t="shared" si="11"/>
        <v>0</v>
      </c>
      <c r="U51" s="299">
        <f t="shared" si="11"/>
        <v>0</v>
      </c>
      <c r="V51" s="299">
        <f t="shared" si="11"/>
        <v>0</v>
      </c>
      <c r="W51" s="299">
        <f t="shared" si="11"/>
        <v>0</v>
      </c>
      <c r="X51" s="299">
        <f t="shared" si="11"/>
        <v>0</v>
      </c>
      <c r="Y51" s="299">
        <f t="shared" si="11"/>
        <v>0</v>
      </c>
      <c r="Z51" s="299">
        <f t="shared" si="11"/>
        <v>0</v>
      </c>
      <c r="AA51" s="299">
        <f t="shared" si="11"/>
        <v>0</v>
      </c>
      <c r="AB51" s="299">
        <f t="shared" si="11"/>
        <v>0</v>
      </c>
      <c r="AC51" s="299">
        <f t="shared" si="11"/>
        <v>0</v>
      </c>
      <c r="AD51" s="333">
        <f t="shared" si="11"/>
        <v>0</v>
      </c>
      <c r="AE51" s="371"/>
    </row>
    <row r="52" spans="2:32" ht="15" customHeight="1">
      <c r="B52" s="84"/>
      <c r="C52" s="84"/>
      <c r="D52" s="84"/>
      <c r="E52" s="84"/>
      <c r="F52" s="85"/>
      <c r="G52" s="715" t="s">
        <v>80</v>
      </c>
      <c r="H52" s="716"/>
      <c r="I52" s="138"/>
      <c r="J52" s="143">
        <f>SUM($J35:$J36)</f>
        <v>0</v>
      </c>
      <c r="K52" s="139" t="e">
        <f t="shared" ref="K52:AE52" si="12">MAX(0,J52-$J$52/MAX($F$8:$F$12))</f>
        <v>#DIV/0!</v>
      </c>
      <c r="L52" s="139" t="e">
        <f t="shared" si="12"/>
        <v>#DIV/0!</v>
      </c>
      <c r="M52" s="139" t="e">
        <f t="shared" si="12"/>
        <v>#DIV/0!</v>
      </c>
      <c r="N52" s="139" t="e">
        <f t="shared" si="12"/>
        <v>#DIV/0!</v>
      </c>
      <c r="O52" s="139" t="e">
        <f t="shared" si="12"/>
        <v>#DIV/0!</v>
      </c>
      <c r="P52" s="139" t="e">
        <f t="shared" si="12"/>
        <v>#DIV/0!</v>
      </c>
      <c r="Q52" s="139" t="e">
        <f t="shared" si="12"/>
        <v>#DIV/0!</v>
      </c>
      <c r="R52" s="139" t="e">
        <f t="shared" si="12"/>
        <v>#DIV/0!</v>
      </c>
      <c r="S52" s="139" t="e">
        <f t="shared" si="12"/>
        <v>#DIV/0!</v>
      </c>
      <c r="T52" s="139" t="e">
        <f t="shared" si="12"/>
        <v>#DIV/0!</v>
      </c>
      <c r="U52" s="139" t="e">
        <f t="shared" si="12"/>
        <v>#DIV/0!</v>
      </c>
      <c r="V52" s="139" t="e">
        <f t="shared" si="12"/>
        <v>#DIV/0!</v>
      </c>
      <c r="W52" s="139" t="e">
        <f t="shared" si="12"/>
        <v>#DIV/0!</v>
      </c>
      <c r="X52" s="139" t="e">
        <f t="shared" si="12"/>
        <v>#DIV/0!</v>
      </c>
      <c r="Y52" s="139" t="e">
        <f t="shared" si="12"/>
        <v>#DIV/0!</v>
      </c>
      <c r="Z52" s="139" t="e">
        <f t="shared" si="12"/>
        <v>#DIV/0!</v>
      </c>
      <c r="AA52" s="139" t="e">
        <f t="shared" si="12"/>
        <v>#DIV/0!</v>
      </c>
      <c r="AB52" s="139" t="e">
        <f t="shared" si="12"/>
        <v>#DIV/0!</v>
      </c>
      <c r="AC52" s="139" t="e">
        <f t="shared" si="12"/>
        <v>#DIV/0!</v>
      </c>
      <c r="AD52" s="334" t="e">
        <f t="shared" si="12"/>
        <v>#DIV/0!</v>
      </c>
      <c r="AE52" s="367" t="e">
        <f t="shared" si="12"/>
        <v>#DIV/0!</v>
      </c>
    </row>
    <row r="53" spans="2:32" ht="15" customHeight="1">
      <c r="G53" s="715" t="s">
        <v>68</v>
      </c>
      <c r="H53" s="716"/>
      <c r="I53" s="138"/>
      <c r="J53" s="144" t="e">
        <f>#REF!</f>
        <v>#REF!</v>
      </c>
      <c r="K53" s="145" t="e">
        <f>IF(MAX($E$8:$E$12)=K$83,#REF!+L$52,#REF!)</f>
        <v>#REF!</v>
      </c>
      <c r="L53" s="145" t="e">
        <f>IF(MAX($E$8:$E$12)=L$83,#REF!+M$52,#REF!)</f>
        <v>#REF!</v>
      </c>
      <c r="M53" s="145" t="e">
        <f>IF(MAX($E$8:$E$12)=M$83,#REF!+N$52,#REF!)</f>
        <v>#REF!</v>
      </c>
      <c r="N53" s="145" t="e">
        <f>IF(MAX($E$8:$E$12)=N$83,#REF!+O$52,#REF!)</f>
        <v>#REF!</v>
      </c>
      <c r="O53" s="145" t="e">
        <f>IF(MAX($E$8:$E$12)=O$83,#REF!+P$52,#REF!)</f>
        <v>#REF!</v>
      </c>
      <c r="P53" s="145" t="e">
        <f>IF(MAX($E$8:$E$12)=P$83,#REF!+Q$52,#REF!)</f>
        <v>#REF!</v>
      </c>
      <c r="Q53" s="145" t="e">
        <f>IF(MAX($E$8:$E$12)=Q$83,#REF!+R$52,#REF!)</f>
        <v>#REF!</v>
      </c>
      <c r="R53" s="145" t="e">
        <f>IF(MAX($E$8:$E$12)=R$83,#REF!+S$52,#REF!)</f>
        <v>#REF!</v>
      </c>
      <c r="S53" s="145" t="e">
        <f>IF(MAX($E$8:$E$12)=S$83,#REF!+T$52,#REF!)</f>
        <v>#REF!</v>
      </c>
      <c r="T53" s="145" t="e">
        <f>IF(MAX($E$8:$E$12)=T$83,#REF!+U$52,#REF!)</f>
        <v>#REF!</v>
      </c>
      <c r="U53" s="145" t="e">
        <f>IF(MAX($E$8:$E$12)=U$83,#REF!+V$52,#REF!)</f>
        <v>#REF!</v>
      </c>
      <c r="V53" s="145" t="e">
        <f>IF(MAX($E$8:$E$12)=V$83,#REF!+W$52,#REF!)</f>
        <v>#REF!</v>
      </c>
      <c r="W53" s="145" t="e">
        <f>IF(MAX($E$8:$E$12)=W$83,#REF!+X$52,#REF!)</f>
        <v>#REF!</v>
      </c>
      <c r="X53" s="145" t="e">
        <f>IF(MAX($E$8:$E$12)=X$83,#REF!+Y$52,#REF!)</f>
        <v>#REF!</v>
      </c>
      <c r="Y53" s="145" t="e">
        <f>IF(MAX($E$8:$E$12)=Y$83,#REF!+Z$52,#REF!)</f>
        <v>#REF!</v>
      </c>
      <c r="Z53" s="145" t="e">
        <f>IF(MAX($E$8:$E$12)=Z$83,#REF!+AA$52,#REF!)</f>
        <v>#REF!</v>
      </c>
      <c r="AA53" s="145" t="e">
        <f>IF(MAX($E$8:$E$12)=AA$83,#REF!+AB$52,#REF!)</f>
        <v>#REF!</v>
      </c>
      <c r="AB53" s="145" t="e">
        <f>IF(MAX($E$8:$E$12)=AB$83,#REF!+AC$52,#REF!)</f>
        <v>#REF!</v>
      </c>
      <c r="AC53" s="145" t="e">
        <f>IF(MAX($E$8:$E$12)=AC$83,#REF!+AD$52,#REF!)</f>
        <v>#REF!</v>
      </c>
      <c r="AD53" s="335" t="e">
        <f>IF(MAX($E$8:$E$12)=AD$83,#REF!+AE$52,#REF!)</f>
        <v>#REF!</v>
      </c>
      <c r="AE53" s="361"/>
    </row>
    <row r="54" spans="2:32" ht="15" customHeight="1" thickBot="1">
      <c r="G54" s="717" t="s">
        <v>82</v>
      </c>
      <c r="H54" s="718"/>
      <c r="I54" s="140"/>
      <c r="J54" s="141"/>
      <c r="K54" s="142" t="str">
        <f>IF(MAX($E$8:$E$12)=K$83,IRR($J53:K53)*100,"")</f>
        <v/>
      </c>
      <c r="L54" s="142" t="str">
        <f>IF(MAX($E$8:$E$12)=L$83,IRR($J53:L53)*100,"")</f>
        <v/>
      </c>
      <c r="M54" s="142" t="str">
        <f>IF(MAX($E$8:$E$12)=M$83,IRR($J53:M53)*100,"")</f>
        <v/>
      </c>
      <c r="N54" s="142" t="str">
        <f>IF(MAX($E$8:$E$12)=N$83,IRR($J53:N53)*100,"")</f>
        <v/>
      </c>
      <c r="O54" s="142" t="str">
        <f>IF(MAX($E$8:$E$12)=O$83,IRR($J53:O53)*100,"")</f>
        <v/>
      </c>
      <c r="P54" s="142" t="str">
        <f>IF(MAX($E$8:$E$12)=P$83,IRR($J53:P53)*100,"")</f>
        <v/>
      </c>
      <c r="Q54" s="142" t="str">
        <f>IF(MAX($E$8:$E$12)=Q$83,IRR($J53:Q53)*100,"")</f>
        <v/>
      </c>
      <c r="R54" s="142" t="str">
        <f>IF(MAX($E$8:$E$12)=R$83,IRR($J53:R53)*100,"")</f>
        <v/>
      </c>
      <c r="S54" s="142" t="str">
        <f>IF(MAX($E$8:$E$12)=S$83,IRR($J53:S53)*100,"")</f>
        <v/>
      </c>
      <c r="T54" s="142" t="str">
        <f>IF(MAX($E$8:$E$12)=T$83,IRR($J53:T53)*100,"")</f>
        <v/>
      </c>
      <c r="U54" s="142" t="str">
        <f>IF(MAX($E$8:$E$12)=U$83,IRR($J53:U53)*100,"")</f>
        <v/>
      </c>
      <c r="V54" s="142" t="str">
        <f>IF(MAX($E$8:$E$12)=V$83,IRR($J53:V53)*100,"")</f>
        <v/>
      </c>
      <c r="W54" s="142" t="str">
        <f>IF(MAX($E$8:$E$12)=W$83,IRR($J53:W53)*100,"")</f>
        <v/>
      </c>
      <c r="X54" s="142" t="str">
        <f>IF(MAX($E$8:$E$12)=X$83,IRR($J53:X53)*100,"")</f>
        <v/>
      </c>
      <c r="Y54" s="142" t="str">
        <f>IF(MAX($E$8:$E$12)=Y$83,IRR($J53:Y53)*100,"")</f>
        <v/>
      </c>
      <c r="Z54" s="142" t="str">
        <f>IF(MAX($E$8:$E$12)=Z$83,IRR($J53:Z53)*100,"")</f>
        <v/>
      </c>
      <c r="AA54" s="142" t="str">
        <f>IF(MAX($E$8:$E$12)=AA$83,IRR($J53:AA53)*100,"")</f>
        <v/>
      </c>
      <c r="AB54" s="142" t="str">
        <f>IF(MAX($E$8:$E$12)=AB$83,IRR($J53:AB53)*100,"")</f>
        <v/>
      </c>
      <c r="AC54" s="142" t="str">
        <f>IF(MAX($E$8:$E$12)=AC$83,IRR($J53:AC53)*100,"")</f>
        <v/>
      </c>
      <c r="AD54" s="336" t="str">
        <f>IF(MAX($E$8:$E$12)=AD$83,IRR($J53:AD53)*100,"")</f>
        <v/>
      </c>
      <c r="AE54" s="375" t="e">
        <f>IF(MAX($E$8:$E$12)=AE$83,IRR($J53:AE53)*100,"")</f>
        <v>#VALUE!</v>
      </c>
    </row>
    <row r="55" spans="2:32" ht="15" customHeight="1">
      <c r="J55" s="53"/>
      <c r="L55" s="53"/>
      <c r="M55" s="53"/>
      <c r="N55" s="53"/>
      <c r="O55" s="53"/>
      <c r="P55" s="53"/>
      <c r="Q55" s="53"/>
      <c r="R55" s="53"/>
      <c r="S55" s="53"/>
      <c r="T55" s="53"/>
      <c r="U55" s="53"/>
      <c r="V55" s="53"/>
      <c r="W55" s="53"/>
      <c r="X55" s="53"/>
      <c r="Y55" s="53"/>
      <c r="Z55" s="53"/>
      <c r="AA55" s="53"/>
      <c r="AB55" s="53"/>
      <c r="AC55" s="53"/>
      <c r="AD55" s="53"/>
    </row>
    <row r="56" spans="2:32" ht="15" customHeight="1">
      <c r="B56" s="5" t="s">
        <v>145</v>
      </c>
      <c r="G56" s="29" t="s">
        <v>29</v>
      </c>
      <c r="AF56" s="54"/>
    </row>
    <row r="57" spans="2:32" ht="15" customHeight="1">
      <c r="B57" s="708" t="s">
        <v>50</v>
      </c>
      <c r="C57" s="708"/>
      <c r="D57" s="708"/>
      <c r="E57" s="697"/>
      <c r="F57" s="464"/>
      <c r="G57" s="8"/>
      <c r="AF57" s="54"/>
    </row>
    <row r="58" spans="2:32" ht="15" customHeight="1">
      <c r="B58" s="9"/>
      <c r="AF58" s="54"/>
    </row>
    <row r="59" spans="2:32" ht="15" customHeight="1">
      <c r="E59" s="719" t="s">
        <v>74</v>
      </c>
      <c r="F59" s="720"/>
      <c r="G59" s="29" t="s">
        <v>29</v>
      </c>
      <c r="K59" s="9"/>
      <c r="AF59" s="54"/>
    </row>
    <row r="60" spans="2:32" ht="15" customHeight="1">
      <c r="B60" s="708" t="s">
        <v>51</v>
      </c>
      <c r="C60" s="708"/>
      <c r="D60" s="708"/>
      <c r="E60" s="709">
        <v>15</v>
      </c>
      <c r="F60" s="710"/>
      <c r="G60" s="268"/>
      <c r="K60" s="9" t="s">
        <v>18</v>
      </c>
      <c r="AF60" s="54"/>
    </row>
    <row r="61" spans="2:32" ht="15" customHeight="1" thickBot="1">
      <c r="B61" s="36"/>
      <c r="J61" s="10" t="s">
        <v>9</v>
      </c>
      <c r="K61" s="55">
        <f>$K$12</f>
        <v>0</v>
      </c>
      <c r="L61" s="4" t="s">
        <v>10</v>
      </c>
      <c r="M61" s="43"/>
      <c r="N61" s="41"/>
      <c r="O61" s="34"/>
      <c r="Y61" s="10"/>
      <c r="Z61" s="10"/>
      <c r="AA61" s="10"/>
      <c r="AB61" s="10"/>
      <c r="AC61" s="10"/>
      <c r="AD61" s="10" t="s">
        <v>27</v>
      </c>
      <c r="AE61" s="10"/>
    </row>
    <row r="62" spans="2:32" ht="15" customHeight="1" thickBot="1">
      <c r="B62" s="56"/>
      <c r="C62" s="52"/>
      <c r="D62" s="57"/>
      <c r="E62" s="63" t="s">
        <v>35</v>
      </c>
      <c r="F62" s="31" t="s">
        <v>24</v>
      </c>
      <c r="G62" s="31" t="s">
        <v>39</v>
      </c>
      <c r="H62" s="31" t="s">
        <v>29</v>
      </c>
      <c r="I62" s="12" t="s">
        <v>23</v>
      </c>
      <c r="J62" s="12" t="str">
        <f>$K61-1&amp;"年"</f>
        <v>-1年</v>
      </c>
      <c r="K62" s="12" t="str">
        <f>$K61&amp;"年"</f>
        <v>0年</v>
      </c>
      <c r="L62" s="12" t="str">
        <f>$K61+1&amp;"年"</f>
        <v>1年</v>
      </c>
      <c r="M62" s="12" t="str">
        <f>$K61+2&amp;"年"</f>
        <v>2年</v>
      </c>
      <c r="N62" s="12" t="str">
        <f>$K61+3&amp;"年"</f>
        <v>3年</v>
      </c>
      <c r="O62" s="12" t="str">
        <f>$K61+4&amp;"年"</f>
        <v>4年</v>
      </c>
      <c r="P62" s="12" t="str">
        <f>$K61+5&amp;"年"</f>
        <v>5年</v>
      </c>
      <c r="Q62" s="12" t="str">
        <f>$K61+6&amp;"年"</f>
        <v>6年</v>
      </c>
      <c r="R62" s="12" t="str">
        <f>$K61+7&amp;"年"</f>
        <v>7年</v>
      </c>
      <c r="S62" s="12" t="str">
        <f>$K61+8&amp;"年"</f>
        <v>8年</v>
      </c>
      <c r="T62" s="12" t="str">
        <f>$K61+9&amp;"年"</f>
        <v>9年</v>
      </c>
      <c r="U62" s="12" t="str">
        <f>$K61+10&amp;"年"</f>
        <v>10年</v>
      </c>
      <c r="V62" s="12" t="str">
        <f>$K61+11&amp;"年"</f>
        <v>11年</v>
      </c>
      <c r="W62" s="12" t="str">
        <f>$K61+12&amp;"年"</f>
        <v>12年</v>
      </c>
      <c r="X62" s="12" t="str">
        <f>$K61+13&amp;"年"</f>
        <v>13年</v>
      </c>
      <c r="Y62" s="12" t="str">
        <f>$K61+14&amp;"年"</f>
        <v>14年</v>
      </c>
      <c r="Z62" s="12" t="str">
        <f>$K61+15&amp;"年"</f>
        <v>15年</v>
      </c>
      <c r="AA62" s="12" t="str">
        <f>$K61+16&amp;"年"</f>
        <v>16年</v>
      </c>
      <c r="AB62" s="12" t="str">
        <f>$K61+17&amp;"年"</f>
        <v>17年</v>
      </c>
      <c r="AC62" s="12" t="str">
        <f>$K61+18&amp;"年"</f>
        <v>18年</v>
      </c>
      <c r="AD62" s="321" t="str">
        <f>$K61+19&amp;"年"</f>
        <v>19年</v>
      </c>
      <c r="AE62" s="346" t="str">
        <f>$K61+20&amp;"年"</f>
        <v>20年</v>
      </c>
    </row>
    <row r="63" spans="2:32" ht="15" customHeight="1">
      <c r="B63" s="186" t="s">
        <v>40</v>
      </c>
      <c r="C63" s="44"/>
      <c r="D63" s="44"/>
      <c r="E63" s="120" t="s">
        <v>41</v>
      </c>
      <c r="F63" s="121" t="s">
        <v>236</v>
      </c>
      <c r="G63" s="122" t="s">
        <v>42</v>
      </c>
      <c r="H63" s="237"/>
      <c r="I63" s="180">
        <f t="shared" ref="I63:I77" si="13">SUM(J63:AD63)</f>
        <v>0</v>
      </c>
      <c r="J63" s="240"/>
      <c r="K63" s="181"/>
      <c r="L63" s="181"/>
      <c r="M63" s="181"/>
      <c r="N63" s="181"/>
      <c r="O63" s="181"/>
      <c r="P63" s="181"/>
      <c r="Q63" s="181"/>
      <c r="R63" s="181"/>
      <c r="S63" s="181"/>
      <c r="T63" s="181"/>
      <c r="U63" s="181"/>
      <c r="V63" s="181"/>
      <c r="W63" s="181"/>
      <c r="X63" s="181"/>
      <c r="Y63" s="181"/>
      <c r="Z63" s="181"/>
      <c r="AA63" s="181"/>
      <c r="AB63" s="181"/>
      <c r="AC63" s="181"/>
      <c r="AD63" s="322"/>
      <c r="AE63" s="364"/>
    </row>
    <row r="64" spans="2:32" ht="15" customHeight="1">
      <c r="B64" s="188"/>
      <c r="C64" s="10"/>
      <c r="D64" s="10"/>
      <c r="E64" s="112" t="s">
        <v>6</v>
      </c>
      <c r="F64" s="113" t="s">
        <v>236</v>
      </c>
      <c r="G64" s="177" t="s">
        <v>43</v>
      </c>
      <c r="H64" s="238"/>
      <c r="I64" s="125">
        <f t="shared" si="13"/>
        <v>0</v>
      </c>
      <c r="J64" s="241"/>
      <c r="K64" s="175"/>
      <c r="L64" s="175"/>
      <c r="M64" s="175"/>
      <c r="N64" s="175"/>
      <c r="O64" s="175"/>
      <c r="P64" s="175"/>
      <c r="Q64" s="175"/>
      <c r="R64" s="175"/>
      <c r="S64" s="175"/>
      <c r="T64" s="175"/>
      <c r="U64" s="175"/>
      <c r="V64" s="175"/>
      <c r="W64" s="175"/>
      <c r="X64" s="175"/>
      <c r="Y64" s="175"/>
      <c r="Z64" s="175"/>
      <c r="AA64" s="175"/>
      <c r="AB64" s="175"/>
      <c r="AC64" s="175"/>
      <c r="AD64" s="323"/>
      <c r="AE64" s="365"/>
    </row>
    <row r="65" spans="2:31" ht="15" customHeight="1" thickBot="1">
      <c r="B65" s="188"/>
      <c r="E65" s="178" t="s">
        <v>63</v>
      </c>
      <c r="F65" s="236"/>
      <c r="G65" s="179" t="s">
        <v>42</v>
      </c>
      <c r="H65" s="239"/>
      <c r="I65" s="126">
        <f t="shared" si="13"/>
        <v>0</v>
      </c>
      <c r="J65" s="242"/>
      <c r="K65" s="176"/>
      <c r="L65" s="176"/>
      <c r="M65" s="176"/>
      <c r="N65" s="176"/>
      <c r="O65" s="176"/>
      <c r="P65" s="176"/>
      <c r="Q65" s="176"/>
      <c r="R65" s="176"/>
      <c r="S65" s="176"/>
      <c r="T65" s="176"/>
      <c r="U65" s="176"/>
      <c r="V65" s="176"/>
      <c r="W65" s="176"/>
      <c r="X65" s="176"/>
      <c r="Y65" s="176"/>
      <c r="Z65" s="176"/>
      <c r="AA65" s="176"/>
      <c r="AB65" s="176"/>
      <c r="AC65" s="176"/>
      <c r="AD65" s="324"/>
      <c r="AE65" s="366"/>
    </row>
    <row r="66" spans="2:31" ht="15" customHeight="1" thickTop="1">
      <c r="B66" s="189"/>
      <c r="E66" s="699" t="s">
        <v>44</v>
      </c>
      <c r="F66" s="700"/>
      <c r="G66" s="700"/>
      <c r="H66" s="701"/>
      <c r="I66" s="96">
        <f t="shared" si="13"/>
        <v>0</v>
      </c>
      <c r="J66" s="45">
        <f t="shared" ref="J66:AD66" si="14">SUM(J63:J65)</f>
        <v>0</v>
      </c>
      <c r="K66" s="45">
        <f t="shared" si="14"/>
        <v>0</v>
      </c>
      <c r="L66" s="45">
        <f t="shared" si="14"/>
        <v>0</v>
      </c>
      <c r="M66" s="45">
        <f t="shared" si="14"/>
        <v>0</v>
      </c>
      <c r="N66" s="45">
        <f t="shared" si="14"/>
        <v>0</v>
      </c>
      <c r="O66" s="45">
        <f t="shared" si="14"/>
        <v>0</v>
      </c>
      <c r="P66" s="45">
        <f t="shared" si="14"/>
        <v>0</v>
      </c>
      <c r="Q66" s="45">
        <f t="shared" si="14"/>
        <v>0</v>
      </c>
      <c r="R66" s="45">
        <f t="shared" si="14"/>
        <v>0</v>
      </c>
      <c r="S66" s="45">
        <f t="shared" si="14"/>
        <v>0</v>
      </c>
      <c r="T66" s="45">
        <f t="shared" si="14"/>
        <v>0</v>
      </c>
      <c r="U66" s="45">
        <f t="shared" si="14"/>
        <v>0</v>
      </c>
      <c r="V66" s="45">
        <f t="shared" si="14"/>
        <v>0</v>
      </c>
      <c r="W66" s="45">
        <f t="shared" si="14"/>
        <v>0</v>
      </c>
      <c r="X66" s="45">
        <f t="shared" si="14"/>
        <v>0</v>
      </c>
      <c r="Y66" s="45">
        <f t="shared" si="14"/>
        <v>0</v>
      </c>
      <c r="Z66" s="45">
        <f t="shared" si="14"/>
        <v>0</v>
      </c>
      <c r="AA66" s="45">
        <f t="shared" si="14"/>
        <v>0</v>
      </c>
      <c r="AB66" s="45">
        <f t="shared" si="14"/>
        <v>0</v>
      </c>
      <c r="AC66" s="45">
        <f t="shared" si="14"/>
        <v>0</v>
      </c>
      <c r="AD66" s="325">
        <f t="shared" si="14"/>
        <v>0</v>
      </c>
      <c r="AE66" s="368"/>
    </row>
    <row r="67" spans="2:31" ht="15" customHeight="1">
      <c r="B67" s="190" t="s">
        <v>103</v>
      </c>
      <c r="C67" s="187"/>
      <c r="D67" s="46"/>
      <c r="E67" s="155" t="s">
        <v>295</v>
      </c>
      <c r="F67" s="156" t="s">
        <v>236</v>
      </c>
      <c r="G67" s="157" t="s">
        <v>45</v>
      </c>
      <c r="H67" s="158"/>
      <c r="I67" s="86">
        <f t="shared" ref="I67:I70" si="15">SUM(J67:AD67)</f>
        <v>0</v>
      </c>
      <c r="J67" s="174"/>
      <c r="K67" s="148"/>
      <c r="L67" s="148"/>
      <c r="M67" s="148"/>
      <c r="N67" s="148"/>
      <c r="O67" s="148"/>
      <c r="P67" s="148"/>
      <c r="Q67" s="148"/>
      <c r="R67" s="148"/>
      <c r="S67" s="148"/>
      <c r="T67" s="148"/>
      <c r="U67" s="148"/>
      <c r="V67" s="148"/>
      <c r="W67" s="148"/>
      <c r="X67" s="148"/>
      <c r="Y67" s="148"/>
      <c r="Z67" s="148"/>
      <c r="AA67" s="148"/>
      <c r="AB67" s="148"/>
      <c r="AC67" s="148"/>
      <c r="AD67" s="326"/>
      <c r="AE67" s="364"/>
    </row>
    <row r="68" spans="2:31" ht="15" customHeight="1">
      <c r="B68" s="188"/>
      <c r="E68" s="166" t="s">
        <v>296</v>
      </c>
      <c r="F68" s="319"/>
      <c r="G68" s="160" t="s">
        <v>46</v>
      </c>
      <c r="H68" s="161"/>
      <c r="I68" s="87">
        <f t="shared" si="15"/>
        <v>0</v>
      </c>
      <c r="J68" s="175"/>
      <c r="K68" s="150"/>
      <c r="L68" s="150"/>
      <c r="M68" s="150"/>
      <c r="N68" s="150"/>
      <c r="O68" s="150"/>
      <c r="P68" s="150"/>
      <c r="Q68" s="150"/>
      <c r="R68" s="150"/>
      <c r="S68" s="150"/>
      <c r="T68" s="150"/>
      <c r="U68" s="150"/>
      <c r="V68" s="150"/>
      <c r="W68" s="150"/>
      <c r="X68" s="150"/>
      <c r="Y68" s="150"/>
      <c r="Z68" s="150"/>
      <c r="AA68" s="150"/>
      <c r="AB68" s="150"/>
      <c r="AC68" s="150"/>
      <c r="AD68" s="327"/>
      <c r="AE68" s="365"/>
    </row>
    <row r="69" spans="2:31" ht="15" customHeight="1">
      <c r="B69" s="188"/>
      <c r="E69" s="313" t="s">
        <v>297</v>
      </c>
      <c r="F69" s="320"/>
      <c r="G69" s="160" t="s">
        <v>46</v>
      </c>
      <c r="H69" s="314"/>
      <c r="I69" s="87">
        <f t="shared" si="15"/>
        <v>0</v>
      </c>
      <c r="J69" s="318"/>
      <c r="K69" s="150"/>
      <c r="L69" s="150"/>
      <c r="M69" s="150"/>
      <c r="N69" s="150"/>
      <c r="O69" s="150"/>
      <c r="P69" s="150"/>
      <c r="Q69" s="150"/>
      <c r="R69" s="150"/>
      <c r="S69" s="150"/>
      <c r="T69" s="150"/>
      <c r="U69" s="316"/>
      <c r="V69" s="316"/>
      <c r="W69" s="316"/>
      <c r="X69" s="316"/>
      <c r="Y69" s="316"/>
      <c r="Z69" s="316"/>
      <c r="AA69" s="316"/>
      <c r="AB69" s="316"/>
      <c r="AC69" s="316"/>
      <c r="AD69" s="328"/>
      <c r="AE69" s="369"/>
    </row>
    <row r="70" spans="2:31" ht="15" customHeight="1" thickBot="1">
      <c r="B70" s="188"/>
      <c r="E70" s="162" t="s">
        <v>298</v>
      </c>
      <c r="F70" s="163"/>
      <c r="G70" s="164" t="s">
        <v>46</v>
      </c>
      <c r="H70" s="165"/>
      <c r="I70" s="88">
        <f t="shared" si="15"/>
        <v>0</v>
      </c>
      <c r="J70" s="176"/>
      <c r="K70" s="153"/>
      <c r="L70" s="153"/>
      <c r="M70" s="153"/>
      <c r="N70" s="153"/>
      <c r="O70" s="153"/>
      <c r="P70" s="153"/>
      <c r="Q70" s="153"/>
      <c r="R70" s="153"/>
      <c r="S70" s="153"/>
      <c r="T70" s="153"/>
      <c r="U70" s="153"/>
      <c r="V70" s="153"/>
      <c r="W70" s="153"/>
      <c r="X70" s="153"/>
      <c r="Y70" s="153"/>
      <c r="Z70" s="153"/>
      <c r="AA70" s="153"/>
      <c r="AB70" s="153"/>
      <c r="AC70" s="153"/>
      <c r="AD70" s="329"/>
      <c r="AE70" s="366"/>
    </row>
    <row r="71" spans="2:31" ht="15" customHeight="1" thickTop="1">
      <c r="B71" s="188"/>
      <c r="C71" s="47"/>
      <c r="D71" s="47"/>
      <c r="E71" s="699" t="s">
        <v>44</v>
      </c>
      <c r="F71" s="700"/>
      <c r="G71" s="700"/>
      <c r="H71" s="701"/>
      <c r="I71" s="373">
        <f t="shared" si="13"/>
        <v>0</v>
      </c>
      <c r="J71" s="45">
        <f t="shared" ref="J71:AD71" si="16">SUM(J67:J70)</f>
        <v>0</v>
      </c>
      <c r="K71" s="45">
        <f t="shared" si="16"/>
        <v>0</v>
      </c>
      <c r="L71" s="48">
        <f t="shared" si="16"/>
        <v>0</v>
      </c>
      <c r="M71" s="48">
        <f t="shared" si="16"/>
        <v>0</v>
      </c>
      <c r="N71" s="48">
        <f t="shared" si="16"/>
        <v>0</v>
      </c>
      <c r="O71" s="48">
        <f t="shared" si="16"/>
        <v>0</v>
      </c>
      <c r="P71" s="48">
        <f t="shared" si="16"/>
        <v>0</v>
      </c>
      <c r="Q71" s="48">
        <f t="shared" si="16"/>
        <v>0</v>
      </c>
      <c r="R71" s="48">
        <f t="shared" si="16"/>
        <v>0</v>
      </c>
      <c r="S71" s="48">
        <f t="shared" si="16"/>
        <v>0</v>
      </c>
      <c r="T71" s="48">
        <f t="shared" si="16"/>
        <v>0</v>
      </c>
      <c r="U71" s="48">
        <f t="shared" si="16"/>
        <v>0</v>
      </c>
      <c r="V71" s="48">
        <f t="shared" si="16"/>
        <v>0</v>
      </c>
      <c r="W71" s="48">
        <f t="shared" si="16"/>
        <v>0</v>
      </c>
      <c r="X71" s="48">
        <f t="shared" si="16"/>
        <v>0</v>
      </c>
      <c r="Y71" s="48">
        <f t="shared" si="16"/>
        <v>0</v>
      </c>
      <c r="Z71" s="48">
        <f t="shared" si="16"/>
        <v>0</v>
      </c>
      <c r="AA71" s="48">
        <f t="shared" si="16"/>
        <v>0</v>
      </c>
      <c r="AB71" s="48">
        <f t="shared" si="16"/>
        <v>0</v>
      </c>
      <c r="AC71" s="48">
        <f t="shared" si="16"/>
        <v>0</v>
      </c>
      <c r="AD71" s="330">
        <f t="shared" si="16"/>
        <v>0</v>
      </c>
      <c r="AE71" s="370"/>
    </row>
    <row r="72" spans="2:31" ht="15" customHeight="1">
      <c r="B72" s="190" t="s">
        <v>104</v>
      </c>
      <c r="C72" s="46"/>
      <c r="D72" s="50"/>
      <c r="E72" s="120" t="s">
        <v>218</v>
      </c>
      <c r="F72" s="121" t="s">
        <v>236</v>
      </c>
      <c r="G72" s="122" t="s">
        <v>45</v>
      </c>
      <c r="H72" s="123"/>
      <c r="I72" s="372">
        <f t="shared" si="13"/>
        <v>0</v>
      </c>
      <c r="J72" s="174"/>
      <c r="K72" s="148"/>
      <c r="L72" s="148"/>
      <c r="M72" s="148"/>
      <c r="N72" s="148"/>
      <c r="O72" s="148"/>
      <c r="P72" s="148"/>
      <c r="Q72" s="148"/>
      <c r="R72" s="148"/>
      <c r="S72" s="148"/>
      <c r="T72" s="148"/>
      <c r="U72" s="148"/>
      <c r="V72" s="148"/>
      <c r="W72" s="148"/>
      <c r="X72" s="148"/>
      <c r="Y72" s="148"/>
      <c r="Z72" s="148"/>
      <c r="AA72" s="148"/>
      <c r="AB72" s="148"/>
      <c r="AC72" s="148"/>
      <c r="AD72" s="326"/>
      <c r="AE72" s="364"/>
    </row>
    <row r="73" spans="2:31" ht="15" customHeight="1">
      <c r="B73" s="188"/>
      <c r="D73" s="50"/>
      <c r="E73" s="107" t="s">
        <v>47</v>
      </c>
      <c r="F73" s="108" t="s">
        <v>236</v>
      </c>
      <c r="G73" s="109" t="s">
        <v>45</v>
      </c>
      <c r="H73" s="110"/>
      <c r="I73" s="125">
        <f t="shared" ref="I73" si="17">SUM(J73:AD73)</f>
        <v>0</v>
      </c>
      <c r="J73" s="175"/>
      <c r="K73" s="150"/>
      <c r="L73" s="150"/>
      <c r="M73" s="150"/>
      <c r="N73" s="150"/>
      <c r="O73" s="150"/>
      <c r="P73" s="150"/>
      <c r="Q73" s="150"/>
      <c r="R73" s="150"/>
      <c r="S73" s="150"/>
      <c r="T73" s="150"/>
      <c r="U73" s="150"/>
      <c r="V73" s="150"/>
      <c r="W73" s="150"/>
      <c r="X73" s="150"/>
      <c r="Y73" s="150"/>
      <c r="Z73" s="150"/>
      <c r="AA73" s="150"/>
      <c r="AB73" s="150"/>
      <c r="AC73" s="150"/>
      <c r="AD73" s="327"/>
      <c r="AE73" s="365"/>
    </row>
    <row r="74" spans="2:31" ht="15" customHeight="1">
      <c r="B74" s="188"/>
      <c r="C74" s="10"/>
      <c r="D74" s="10"/>
      <c r="E74" s="112" t="s">
        <v>8</v>
      </c>
      <c r="F74" s="113" t="s">
        <v>236</v>
      </c>
      <c r="G74" s="109" t="s">
        <v>46</v>
      </c>
      <c r="H74" s="114"/>
      <c r="I74" s="125">
        <f t="shared" si="13"/>
        <v>0</v>
      </c>
      <c r="J74" s="175"/>
      <c r="K74" s="150"/>
      <c r="L74" s="150"/>
      <c r="M74" s="150"/>
      <c r="N74" s="150"/>
      <c r="O74" s="150"/>
      <c r="P74" s="150"/>
      <c r="Q74" s="150"/>
      <c r="R74" s="150"/>
      <c r="S74" s="150"/>
      <c r="T74" s="150"/>
      <c r="U74" s="150"/>
      <c r="V74" s="150"/>
      <c r="W74" s="150"/>
      <c r="X74" s="150"/>
      <c r="Y74" s="150"/>
      <c r="Z74" s="150"/>
      <c r="AA74" s="150"/>
      <c r="AB74" s="150"/>
      <c r="AC74" s="150"/>
      <c r="AD74" s="327"/>
      <c r="AE74" s="365"/>
    </row>
    <row r="75" spans="2:31" ht="15" customHeight="1">
      <c r="B75" s="188"/>
      <c r="E75" s="112" t="s">
        <v>1</v>
      </c>
      <c r="F75" s="113" t="s">
        <v>236</v>
      </c>
      <c r="G75" s="109" t="s">
        <v>46</v>
      </c>
      <c r="H75" s="238"/>
      <c r="I75" s="125">
        <f t="shared" si="13"/>
        <v>0</v>
      </c>
      <c r="J75" s="175"/>
      <c r="K75" s="241"/>
      <c r="L75" s="241"/>
      <c r="M75" s="241"/>
      <c r="N75" s="241"/>
      <c r="O75" s="241"/>
      <c r="P75" s="241"/>
      <c r="Q75" s="241"/>
      <c r="R75" s="241"/>
      <c r="S75" s="241"/>
      <c r="T75" s="241"/>
      <c r="U75" s="241"/>
      <c r="V75" s="241"/>
      <c r="W75" s="241"/>
      <c r="X75" s="241"/>
      <c r="Y75" s="241"/>
      <c r="Z75" s="241"/>
      <c r="AA75" s="241"/>
      <c r="AB75" s="241"/>
      <c r="AC75" s="241"/>
      <c r="AD75" s="331"/>
      <c r="AE75" s="365"/>
    </row>
    <row r="76" spans="2:31" ht="15" customHeight="1" thickBot="1">
      <c r="B76" s="191"/>
      <c r="E76" s="115" t="s">
        <v>63</v>
      </c>
      <c r="F76" s="116"/>
      <c r="G76" s="117" t="s">
        <v>46</v>
      </c>
      <c r="H76" s="118"/>
      <c r="I76" s="126">
        <f t="shared" si="13"/>
        <v>0</v>
      </c>
      <c r="J76" s="176"/>
      <c r="K76" s="153"/>
      <c r="L76" s="153"/>
      <c r="M76" s="153"/>
      <c r="N76" s="153"/>
      <c r="O76" s="153"/>
      <c r="P76" s="153"/>
      <c r="Q76" s="153"/>
      <c r="R76" s="153"/>
      <c r="S76" s="153"/>
      <c r="T76" s="153"/>
      <c r="U76" s="153"/>
      <c r="V76" s="153"/>
      <c r="W76" s="153"/>
      <c r="X76" s="153"/>
      <c r="Y76" s="153"/>
      <c r="Z76" s="153"/>
      <c r="AA76" s="153"/>
      <c r="AB76" s="153"/>
      <c r="AC76" s="153"/>
      <c r="AD76" s="329"/>
      <c r="AE76" s="366"/>
    </row>
    <row r="77" spans="2:31" ht="15" customHeight="1" thickTop="1" thickBot="1">
      <c r="B77" s="191"/>
      <c r="E77" s="699" t="s">
        <v>44</v>
      </c>
      <c r="F77" s="700"/>
      <c r="G77" s="700"/>
      <c r="H77" s="701"/>
      <c r="I77" s="92">
        <f t="shared" si="13"/>
        <v>0</v>
      </c>
      <c r="J77" s="94">
        <f t="shared" ref="J77:AD77" si="18">SUM(J72:J76)</f>
        <v>0</v>
      </c>
      <c r="K77" s="95">
        <f t="shared" si="18"/>
        <v>0</v>
      </c>
      <c r="L77" s="95">
        <f t="shared" si="18"/>
        <v>0</v>
      </c>
      <c r="M77" s="95">
        <f t="shared" si="18"/>
        <v>0</v>
      </c>
      <c r="N77" s="95">
        <f t="shared" si="18"/>
        <v>0</v>
      </c>
      <c r="O77" s="95">
        <f t="shared" si="18"/>
        <v>0</v>
      </c>
      <c r="P77" s="95">
        <f t="shared" si="18"/>
        <v>0</v>
      </c>
      <c r="Q77" s="95">
        <f t="shared" si="18"/>
        <v>0</v>
      </c>
      <c r="R77" s="95">
        <f t="shared" si="18"/>
        <v>0</v>
      </c>
      <c r="S77" s="95">
        <f t="shared" si="18"/>
        <v>0</v>
      </c>
      <c r="T77" s="95">
        <f t="shared" si="18"/>
        <v>0</v>
      </c>
      <c r="U77" s="95">
        <f t="shared" si="18"/>
        <v>0</v>
      </c>
      <c r="V77" s="95">
        <f t="shared" si="18"/>
        <v>0</v>
      </c>
      <c r="W77" s="95">
        <f t="shared" si="18"/>
        <v>0</v>
      </c>
      <c r="X77" s="95">
        <f t="shared" si="18"/>
        <v>0</v>
      </c>
      <c r="Y77" s="95">
        <f t="shared" si="18"/>
        <v>0</v>
      </c>
      <c r="Z77" s="95">
        <f t="shared" si="18"/>
        <v>0</v>
      </c>
      <c r="AA77" s="95">
        <f t="shared" si="18"/>
        <v>0</v>
      </c>
      <c r="AB77" s="95">
        <f t="shared" si="18"/>
        <v>0</v>
      </c>
      <c r="AC77" s="95">
        <f t="shared" si="18"/>
        <v>0</v>
      </c>
      <c r="AD77" s="332">
        <f t="shared" si="18"/>
        <v>0</v>
      </c>
      <c r="AE77" s="368"/>
    </row>
    <row r="78" spans="2:31" ht="14.25" thickTop="1">
      <c r="B78" s="711" t="s">
        <v>237</v>
      </c>
      <c r="C78" s="712"/>
      <c r="D78" s="712"/>
      <c r="E78" s="712"/>
      <c r="F78" s="712"/>
      <c r="G78" s="266"/>
      <c r="H78" s="266"/>
      <c r="I78" s="92">
        <f>I71-I77</f>
        <v>0</v>
      </c>
      <c r="J78" s="94">
        <f>J71-J77</f>
        <v>0</v>
      </c>
      <c r="K78" s="95">
        <f t="shared" ref="K78:AD78" si="19">K71-K77</f>
        <v>0</v>
      </c>
      <c r="L78" s="95">
        <f t="shared" si="19"/>
        <v>0</v>
      </c>
      <c r="M78" s="95">
        <f t="shared" si="19"/>
        <v>0</v>
      </c>
      <c r="N78" s="95">
        <f t="shared" si="19"/>
        <v>0</v>
      </c>
      <c r="O78" s="95">
        <f t="shared" si="19"/>
        <v>0</v>
      </c>
      <c r="P78" s="95">
        <f t="shared" si="19"/>
        <v>0</v>
      </c>
      <c r="Q78" s="95">
        <f t="shared" si="19"/>
        <v>0</v>
      </c>
      <c r="R78" s="95">
        <f t="shared" si="19"/>
        <v>0</v>
      </c>
      <c r="S78" s="95">
        <f t="shared" si="19"/>
        <v>0</v>
      </c>
      <c r="T78" s="95">
        <f t="shared" si="19"/>
        <v>0</v>
      </c>
      <c r="U78" s="95">
        <f t="shared" si="19"/>
        <v>0</v>
      </c>
      <c r="V78" s="95">
        <f t="shared" si="19"/>
        <v>0</v>
      </c>
      <c r="W78" s="95">
        <f t="shared" si="19"/>
        <v>0</v>
      </c>
      <c r="X78" s="95">
        <f t="shared" si="19"/>
        <v>0</v>
      </c>
      <c r="Y78" s="95">
        <f t="shared" si="19"/>
        <v>0</v>
      </c>
      <c r="Z78" s="95">
        <f t="shared" si="19"/>
        <v>0</v>
      </c>
      <c r="AA78" s="95">
        <f t="shared" si="19"/>
        <v>0</v>
      </c>
      <c r="AB78" s="95">
        <f t="shared" si="19"/>
        <v>0</v>
      </c>
      <c r="AC78" s="95">
        <f t="shared" si="19"/>
        <v>0</v>
      </c>
      <c r="AD78" s="332">
        <f t="shared" si="19"/>
        <v>0</v>
      </c>
      <c r="AE78" s="368"/>
    </row>
    <row r="79" spans="2:31" ht="14.25" thickBot="1">
      <c r="B79" s="713" t="s">
        <v>241</v>
      </c>
      <c r="C79" s="714"/>
      <c r="D79" s="714"/>
      <c r="E79" s="714"/>
      <c r="F79" s="714"/>
      <c r="G79" s="295"/>
      <c r="H79" s="296"/>
      <c r="I79" s="297">
        <f t="shared" ref="I79:AD79" si="20">I78-I31</f>
        <v>0</v>
      </c>
      <c r="J79" s="298">
        <f t="shared" si="20"/>
        <v>0</v>
      </c>
      <c r="K79" s="299">
        <f t="shared" si="20"/>
        <v>0</v>
      </c>
      <c r="L79" s="299">
        <f t="shared" si="20"/>
        <v>0</v>
      </c>
      <c r="M79" s="299">
        <f t="shared" si="20"/>
        <v>0</v>
      </c>
      <c r="N79" s="299">
        <f t="shared" si="20"/>
        <v>0</v>
      </c>
      <c r="O79" s="299">
        <f t="shared" si="20"/>
        <v>0</v>
      </c>
      <c r="P79" s="299">
        <f t="shared" si="20"/>
        <v>0</v>
      </c>
      <c r="Q79" s="299">
        <f t="shared" si="20"/>
        <v>0</v>
      </c>
      <c r="R79" s="299">
        <f t="shared" si="20"/>
        <v>0</v>
      </c>
      <c r="S79" s="299">
        <f t="shared" si="20"/>
        <v>0</v>
      </c>
      <c r="T79" s="299">
        <f t="shared" si="20"/>
        <v>0</v>
      </c>
      <c r="U79" s="299">
        <f t="shared" si="20"/>
        <v>0</v>
      </c>
      <c r="V79" s="299">
        <f t="shared" si="20"/>
        <v>0</v>
      </c>
      <c r="W79" s="299">
        <f t="shared" si="20"/>
        <v>0</v>
      </c>
      <c r="X79" s="299">
        <f t="shared" si="20"/>
        <v>0</v>
      </c>
      <c r="Y79" s="299">
        <f t="shared" si="20"/>
        <v>0</v>
      </c>
      <c r="Z79" s="299">
        <f t="shared" si="20"/>
        <v>0</v>
      </c>
      <c r="AA79" s="299">
        <f t="shared" si="20"/>
        <v>0</v>
      </c>
      <c r="AB79" s="299">
        <f t="shared" si="20"/>
        <v>0</v>
      </c>
      <c r="AC79" s="299">
        <f t="shared" si="20"/>
        <v>0</v>
      </c>
      <c r="AD79" s="333">
        <f t="shared" si="20"/>
        <v>0</v>
      </c>
      <c r="AE79" s="371"/>
    </row>
    <row r="80" spans="2:31" ht="13.5">
      <c r="C80" s="84"/>
      <c r="D80" s="84"/>
      <c r="E80" s="84"/>
      <c r="F80" s="85"/>
      <c r="G80" s="715" t="s">
        <v>80</v>
      </c>
      <c r="H80" s="716"/>
      <c r="I80" s="129"/>
      <c r="J80" s="143">
        <f>SUM($J63:$J64)</f>
        <v>0</v>
      </c>
      <c r="K80" s="139">
        <f t="shared" ref="K80:AE80" si="21">MAX(0,J80-$J$80/$E$60)</f>
        <v>0</v>
      </c>
      <c r="L80" s="139">
        <f t="shared" si="21"/>
        <v>0</v>
      </c>
      <c r="M80" s="139">
        <f t="shared" si="21"/>
        <v>0</v>
      </c>
      <c r="N80" s="139">
        <f t="shared" si="21"/>
        <v>0</v>
      </c>
      <c r="O80" s="139">
        <f t="shared" si="21"/>
        <v>0</v>
      </c>
      <c r="P80" s="139">
        <f t="shared" si="21"/>
        <v>0</v>
      </c>
      <c r="Q80" s="139">
        <f t="shared" si="21"/>
        <v>0</v>
      </c>
      <c r="R80" s="139">
        <f t="shared" si="21"/>
        <v>0</v>
      </c>
      <c r="S80" s="139">
        <f t="shared" si="21"/>
        <v>0</v>
      </c>
      <c r="T80" s="139">
        <f t="shared" si="21"/>
        <v>0</v>
      </c>
      <c r="U80" s="139">
        <f t="shared" si="21"/>
        <v>0</v>
      </c>
      <c r="V80" s="139">
        <f t="shared" si="21"/>
        <v>0</v>
      </c>
      <c r="W80" s="139">
        <f t="shared" si="21"/>
        <v>0</v>
      </c>
      <c r="X80" s="139">
        <f t="shared" si="21"/>
        <v>0</v>
      </c>
      <c r="Y80" s="139">
        <f t="shared" si="21"/>
        <v>0</v>
      </c>
      <c r="Z80" s="139">
        <f t="shared" si="21"/>
        <v>0</v>
      </c>
      <c r="AA80" s="139">
        <f t="shared" si="21"/>
        <v>0</v>
      </c>
      <c r="AB80" s="139">
        <f t="shared" si="21"/>
        <v>0</v>
      </c>
      <c r="AC80" s="139">
        <f t="shared" si="21"/>
        <v>0</v>
      </c>
      <c r="AD80" s="334">
        <f t="shared" si="21"/>
        <v>0</v>
      </c>
      <c r="AE80" s="367">
        <f t="shared" si="21"/>
        <v>0</v>
      </c>
    </row>
    <row r="81" spans="1:34" ht="13.5">
      <c r="F81" s="146"/>
      <c r="G81" s="715" t="s">
        <v>68</v>
      </c>
      <c r="H81" s="716"/>
      <c r="I81" s="129"/>
      <c r="J81" s="144" t="e">
        <f>#REF!</f>
        <v>#REF!</v>
      </c>
      <c r="K81" s="145" t="e">
        <f>IF(MAX($E$8:$E$12)=K$83,#REF!+L$80,#REF!)</f>
        <v>#REF!</v>
      </c>
      <c r="L81" s="145" t="e">
        <f>IF(MAX($E$8:$E$12)=L$83,#REF!+M$80,#REF!)</f>
        <v>#REF!</v>
      </c>
      <c r="M81" s="145" t="e">
        <f>IF(MAX($E$8:$E$12)=M$83,#REF!+N$80,#REF!)</f>
        <v>#REF!</v>
      </c>
      <c r="N81" s="145" t="e">
        <f>IF(MAX($E$8:$E$12)=N$83,#REF!+O$80,#REF!)</f>
        <v>#REF!</v>
      </c>
      <c r="O81" s="145" t="e">
        <f>IF(MAX($E$8:$E$12)=O$83,#REF!+P$80,#REF!)</f>
        <v>#REF!</v>
      </c>
      <c r="P81" s="145" t="e">
        <f>IF(MAX($E$8:$E$12)=P$83,#REF!+Q$80,#REF!)</f>
        <v>#REF!</v>
      </c>
      <c r="Q81" s="145" t="e">
        <f>IF(MAX($E$8:$E$12)=Q$83,#REF!+R$80,#REF!)</f>
        <v>#REF!</v>
      </c>
      <c r="R81" s="145" t="e">
        <f>IF(MAX($E$8:$E$12)=R$83,#REF!+S$80,#REF!)</f>
        <v>#REF!</v>
      </c>
      <c r="S81" s="145" t="e">
        <f>IF(MAX($E$8:$E$12)=S$83,#REF!+T$80,#REF!)</f>
        <v>#REF!</v>
      </c>
      <c r="T81" s="145" t="e">
        <f>IF(MAX($E$8:$E$12)=T$83,#REF!+U$80,#REF!)</f>
        <v>#REF!</v>
      </c>
      <c r="U81" s="145" t="e">
        <f>IF(MAX($E$8:$E$12)=U$83,#REF!+V$80,#REF!)</f>
        <v>#REF!</v>
      </c>
      <c r="V81" s="145" t="e">
        <f>IF(MAX($E$8:$E$12)=V$83,#REF!+W$80,#REF!)</f>
        <v>#REF!</v>
      </c>
      <c r="W81" s="145" t="e">
        <f>IF(MAX($E$8:$E$12)=W$83,#REF!+X$80,#REF!)</f>
        <v>#REF!</v>
      </c>
      <c r="X81" s="145" t="e">
        <f>IF(MAX($E$8:$E$12)=X$83,#REF!+Y$80,#REF!)</f>
        <v>#REF!</v>
      </c>
      <c r="Y81" s="145" t="e">
        <f>IF(MAX($E$8:$E$12)=Y$83,#REF!+Z$80,#REF!)</f>
        <v>#REF!</v>
      </c>
      <c r="Z81" s="145" t="e">
        <f>IF(MAX($E$8:$E$12)=Z$83,#REF!+AA$80,#REF!)</f>
        <v>#REF!</v>
      </c>
      <c r="AA81" s="145" t="e">
        <f>IF(MAX($E$8:$E$12)=AA$83,#REF!+AB$80,#REF!)</f>
        <v>#REF!</v>
      </c>
      <c r="AB81" s="145" t="e">
        <f>IF(MAX($E$8:$E$12)=AB$83,#REF!+AC$80,#REF!)</f>
        <v>#REF!</v>
      </c>
      <c r="AC81" s="145" t="e">
        <f>IF(MAX($E$8:$E$12)=AC$83,#REF!+AD$80,#REF!)</f>
        <v>#REF!</v>
      </c>
      <c r="AD81" s="335" t="e">
        <f>IF(MAX($E$8:$E$12)=AD$83,#REF!+AE$80,#REF!)</f>
        <v>#REF!</v>
      </c>
      <c r="AE81" s="361"/>
    </row>
    <row r="82" spans="1:34" ht="14.25" thickBot="1">
      <c r="F82" s="146"/>
      <c r="G82" s="717" t="s">
        <v>82</v>
      </c>
      <c r="H82" s="718"/>
      <c r="I82" s="130"/>
      <c r="J82" s="131"/>
      <c r="K82" s="142" t="str">
        <f>IF(MAX($E$8:$E$12)=K$83,IRR($J81:K81)*100,"")</f>
        <v/>
      </c>
      <c r="L82" s="142" t="str">
        <f>IF(MAX($E$8:$E$12)=L$83,IRR($J81:L81)*100,"")</f>
        <v/>
      </c>
      <c r="M82" s="142" t="str">
        <f>IF(MAX($E$8:$E$12)=M$83,IRR($J81:M81)*100,"")</f>
        <v/>
      </c>
      <c r="N82" s="142" t="str">
        <f>IF(MAX($E$8:$E$12)=N$83,IRR($J81:N81)*100,"")</f>
        <v/>
      </c>
      <c r="O82" s="142" t="str">
        <f>IF(MAX($E$8:$E$12)=O$83,IRR($J81:O81)*100,"")</f>
        <v/>
      </c>
      <c r="P82" s="142" t="str">
        <f>IF(MAX($E$8:$E$12)=P$83,IRR($J81:P81)*100,"")</f>
        <v/>
      </c>
      <c r="Q82" s="142" t="str">
        <f>IF(MAX($E$8:$E$12)=Q$83,IRR($J81:Q81)*100,"")</f>
        <v/>
      </c>
      <c r="R82" s="142" t="str">
        <f>IF(MAX($E$8:$E$12)=R$83,IRR($J81:R81)*100,"")</f>
        <v/>
      </c>
      <c r="S82" s="142" t="str">
        <f>IF(MAX($E$8:$E$12)=S$83,IRR($J81:S81)*100,"")</f>
        <v/>
      </c>
      <c r="T82" s="142" t="str">
        <f>IF(MAX($E$8:$E$12)=T$83,IRR($J81:T81)*100,"")</f>
        <v/>
      </c>
      <c r="U82" s="142" t="str">
        <f>IF(MAX($E$8:$E$12)=U$83,IRR($J81:U81)*100,"")</f>
        <v/>
      </c>
      <c r="V82" s="142" t="str">
        <f>IF(MAX($E$8:$E$12)=V$83,IRR($J81:V81)*100,"")</f>
        <v/>
      </c>
      <c r="W82" s="142" t="str">
        <f>IF(MAX($E$8:$E$12)=W$83,IRR($J81:W81)*100,"")</f>
        <v/>
      </c>
      <c r="X82" s="142" t="str">
        <f>IF(MAX($E$8:$E$12)=X$83,IRR($J81:X81)*100,"")</f>
        <v/>
      </c>
      <c r="Y82" s="142" t="str">
        <f>IF(MAX($E$8:$E$12)=Y$83,IRR($J81:Y81)*100,"")</f>
        <v/>
      </c>
      <c r="Z82" s="142" t="str">
        <f>IF(MAX($E$8:$E$12)=Z$83,IRR($J81:Z81)*100,"")</f>
        <v/>
      </c>
      <c r="AA82" s="142" t="str">
        <f>IF(MAX($E$8:$E$12)=AA$83,IRR($J81:AA81)*100,"")</f>
        <v/>
      </c>
      <c r="AB82" s="142" t="str">
        <f>IF(MAX($E$8:$E$12)=AB$83,IRR($J81:AB81)*100,"")</f>
        <v/>
      </c>
      <c r="AC82" s="142" t="str">
        <f>IF(MAX($E$8:$E$12)=AC$83,IRR($J81:AC81)*100,"")</f>
        <v/>
      </c>
      <c r="AD82" s="336" t="str">
        <f>IF(MAX($E$8:$E$12)=AD$83,IRR($J81:AD81)*100,"")</f>
        <v/>
      </c>
      <c r="AE82" s="375" t="e">
        <f>IF(MAX($E$8:$E$12)=AE$83,IRR($J81:AE81)*100,"")</f>
        <v>#VALUE!</v>
      </c>
      <c r="AF82" s="54"/>
    </row>
    <row r="83" spans="1:34">
      <c r="J83" s="106" t="s">
        <v>76</v>
      </c>
      <c r="K83" s="105">
        <v>1</v>
      </c>
      <c r="L83" s="105">
        <v>2</v>
      </c>
      <c r="M83" s="105">
        <v>3</v>
      </c>
      <c r="N83" s="105">
        <v>4</v>
      </c>
      <c r="O83" s="105">
        <v>5</v>
      </c>
      <c r="P83" s="105">
        <v>6</v>
      </c>
      <c r="Q83" s="105">
        <v>7</v>
      </c>
      <c r="R83" s="105">
        <v>8</v>
      </c>
      <c r="S83" s="105">
        <v>9</v>
      </c>
      <c r="T83" s="105">
        <v>10</v>
      </c>
      <c r="U83" s="105">
        <v>11</v>
      </c>
      <c r="V83" s="105">
        <v>12</v>
      </c>
      <c r="W83" s="105">
        <v>13</v>
      </c>
      <c r="X83" s="105">
        <v>14</v>
      </c>
      <c r="Y83" s="105">
        <v>15</v>
      </c>
      <c r="Z83" s="105">
        <v>16</v>
      </c>
      <c r="AA83" s="105">
        <v>17</v>
      </c>
      <c r="AB83" s="105">
        <v>18</v>
      </c>
      <c r="AC83" s="105">
        <v>19</v>
      </c>
      <c r="AD83" s="105">
        <v>20</v>
      </c>
      <c r="AE83" s="105"/>
    </row>
    <row r="84" spans="1:34">
      <c r="B84" s="9"/>
      <c r="C84" s="9"/>
      <c r="D84" s="9"/>
      <c r="E84" s="9"/>
      <c r="F84" s="9"/>
      <c r="G84" s="9"/>
    </row>
    <row r="86" spans="1:34" ht="15" customHeight="1"/>
    <row r="88" spans="1:34" s="9" customFormat="1">
      <c r="A88" s="4"/>
      <c r="B88" s="4"/>
      <c r="C88" s="4"/>
      <c r="D88" s="4"/>
      <c r="E88" s="4"/>
      <c r="F88" s="4"/>
      <c r="G88" s="4"/>
      <c r="I88" s="4"/>
      <c r="J88" s="4"/>
      <c r="K88" s="4"/>
      <c r="L88" s="4"/>
      <c r="M88" s="4"/>
      <c r="N88" s="4"/>
      <c r="O88" s="4"/>
      <c r="P88" s="4"/>
      <c r="Q88" s="4"/>
      <c r="R88" s="4"/>
      <c r="S88" s="4"/>
      <c r="T88" s="4"/>
      <c r="U88" s="4"/>
      <c r="V88" s="4"/>
      <c r="W88" s="4"/>
      <c r="X88" s="4"/>
      <c r="Y88" s="4"/>
      <c r="Z88" s="4"/>
      <c r="AA88" s="4"/>
      <c r="AB88" s="4"/>
      <c r="AC88" s="4"/>
      <c r="AD88" s="4"/>
      <c r="AE88" s="4"/>
      <c r="AF88" s="4"/>
      <c r="AG88" s="4"/>
      <c r="AH88" s="4"/>
    </row>
  </sheetData>
  <mergeCells count="38">
    <mergeCell ref="G80:H80"/>
    <mergeCell ref="G81:H81"/>
    <mergeCell ref="G82:H82"/>
    <mergeCell ref="E66:H66"/>
    <mergeCell ref="E71:H71"/>
    <mergeCell ref="E77:H77"/>
    <mergeCell ref="B78:F78"/>
    <mergeCell ref="B79:F79"/>
    <mergeCell ref="B60:D60"/>
    <mergeCell ref="E60:F60"/>
    <mergeCell ref="E49:H49"/>
    <mergeCell ref="B50:F50"/>
    <mergeCell ref="B51:F51"/>
    <mergeCell ref="G52:H52"/>
    <mergeCell ref="G53:H53"/>
    <mergeCell ref="G54:H54"/>
    <mergeCell ref="B57:D57"/>
    <mergeCell ref="E57:F57"/>
    <mergeCell ref="E59:F59"/>
    <mergeCell ref="E43:H43"/>
    <mergeCell ref="B8:D8"/>
    <mergeCell ref="B9:D9"/>
    <mergeCell ref="B10:D10"/>
    <mergeCell ref="B11:D11"/>
    <mergeCell ref="B12:D12"/>
    <mergeCell ref="B15:E15"/>
    <mergeCell ref="B16:E16"/>
    <mergeCell ref="E24:H24"/>
    <mergeCell ref="E30:H30"/>
    <mergeCell ref="B31:F31"/>
    <mergeCell ref="E38:H38"/>
    <mergeCell ref="J7:K7"/>
    <mergeCell ref="B7:D7"/>
    <mergeCell ref="B3:D3"/>
    <mergeCell ref="E3:F3"/>
    <mergeCell ref="B4:D4"/>
    <mergeCell ref="E4:F4"/>
    <mergeCell ref="B5:D5"/>
  </mergeCells>
  <phoneticPr fontId="3"/>
  <pageMargins left="0.70866141732283472" right="0.31496062992125984" top="0.74803149606299213" bottom="0.55118110236220474" header="0.31496062992125984" footer="0.31496062992125984"/>
  <pageSetup paperSize="8"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D29"/>
  <sheetViews>
    <sheetView tabSelected="1" view="pageBreakPreview" zoomScale="90" zoomScaleNormal="80" zoomScaleSheetLayoutView="90" workbookViewId="0">
      <selection activeCell="I8" sqref="I8"/>
    </sheetView>
  </sheetViews>
  <sheetFormatPr defaultColWidth="9" defaultRowHeight="13.5"/>
  <cols>
    <col min="1" max="1" width="1.375" style="193" customWidth="1"/>
    <col min="2" max="2" width="15.25" style="193" customWidth="1"/>
    <col min="3" max="3" width="10.75" style="193" customWidth="1"/>
    <col min="4" max="4" width="96" style="193" customWidth="1"/>
    <col min="5" max="5" width="8.125" style="193" customWidth="1"/>
    <col min="6" max="16384" width="9" style="193"/>
  </cols>
  <sheetData>
    <row r="1" spans="2:4" ht="18.75" customHeight="1">
      <c r="D1" s="194" t="s">
        <v>221</v>
      </c>
    </row>
    <row r="3" spans="2:4" ht="27.75" customHeight="1">
      <c r="B3" s="732" t="s">
        <v>155</v>
      </c>
      <c r="C3" s="732"/>
      <c r="D3" s="732"/>
    </row>
    <row r="4" spans="2:4" ht="18" customHeight="1">
      <c r="B4" s="723" t="s">
        <v>279</v>
      </c>
      <c r="C4" s="723"/>
      <c r="D4" s="310"/>
    </row>
    <row r="6" spans="2:4">
      <c r="B6" s="728" t="s">
        <v>348</v>
      </c>
      <c r="C6" s="728"/>
      <c r="D6" s="728"/>
    </row>
    <row r="7" spans="2:4">
      <c r="B7" s="729" t="s">
        <v>277</v>
      </c>
      <c r="C7" s="729"/>
      <c r="D7" s="730"/>
    </row>
    <row r="8" spans="2:4">
      <c r="B8" s="731" t="s">
        <v>278</v>
      </c>
      <c r="C8" s="731"/>
      <c r="D8" s="728"/>
    </row>
    <row r="10" spans="2:4" ht="14.25" thickBot="1"/>
    <row r="11" spans="2:4">
      <c r="B11" s="195" t="s">
        <v>83</v>
      </c>
      <c r="C11" s="724"/>
      <c r="D11" s="725"/>
    </row>
    <row r="12" spans="2:4" ht="90" customHeight="1">
      <c r="B12" s="196" t="s">
        <v>84</v>
      </c>
      <c r="C12" s="726"/>
      <c r="D12" s="727"/>
    </row>
    <row r="13" spans="2:4" ht="29.25" customHeight="1" thickBot="1">
      <c r="B13" s="197" t="s">
        <v>85</v>
      </c>
      <c r="C13" s="721"/>
      <c r="D13" s="722"/>
    </row>
    <row r="14" spans="2:4" ht="14.25" thickBot="1"/>
    <row r="15" spans="2:4">
      <c r="B15" s="195" t="s">
        <v>83</v>
      </c>
      <c r="C15" s="724"/>
      <c r="D15" s="725"/>
    </row>
    <row r="16" spans="2:4" ht="90" customHeight="1">
      <c r="B16" s="196" t="s">
        <v>84</v>
      </c>
      <c r="C16" s="726"/>
      <c r="D16" s="727"/>
    </row>
    <row r="17" spans="2:4" ht="29.25" customHeight="1" thickBot="1">
      <c r="B17" s="197" t="s">
        <v>85</v>
      </c>
      <c r="C17" s="721"/>
      <c r="D17" s="722"/>
    </row>
    <row r="18" spans="2:4" ht="14.25" thickBot="1"/>
    <row r="19" spans="2:4">
      <c r="B19" s="195" t="s">
        <v>83</v>
      </c>
      <c r="C19" s="724"/>
      <c r="D19" s="725"/>
    </row>
    <row r="20" spans="2:4" ht="90" customHeight="1">
      <c r="B20" s="196" t="s">
        <v>84</v>
      </c>
      <c r="C20" s="726"/>
      <c r="D20" s="727"/>
    </row>
    <row r="21" spans="2:4" ht="29.25" customHeight="1" thickBot="1">
      <c r="B21" s="197" t="s">
        <v>85</v>
      </c>
      <c r="C21" s="721"/>
      <c r="D21" s="722"/>
    </row>
    <row r="22" spans="2:4" ht="14.25" thickBot="1"/>
    <row r="23" spans="2:4">
      <c r="B23" s="195" t="s">
        <v>83</v>
      </c>
      <c r="C23" s="724"/>
      <c r="D23" s="725"/>
    </row>
    <row r="24" spans="2:4" ht="90" customHeight="1">
      <c r="B24" s="196" t="s">
        <v>84</v>
      </c>
      <c r="C24" s="726"/>
      <c r="D24" s="727"/>
    </row>
    <row r="25" spans="2:4" ht="29.25" customHeight="1" thickBot="1">
      <c r="B25" s="197" t="s">
        <v>85</v>
      </c>
      <c r="C25" s="721"/>
      <c r="D25" s="722"/>
    </row>
    <row r="26" spans="2:4" ht="14.25" thickBot="1"/>
    <row r="27" spans="2:4">
      <c r="B27" s="195" t="s">
        <v>83</v>
      </c>
      <c r="C27" s="724"/>
      <c r="D27" s="725"/>
    </row>
    <row r="28" spans="2:4" ht="90" customHeight="1">
      <c r="B28" s="196" t="s">
        <v>84</v>
      </c>
      <c r="C28" s="726"/>
      <c r="D28" s="727"/>
    </row>
    <row r="29" spans="2:4" ht="29.25" customHeight="1" thickBot="1">
      <c r="B29" s="197" t="s">
        <v>85</v>
      </c>
      <c r="C29" s="721"/>
      <c r="D29" s="722"/>
    </row>
  </sheetData>
  <mergeCells count="20">
    <mergeCell ref="B3:D3"/>
    <mergeCell ref="C11:D11"/>
    <mergeCell ref="C25:D25"/>
    <mergeCell ref="C27:D27"/>
    <mergeCell ref="C28:D28"/>
    <mergeCell ref="C29:D29"/>
    <mergeCell ref="B4:C4"/>
    <mergeCell ref="C19:D19"/>
    <mergeCell ref="C20:D20"/>
    <mergeCell ref="C21:D21"/>
    <mergeCell ref="C23:D23"/>
    <mergeCell ref="C24:D24"/>
    <mergeCell ref="C12:D12"/>
    <mergeCell ref="C13:D13"/>
    <mergeCell ref="C15:D15"/>
    <mergeCell ref="C16:D16"/>
    <mergeCell ref="C17:D17"/>
    <mergeCell ref="B6:D6"/>
    <mergeCell ref="B7:D7"/>
    <mergeCell ref="B8:D8"/>
  </mergeCells>
  <phoneticPr fontId="3"/>
  <pageMargins left="0.55118110236220474" right="0.5118110236220472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記載要領</vt:lpstr>
      <vt:lpstr>別紙1-1a</vt:lpstr>
      <vt:lpstr>別紙1-1b</vt:lpstr>
      <vt:lpstr>別紙2-1</vt:lpstr>
      <vt:lpstr>別紙3-1</vt:lpstr>
      <vt:lpstr>別紙4-1</vt:lpstr>
      <vt:lpstr>記載要領!Print_Area</vt:lpstr>
      <vt:lpstr>'別紙1-1a'!Print_Area</vt:lpstr>
      <vt:lpstr>'別紙1-1b'!Print_Area</vt:lpstr>
      <vt:lpstr>'別紙2-1'!Print_Area</vt:lpstr>
      <vt:lpstr>'別紙3-1'!Print_Area</vt:lpstr>
      <vt:lpstr>'別紙4-1'!Print_Area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