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94F1C44C-AD74-44EE-96CF-FEDC9152374E}" xr6:coauthVersionLast="47" xr6:coauthVersionMax="47" xr10:uidLastSave="{00000000-0000-0000-0000-000000000000}"/>
  <bookViews>
    <workbookView xWindow="-120" yWindow="-120" windowWidth="29040" windowHeight="15840" tabRatio="951" xr2:uid="{00000000-000D-0000-FFFF-FFFF00000000}"/>
  </bookViews>
  <sheets>
    <sheet name="6.(1)全期間総括表" sheetId="7" r:id="rId1"/>
    <sheet name="6.(2)委託先総括表(一般）" sheetId="6" r:id="rId2"/>
    <sheet name="6.(2)委託先総括表(国立研究開発法人等）" sheetId="12" r:id="rId3"/>
    <sheet name="6.(2)委託先総括表(大学）" sheetId="1" r:id="rId4"/>
    <sheet name="6.(3)再委託・共同実施総括表（一般）" sheetId="9" r:id="rId5"/>
    <sheet name="6.(3)再委託・共同実施総括表（国立研究開発法人等）" sheetId="13" r:id="rId6"/>
    <sheet name="６.(3)再委託・共同実施総括表（大学）" sheetId="8" r:id="rId7"/>
    <sheet name="6.(4)項目別明細表（一般）" sheetId="2" r:id="rId8"/>
    <sheet name="6.(4)国立研究開発法人等_項目別明細表" sheetId="10" r:id="rId9"/>
    <sheet name="6.(4)項目別明細表（大学）" sheetId="5" r:id="rId10"/>
  </sheets>
  <definedNames>
    <definedName name="_xlnm.Print_Area" localSheetId="0">'6.(1)全期間総括表'!$A:$F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6" l="1"/>
  <c r="D22" i="6"/>
  <c r="C22" i="6"/>
  <c r="E16" i="12"/>
  <c r="D16" i="12"/>
  <c r="C16" i="12"/>
  <c r="E14" i="1"/>
  <c r="D14" i="1"/>
  <c r="C14" i="1"/>
  <c r="C24" i="9"/>
  <c r="C22" i="9"/>
  <c r="E16" i="13"/>
  <c r="D16" i="13"/>
  <c r="C16" i="13"/>
  <c r="E14" i="8"/>
  <c r="D14" i="8"/>
  <c r="C14" i="8"/>
  <c r="J36" i="5"/>
  <c r="L36" i="10"/>
  <c r="J36" i="10"/>
  <c r="E9" i="13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B15" i="12"/>
  <c r="B14" i="12"/>
  <c r="B13" i="12"/>
  <c r="B12" i="12"/>
  <c r="B11" i="12"/>
  <c r="B10" i="12"/>
  <c r="C18" i="12" l="1"/>
  <c r="B16" i="12"/>
  <c r="D17" i="13"/>
  <c r="C17" i="13"/>
  <c r="B17" i="13" s="1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9" i="7"/>
  <c r="C28" i="7"/>
  <c r="F27" i="7"/>
  <c r="E27" i="7"/>
  <c r="D27" i="7"/>
  <c r="C27" i="7"/>
  <c r="C25" i="7"/>
  <c r="C24" i="7"/>
  <c r="F23" i="7"/>
  <c r="E23" i="7"/>
  <c r="D23" i="7"/>
  <c r="C23" i="7"/>
  <c r="K51" i="2"/>
  <c r="K48" i="2"/>
  <c r="K47" i="2" s="1"/>
  <c r="K7" i="2"/>
  <c r="J18" i="5"/>
  <c r="J17" i="5"/>
  <c r="J21" i="2"/>
  <c r="K16" i="2"/>
  <c r="J12" i="2"/>
  <c r="J11" i="2"/>
  <c r="K10" i="2"/>
  <c r="C15" i="7"/>
  <c r="C14" i="7"/>
  <c r="C13" i="7"/>
  <c r="C11" i="7"/>
  <c r="C10" i="7"/>
  <c r="D9" i="6"/>
  <c r="D21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E22" i="9" l="1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L36" i="5" s="1"/>
  <c r="L37" i="5" s="1"/>
  <c r="K39" i="5" s="1"/>
  <c r="K52" i="5" s="1"/>
  <c r="B13" i="9"/>
  <c r="B9" i="8"/>
  <c r="D18" i="13"/>
  <c r="D19" i="13" s="1"/>
  <c r="C19" i="12"/>
  <c r="C20" i="12" s="1"/>
  <c r="K54" i="2"/>
  <c r="K55" i="2" s="1"/>
  <c r="C18" i="13"/>
  <c r="C19" i="13" s="1"/>
  <c r="B9" i="1"/>
  <c r="C24" i="6"/>
  <c r="C25" i="6" s="1"/>
  <c r="C28" i="6" s="1"/>
  <c r="B21" i="6"/>
  <c r="E19" i="1"/>
  <c r="E18" i="1"/>
  <c r="F12" i="7"/>
  <c r="D19" i="1"/>
  <c r="D18" i="1"/>
  <c r="E12" i="7"/>
  <c r="D40" i="2"/>
  <c r="C15" i="8"/>
  <c r="B14" i="8"/>
  <c r="C23" i="9"/>
  <c r="B22" i="9"/>
  <c r="B14" i="1"/>
  <c r="D25" i="9"/>
  <c r="E25" i="9"/>
  <c r="K16" i="10"/>
  <c r="L6" i="10" s="1"/>
  <c r="E22" i="12"/>
  <c r="D22" i="12"/>
  <c r="D24" i="6"/>
  <c r="D25" i="6" s="1"/>
  <c r="B22" i="6"/>
  <c r="E26" i="6"/>
  <c r="B15" i="8" l="1"/>
  <c r="C16" i="8"/>
  <c r="B16" i="8" s="1"/>
  <c r="J40" i="2"/>
  <c r="L40" i="2" s="1"/>
  <c r="L41" i="2" s="1"/>
  <c r="K42" i="2" s="1"/>
  <c r="C26" i="6"/>
  <c r="C27" i="6" s="1"/>
  <c r="K38" i="5"/>
  <c r="K51" i="5" s="1"/>
  <c r="C18" i="1"/>
  <c r="D12" i="7"/>
  <c r="C12" i="7" s="1"/>
  <c r="B16" i="1"/>
  <c r="B18" i="1" s="1"/>
  <c r="B23" i="9"/>
  <c r="B24" i="9"/>
  <c r="B18" i="13"/>
  <c r="D8" i="7"/>
  <c r="D16" i="7" s="1"/>
  <c r="D18" i="7" s="1"/>
  <c r="B18" i="12"/>
  <c r="D20" i="12"/>
  <c r="D21" i="12" s="1"/>
  <c r="E20" i="12"/>
  <c r="E21" i="12" s="1"/>
  <c r="D36" i="10"/>
  <c r="F8" i="7"/>
  <c r="F16" i="7" s="1"/>
  <c r="F18" i="7" s="1"/>
  <c r="E27" i="6"/>
  <c r="E28" i="6"/>
  <c r="F17" i="7"/>
  <c r="F19" i="7" s="1"/>
  <c r="D26" i="6"/>
  <c r="B24" i="6"/>
  <c r="K57" i="2" l="1"/>
  <c r="K59" i="2" s="1"/>
  <c r="K43" i="2"/>
  <c r="K58" i="2" s="1"/>
  <c r="K37" i="10"/>
  <c r="C25" i="9"/>
  <c r="B25" i="9" s="1"/>
  <c r="B17" i="1"/>
  <c r="B19" i="1" s="1"/>
  <c r="C19" i="1"/>
  <c r="D17" i="7"/>
  <c r="D19" i="7" s="1"/>
  <c r="B19" i="13"/>
  <c r="C22" i="12"/>
  <c r="B19" i="12"/>
  <c r="B22" i="12" s="1"/>
  <c r="E8" i="7"/>
  <c r="D27" i="6"/>
  <c r="B26" i="6"/>
  <c r="B27" i="6" s="1"/>
  <c r="D28" i="6"/>
  <c r="B25" i="6"/>
  <c r="B28" i="6" s="1"/>
  <c r="E17" i="7"/>
  <c r="K39" i="10" l="1"/>
  <c r="K53" i="10" s="1"/>
  <c r="K44" i="2"/>
  <c r="K38" i="10"/>
  <c r="K52" i="10" s="1"/>
  <c r="K54" i="10" s="1"/>
  <c r="C21" i="12"/>
  <c r="B20" i="12"/>
  <c r="B21" i="12" s="1"/>
  <c r="E19" i="7"/>
  <c r="C17" i="7"/>
  <c r="C19" i="7" s="1"/>
  <c r="C8" i="7"/>
  <c r="E16" i="7"/>
  <c r="K40" i="10" l="1"/>
  <c r="E18" i="7"/>
  <c r="C16" i="7"/>
  <c r="C18" i="7" s="1"/>
</calcChain>
</file>

<file path=xl/sharedStrings.xml><?xml version="1.0" encoding="utf-8"?>
<sst xmlns="http://schemas.openxmlformats.org/spreadsheetml/2006/main" count="493" uniqueCount="228">
  <si>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</si>
  <si>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</si>
  <si>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</si>
  <si>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</si>
  <si>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</si>
  <si>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</si>
  <si>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</si>
  <si>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</si>
  <si>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</si>
  <si>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</si>
  <si>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</si>
  <si>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</si>
  <si>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</si>
  <si>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</si>
  <si>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</si>
  <si>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</si>
  <si>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</si>
  <si>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</si>
  <si>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</si>
  <si>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</si>
  <si>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</si>
  <si>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</si>
  <si>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</si>
  <si>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</si>
  <si>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</si>
  <si>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</si>
  <si>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</si>
  <si>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</si>
  <si>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</si>
  <si>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</si>
  <si>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</si>
  <si>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</si>
  <si>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</si>
  <si>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</si>
  <si>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</si>
  <si>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</si>
  <si>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</si>
  <si>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</si>
  <si>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</si>
  <si>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</si>
  <si>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○○ソフト開発外注</t>
    <rPh sb="5" eb="7">
      <t>カイハツ</t>
    </rPh>
    <rPh sb="7" eb="9">
      <t>ガイチュウ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</si>
  <si>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</si>
  <si>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</si>
  <si>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</si>
  <si>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</si>
  <si>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</si>
  <si>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</si>
  <si>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</si>
  <si>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</si>
  <si>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</si>
  <si>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</si>
  <si>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</si>
  <si>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</si>
  <si>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</si>
  <si>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</si>
  <si>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</si>
  <si>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</si>
  <si>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</si>
  <si>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</si>
  <si>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</si>
  <si>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</si>
  <si>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</si>
  <si>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</si>
  <si>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</si>
  <si>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</si>
  <si>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</si>
  <si>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</si>
  <si>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</si>
  <si>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</si>
  <si>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</si>
  <si>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</si>
  <si>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</si>
  <si>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</si>
  <si>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</si>
  <si>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</si>
  <si>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</si>
  <si>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</si>
  <si>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</si>
  <si>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</si>
  <si>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</si>
  <si>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</si>
  <si>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</si>
  <si>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</si>
  <si>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</si>
  <si>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</si>
  <si>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</si>
  <si>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</si>
  <si>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</si>
  <si>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</si>
  <si>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</si>
  <si>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</si>
  <si>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</si>
  <si>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</si>
  <si>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</si>
  <si>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</si>
  <si>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</si>
  <si>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１．●●●●株式会社</t>
    <rPh sb="6" eb="8">
      <t>カブシキ</t>
    </rPh>
    <rPh sb="8" eb="10">
      <t>カイシャ</t>
    </rPh>
    <phoneticPr fontId="2"/>
  </si>
  <si>
    <t>２．国立大学法人★★★大学</t>
    <rPh sb="2" eb="4">
      <t>コクリツ</t>
    </rPh>
    <rPh sb="4" eb="6">
      <t>ダイガク</t>
    </rPh>
    <rPh sb="6" eb="8">
      <t>ホウジン</t>
    </rPh>
    <rPh sb="11" eb="13">
      <t>ダイガク</t>
    </rPh>
    <phoneticPr fontId="2"/>
  </si>
  <si>
    <t>合計（１．＋２．）</t>
    <rPh sb="0" eb="2">
      <t>ゴウケイ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</si>
  <si>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</si>
  <si>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</si>
  <si>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</si>
  <si>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</si>
  <si>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</si>
  <si>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別紙⑤</t>
    <rPh sb="0" eb="2">
      <t>ベッシ</t>
    </rPh>
    <phoneticPr fontId="2"/>
  </si>
  <si>
    <t>別紙③</t>
    <rPh sb="0" eb="2">
      <t>ベッシ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</si>
  <si>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</si>
  <si>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</si>
  <si>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別紙④</t>
    <rPh sb="0" eb="2">
      <t>ベッシ</t>
    </rPh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</si>
  <si>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</si>
  <si>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</si>
  <si>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</si>
  <si>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</si>
  <si>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別紙②</t>
    <rPh sb="0" eb="2">
      <t>ベッシ</t>
    </rPh>
    <phoneticPr fontId="2"/>
  </si>
  <si>
    <t>別紙①</t>
    <rPh sb="0" eb="2">
      <t>ベッシ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</si>
  <si>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</si>
  <si>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</si>
  <si>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</si>
  <si>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</si>
  <si>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</si>
  <si>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</si>
  <si>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</si>
  <si>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</si>
  <si>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</si>
  <si>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</si>
  <si>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</si>
  <si>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</si>
  <si>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</si>
  <si>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</si>
  <si>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</si>
  <si>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</si>
  <si>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</si>
  <si>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</si>
  <si>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</si>
  <si>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</si>
  <si>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</si>
  <si>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４．財団法人▲▲▲（全体）</t>
    <rPh sb="2" eb="6">
      <t>ザイダンホウジン</t>
    </rPh>
    <rPh sb="10" eb="12">
      <t>ゼンタイ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</si>
  <si>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</si>
  <si>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</si>
  <si>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</si>
  <si>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</si>
  <si>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</si>
  <si>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</si>
  <si>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</si>
  <si>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</si>
  <si>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</si>
  <si>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</si>
  <si>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</si>
  <si>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</si>
  <si>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</si>
  <si>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</si>
  <si>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</si>
  <si>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</si>
  <si>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</si>
  <si>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</si>
  <si>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</si>
  <si>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</si>
  <si>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</si>
  <si>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</si>
  <si>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</si>
  <si>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</si>
  <si>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</si>
  <si>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</si>
  <si>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</si>
  <si>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</si>
  <si>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</si>
  <si>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</si>
  <si>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</si>
  <si>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</si>
  <si>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</si>
  <si>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</si>
  <si>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</si>
  <si>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</si>
  <si>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</si>
  <si>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</si>
  <si>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</si>
  <si>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</si>
  <si>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</si>
  <si>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</si>
  <si>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</si>
  <si>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</si>
  <si>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</si>
  <si>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</si>
  <si>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</si>
  <si>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</si>
  <si>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</si>
  <si>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</si>
  <si>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</si>
  <si>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</si>
  <si>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</si>
  <si>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</si>
  <si>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</si>
  <si>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</si>
  <si>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</si>
  <si>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</si>
  <si>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</si>
  <si>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</si>
  <si>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</si>
  <si>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</si>
  <si>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</si>
  <si>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</si>
  <si>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別紙⑥</t>
    <rPh sb="0" eb="2">
      <t>ベッシ</t>
    </rPh>
    <phoneticPr fontId="2"/>
  </si>
  <si>
    <t>別紙⑦</t>
    <rPh sb="0" eb="2">
      <t>ベッシ</t>
    </rPh>
    <phoneticPr fontId="2"/>
  </si>
  <si>
    <t>別紙⑧</t>
    <rPh sb="0" eb="2">
      <t>ベッシ</t>
    </rPh>
    <phoneticPr fontId="2"/>
  </si>
  <si>
    <t>別紙⑨</t>
    <rPh sb="0" eb="2">
      <t>ベッシ</t>
    </rPh>
    <phoneticPr fontId="2"/>
  </si>
  <si>
    <t>別紙⑩</t>
    <rPh sb="0" eb="2">
      <t>ベッシ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</si>
  <si>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</si>
  <si>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</si>
  <si>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</si>
  <si>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</si>
  <si>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</si>
  <si>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</si>
  <si>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</si>
  <si>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</si>
  <si>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</si>
  <si>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</si>
  <si>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</si>
  <si>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</si>
  <si>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</si>
  <si>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</si>
  <si>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</si>
  <si>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</si>
  <si>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</si>
  <si>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</si>
  <si>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</si>
  <si>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</si>
  <si>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(2)有識者(専門家)旅費</t>
    <rPh sb="5" eb="8">
      <t>ユウシキシャ</t>
    </rPh>
    <rPh sb="9" eb="12">
      <t>センモンカ</t>
    </rPh>
    <rPh sb="13" eb="15">
      <t>リョヒ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</si>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</sst>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4" xfId="1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9"/>
  <sheetViews>
    <sheetView showGridLines="0" tabSelected="1" zoomScale="85" zoomScaleNormal="85" workbookViewId="0">
      <selection activeCell="J19" sqref="J19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114</v>
      </c>
    </row>
    <row r="2" spans="1:12" ht="19.5" x14ac:dyDescent="0.15">
      <c r="A2" s="137" t="s">
        <v>115</v>
      </c>
      <c r="B2" s="137"/>
      <c r="C2" s="137"/>
      <c r="D2" s="137"/>
      <c r="E2" s="137"/>
      <c r="F2" s="137"/>
    </row>
    <row r="3" spans="1:12" ht="18.75" customHeight="1" x14ac:dyDescent="0.15"/>
    <row r="4" spans="1:12" s="8" customFormat="1" ht="18.75" customHeight="1" x14ac:dyDescent="0.15">
      <c r="A4" s="7" t="s">
        <v>81</v>
      </c>
      <c r="B4" s="7"/>
    </row>
    <row r="5" spans="1:12" s="8" customFormat="1" ht="18.75" customHeight="1" x14ac:dyDescent="0.15">
      <c r="A5" s="7" t="s">
        <v>132</v>
      </c>
      <c r="B5" s="7"/>
    </row>
    <row r="6" spans="1:12" s="8" customFormat="1" ht="18.75" customHeight="1" x14ac:dyDescent="0.15">
      <c r="A6" s="7"/>
      <c r="B6" s="7"/>
      <c r="D6" s="142" t="s">
        <v>127</v>
      </c>
      <c r="E6" s="142"/>
      <c r="F6" s="142"/>
    </row>
    <row r="7" spans="1:12" s="8" customFormat="1" ht="27" customHeight="1" x14ac:dyDescent="0.15">
      <c r="A7" s="9" t="s">
        <v>82</v>
      </c>
      <c r="B7" s="10" t="s">
        <v>85</v>
      </c>
      <c r="C7" s="9" t="s">
        <v>9</v>
      </c>
      <c r="D7" s="9" t="s">
        <v>139</v>
      </c>
      <c r="E7" s="9" t="s">
        <v>140</v>
      </c>
      <c r="F7" s="9" t="s">
        <v>141</v>
      </c>
      <c r="I7" s="69"/>
    </row>
    <row r="8" spans="1:12" s="8" customFormat="1" ht="27" customHeight="1" x14ac:dyDescent="0.15">
      <c r="A8" s="138" t="s">
        <v>96</v>
      </c>
      <c r="B8" s="139"/>
      <c r="C8" s="11">
        <f t="shared" ref="C8:C16" si="0">SUM(D8:F8)</f>
        <v>0</v>
      </c>
      <c r="D8" s="11">
        <f>'6.(2)委託先総括表(一般）'!C26</f>
        <v>0</v>
      </c>
      <c r="E8" s="11">
        <f>'6.(2)委託先総括表(一般）'!D26</f>
        <v>0</v>
      </c>
      <c r="F8" s="11">
        <f>'6.(2)委託先総括表(一般）'!E26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90</v>
      </c>
      <c r="B9" s="13" t="s">
        <v>84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90</v>
      </c>
      <c r="B10" s="13" t="s">
        <v>83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88</v>
      </c>
      <c r="B11" s="13" t="s">
        <v>93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69" customFormat="1" ht="27" customHeight="1" x14ac:dyDescent="0.15">
      <c r="A12" s="140" t="s">
        <v>97</v>
      </c>
      <c r="B12" s="141"/>
      <c r="C12" s="13">
        <f t="shared" si="0"/>
        <v>0</v>
      </c>
      <c r="D12" s="13">
        <f>'6.(2)委託先総括表(大学）'!C16</f>
        <v>0</v>
      </c>
      <c r="E12" s="13">
        <f>'6.(2)委託先総括表(大学）'!D16</f>
        <v>0</v>
      </c>
      <c r="F12" s="13">
        <f>'6.(2)委託先総括表(大学）'!E16</f>
        <v>0</v>
      </c>
      <c r="I12" s="70"/>
      <c r="J12" s="71"/>
      <c r="K12" s="71"/>
      <c r="L12" s="71"/>
    </row>
    <row r="13" spans="1:12" s="8" customFormat="1" ht="27" customHeight="1" x14ac:dyDescent="0.15">
      <c r="A13" s="12" t="s">
        <v>90</v>
      </c>
      <c r="B13" s="13" t="s">
        <v>45</v>
      </c>
      <c r="C13" s="109">
        <f t="shared" si="0"/>
        <v>0</v>
      </c>
      <c r="D13" s="109"/>
      <c r="E13" s="109"/>
      <c r="F13" s="109"/>
      <c r="I13" s="70"/>
      <c r="J13" s="71"/>
      <c r="K13" s="71"/>
      <c r="L13" s="71"/>
    </row>
    <row r="14" spans="1:12" s="8" customFormat="1" ht="27" customHeight="1" x14ac:dyDescent="0.15">
      <c r="A14" s="12" t="s">
        <v>90</v>
      </c>
      <c r="B14" s="13" t="s">
        <v>44</v>
      </c>
      <c r="C14" s="109">
        <f t="shared" si="0"/>
        <v>0</v>
      </c>
      <c r="D14" s="109"/>
      <c r="E14" s="109"/>
      <c r="F14" s="109"/>
      <c r="I14" s="70"/>
      <c r="J14" s="71"/>
      <c r="K14" s="71"/>
      <c r="L14" s="71"/>
    </row>
    <row r="15" spans="1:12" s="8" customFormat="1" ht="27" customHeight="1" x14ac:dyDescent="0.15">
      <c r="A15" s="12" t="s">
        <v>88</v>
      </c>
      <c r="B15" s="13" t="s">
        <v>91</v>
      </c>
      <c r="C15" s="109">
        <f t="shared" si="0"/>
        <v>0</v>
      </c>
      <c r="D15" s="109"/>
      <c r="E15" s="109"/>
      <c r="F15" s="109"/>
      <c r="I15" s="70"/>
      <c r="J15" s="71"/>
      <c r="K15" s="71"/>
      <c r="L15" s="71"/>
    </row>
    <row r="16" spans="1:12" s="8" customFormat="1" ht="27" customHeight="1" x14ac:dyDescent="0.15">
      <c r="A16" s="138" t="s">
        <v>98</v>
      </c>
      <c r="B16" s="139"/>
      <c r="C16" s="11">
        <f t="shared" si="0"/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71"/>
      <c r="J16" s="71"/>
      <c r="K16" s="71"/>
      <c r="L16" s="71"/>
    </row>
    <row r="17" spans="1:12" s="8" customFormat="1" ht="27" customHeight="1" x14ac:dyDescent="0.15">
      <c r="A17" s="138" t="s">
        <v>10</v>
      </c>
      <c r="B17" s="139"/>
      <c r="C17" s="11">
        <f>SUM(D17:F17)</f>
        <v>0</v>
      </c>
      <c r="D17" s="11">
        <f>'6.(2)委託先総括表(一般）'!C25+'6.(2)委託先総括表(大学）'!C17</f>
        <v>0</v>
      </c>
      <c r="E17" s="11">
        <f>'6.(2)委託先総括表(一般）'!D25+'6.(2)委託先総括表(大学）'!D17</f>
        <v>0</v>
      </c>
      <c r="F17" s="11">
        <f>'6.(2)委託先総括表(一般）'!E25+'6.(2)委託先総括表(大学）'!E17</f>
        <v>0</v>
      </c>
      <c r="I17" s="71"/>
      <c r="J17" s="71"/>
      <c r="K17" s="71"/>
      <c r="L17" s="71"/>
    </row>
    <row r="18" spans="1:12" s="8" customFormat="1" ht="27" customHeight="1" x14ac:dyDescent="0.15">
      <c r="A18" s="138" t="s">
        <v>79</v>
      </c>
      <c r="B18" s="139"/>
      <c r="C18" s="11">
        <f t="shared" ref="C18:F19" si="1">C16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I18" s="71"/>
      <c r="J18" s="71"/>
      <c r="K18" s="71"/>
      <c r="L18" s="71"/>
    </row>
    <row r="19" spans="1:12" s="8" customFormat="1" ht="27" customHeight="1" x14ac:dyDescent="0.15">
      <c r="A19" s="138" t="s">
        <v>80</v>
      </c>
      <c r="B19" s="139"/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I19" s="71"/>
      <c r="J19" s="71"/>
      <c r="K19" s="71"/>
      <c r="L19" s="71"/>
    </row>
    <row r="20" spans="1:12" s="8" customFormat="1" ht="27" customHeight="1" x14ac:dyDescent="0.15">
      <c r="A20" s="103" t="s">
        <v>144</v>
      </c>
      <c r="B20" s="103"/>
      <c r="C20" s="24"/>
      <c r="D20" s="24"/>
      <c r="E20" s="24"/>
      <c r="F20" s="24"/>
      <c r="I20" s="71"/>
      <c r="J20" s="71"/>
      <c r="K20" s="71"/>
      <c r="L20" s="71"/>
    </row>
    <row r="21" spans="1:12" ht="30" customHeight="1" x14ac:dyDescent="0.15"/>
    <row r="22" spans="1:12" ht="27" customHeight="1" x14ac:dyDescent="0.15">
      <c r="A22" s="1" t="s">
        <v>130</v>
      </c>
    </row>
    <row r="23" spans="1:12" ht="27" customHeight="1" x14ac:dyDescent="0.15">
      <c r="A23" s="143" t="s">
        <v>133</v>
      </c>
      <c r="B23" s="144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  <c r="I23" s="6"/>
      <c r="J23" s="5"/>
      <c r="K23" s="5"/>
      <c r="L23" s="5"/>
    </row>
    <row r="24" spans="1:12" ht="27" customHeight="1" x14ac:dyDescent="0.15">
      <c r="A24" s="145" t="s">
        <v>128</v>
      </c>
      <c r="B24" s="146"/>
      <c r="C24" s="49">
        <f>SUM(D24:F24)</f>
        <v>0</v>
      </c>
      <c r="D24" s="72"/>
      <c r="E24" s="72"/>
      <c r="F24" s="72"/>
      <c r="I24" s="6"/>
      <c r="J24" s="5"/>
      <c r="K24" s="5"/>
      <c r="L24" s="5"/>
    </row>
    <row r="25" spans="1:12" ht="27" customHeight="1" x14ac:dyDescent="0.15">
      <c r="A25" s="147" t="s">
        <v>134</v>
      </c>
      <c r="B25" s="148"/>
      <c r="C25" s="50">
        <f>SUM(D25:F25)</f>
        <v>0</v>
      </c>
      <c r="D25" s="73"/>
      <c r="E25" s="73"/>
      <c r="F25" s="73"/>
      <c r="I25" s="6"/>
      <c r="J25" s="5"/>
      <c r="K25" s="5"/>
      <c r="L25" s="5"/>
    </row>
    <row r="26" spans="1:12" s="105" customFormat="1" ht="10.5" customHeight="1" x14ac:dyDescent="0.15">
      <c r="A26" s="103"/>
      <c r="B26" s="103"/>
      <c r="C26" s="24"/>
      <c r="D26" s="104"/>
      <c r="E26" s="104"/>
      <c r="F26" s="104"/>
      <c r="I26" s="106"/>
      <c r="J26" s="107"/>
      <c r="K26" s="107"/>
      <c r="L26" s="107"/>
    </row>
    <row r="27" spans="1:12" ht="27" customHeight="1" x14ac:dyDescent="0.15">
      <c r="A27" s="143" t="s">
        <v>136</v>
      </c>
      <c r="B27" s="144"/>
      <c r="C27" s="48">
        <f>SUM(D27:F27)</f>
        <v>0</v>
      </c>
      <c r="D27" s="48">
        <f>SUM(D28:D29)</f>
        <v>0</v>
      </c>
      <c r="E27" s="48">
        <f>SUM(E28:E29)</f>
        <v>0</v>
      </c>
      <c r="F27" s="48">
        <f>SUM(F28:F29)</f>
        <v>0</v>
      </c>
    </row>
    <row r="28" spans="1:12" ht="27" customHeight="1" x14ac:dyDescent="0.15">
      <c r="A28" s="145" t="s">
        <v>129</v>
      </c>
      <c r="B28" s="146"/>
      <c r="C28" s="49">
        <f>SUM(D28:F28)</f>
        <v>0</v>
      </c>
      <c r="D28" s="72"/>
      <c r="E28" s="72"/>
      <c r="F28" s="72"/>
    </row>
    <row r="29" spans="1:12" ht="27" customHeight="1" x14ac:dyDescent="0.15">
      <c r="A29" s="147" t="s">
        <v>135</v>
      </c>
      <c r="B29" s="148"/>
      <c r="C29" s="50">
        <f>SUM(D29:F29)</f>
        <v>0</v>
      </c>
      <c r="D29" s="73"/>
      <c r="E29" s="73"/>
      <c r="F29" s="73"/>
    </row>
  </sheetData>
  <mergeCells count="14">
    <mergeCell ref="A19:B19"/>
    <mergeCell ref="A27:B27"/>
    <mergeCell ref="A28:B28"/>
    <mergeCell ref="A29:B29"/>
    <mergeCell ref="A23:B23"/>
    <mergeCell ref="A24:B24"/>
    <mergeCell ref="A25:B25"/>
    <mergeCell ref="A2:F2"/>
    <mergeCell ref="A8:B8"/>
    <mergeCell ref="A18:B18"/>
    <mergeCell ref="A12:B12"/>
    <mergeCell ref="A16:B16"/>
    <mergeCell ref="A17:B17"/>
    <mergeCell ref="D6:F6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A41" sqref="A41:J41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 t="s">
        <v>205</v>
      </c>
    </row>
    <row r="2" spans="1:12" ht="19.5" customHeight="1" x14ac:dyDescent="0.15">
      <c r="A2" s="149" t="s">
        <v>213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s="18" customFormat="1" ht="16.5" customHeight="1" x14ac:dyDescent="0.15">
      <c r="B3" s="202"/>
      <c r="C3" s="202"/>
      <c r="D3" s="202"/>
      <c r="E3" s="202"/>
      <c r="F3" s="202"/>
      <c r="G3" s="202"/>
      <c r="H3" s="202"/>
      <c r="J3" s="203"/>
      <c r="K3" s="203"/>
      <c r="L3" s="203"/>
    </row>
    <row r="4" spans="1:12" s="18" customFormat="1" ht="18" customHeight="1" thickBot="1" x14ac:dyDescent="0.2">
      <c r="A4" s="168" t="s">
        <v>220</v>
      </c>
      <c r="B4" s="168"/>
      <c r="C4" s="168"/>
      <c r="D4" s="168"/>
      <c r="E4" s="168"/>
      <c r="F4" s="168"/>
      <c r="G4" s="168"/>
      <c r="H4" s="168"/>
      <c r="I4" s="168"/>
      <c r="J4" s="168"/>
      <c r="K4" s="157"/>
      <c r="L4" s="157"/>
    </row>
    <row r="5" spans="1:12" s="18" customFormat="1" ht="13.5" x14ac:dyDescent="0.15">
      <c r="A5" s="163" t="s">
        <v>100</v>
      </c>
      <c r="B5" s="163"/>
      <c r="C5" s="163"/>
      <c r="D5" s="163"/>
      <c r="E5" s="163"/>
      <c r="F5" s="163"/>
      <c r="G5" s="163"/>
      <c r="H5" s="163"/>
      <c r="I5" s="163"/>
      <c r="J5" s="164"/>
      <c r="K5" s="165" t="s">
        <v>59</v>
      </c>
      <c r="L5" s="166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66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51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51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51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51</v>
      </c>
      <c r="J12" s="24"/>
      <c r="K12" s="57"/>
      <c r="L12" s="58"/>
    </row>
    <row r="13" spans="1:12" s="18" customFormat="1" ht="13.5" x14ac:dyDescent="0.15">
      <c r="A13" s="22" t="s">
        <v>67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51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51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74</v>
      </c>
      <c r="B17" s="18" t="s">
        <v>101</v>
      </c>
      <c r="C17" s="18" t="s">
        <v>107</v>
      </c>
      <c r="D17" s="24"/>
      <c r="E17" s="18" t="s">
        <v>47</v>
      </c>
      <c r="F17" s="18" t="s">
        <v>48</v>
      </c>
      <c r="H17" s="18" t="s">
        <v>53</v>
      </c>
      <c r="I17" s="25" t="s">
        <v>86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102</v>
      </c>
      <c r="C18" s="18" t="s">
        <v>107</v>
      </c>
      <c r="D18" s="24"/>
      <c r="E18" s="18" t="s">
        <v>47</v>
      </c>
      <c r="F18" s="18" t="s">
        <v>48</v>
      </c>
      <c r="H18" s="18" t="s">
        <v>52</v>
      </c>
      <c r="I18" s="25" t="s">
        <v>86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75</v>
      </c>
      <c r="B19" s="18" t="s">
        <v>87</v>
      </c>
      <c r="D19" s="24"/>
      <c r="I19" s="25" t="s">
        <v>51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51</v>
      </c>
      <c r="J22" s="24"/>
      <c r="K22" s="57"/>
      <c r="L22" s="58"/>
    </row>
    <row r="23" spans="1:12" s="18" customFormat="1" ht="13.5" x14ac:dyDescent="0.15">
      <c r="A23" s="22"/>
      <c r="B23" s="18" t="s">
        <v>103</v>
      </c>
      <c r="D23" s="24"/>
      <c r="I23" s="25" t="s">
        <v>51</v>
      </c>
      <c r="J23" s="24"/>
      <c r="K23" s="57"/>
      <c r="L23" s="58"/>
    </row>
    <row r="24" spans="1:12" s="18" customFormat="1" ht="13.5" x14ac:dyDescent="0.15">
      <c r="A24" s="88" t="s">
        <v>227</v>
      </c>
      <c r="B24" s="18" t="s">
        <v>103</v>
      </c>
      <c r="D24" s="24"/>
      <c r="I24" s="25" t="s">
        <v>51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68</v>
      </c>
      <c r="B27" s="18" t="s">
        <v>40</v>
      </c>
      <c r="D27" s="24"/>
      <c r="I27" s="25" t="s">
        <v>51</v>
      </c>
      <c r="J27" s="24"/>
      <c r="K27" s="57"/>
      <c r="L27" s="58"/>
    </row>
    <row r="28" spans="1:12" s="18" customFormat="1" ht="13.5" x14ac:dyDescent="0.15">
      <c r="A28" s="22" t="s">
        <v>69</v>
      </c>
      <c r="B28" s="18" t="s">
        <v>60</v>
      </c>
      <c r="D28" s="24"/>
      <c r="I28" s="25" t="s">
        <v>51</v>
      </c>
      <c r="J28" s="24"/>
      <c r="K28" s="57"/>
      <c r="L28" s="58"/>
    </row>
    <row r="29" spans="1:12" s="18" customFormat="1" ht="13.5" x14ac:dyDescent="0.15">
      <c r="A29" s="22" t="s">
        <v>70</v>
      </c>
      <c r="B29" s="18" t="s">
        <v>142</v>
      </c>
      <c r="D29" s="24"/>
      <c r="I29" s="25" t="s">
        <v>51</v>
      </c>
      <c r="J29" s="24"/>
      <c r="K29" s="57"/>
      <c r="L29" s="58"/>
    </row>
    <row r="30" spans="1:12" s="18" customFormat="1" ht="13.5" x14ac:dyDescent="0.15">
      <c r="A30" s="22" t="s">
        <v>71</v>
      </c>
      <c r="B30" s="18" t="s">
        <v>62</v>
      </c>
      <c r="D30" s="24"/>
      <c r="I30" s="25" t="s">
        <v>51</v>
      </c>
      <c r="J30" s="24"/>
      <c r="K30" s="57"/>
      <c r="L30" s="58"/>
    </row>
    <row r="31" spans="1:12" s="18" customFormat="1" ht="13.5" x14ac:dyDescent="0.15">
      <c r="A31" s="22" t="s">
        <v>72</v>
      </c>
      <c r="B31" s="18" t="s">
        <v>63</v>
      </c>
      <c r="D31" s="24"/>
      <c r="I31" s="25" t="s">
        <v>51</v>
      </c>
      <c r="J31" s="24"/>
      <c r="K31" s="57"/>
      <c r="L31" s="58"/>
    </row>
    <row r="32" spans="1:12" s="18" customFormat="1" ht="13.5" x14ac:dyDescent="0.15">
      <c r="A32" s="22" t="s">
        <v>73</v>
      </c>
      <c r="B32" s="18" t="s">
        <v>46</v>
      </c>
      <c r="C32" s="18" t="s">
        <v>107</v>
      </c>
      <c r="D32" s="24"/>
      <c r="E32" s="18" t="s">
        <v>47</v>
      </c>
      <c r="F32" s="18" t="s">
        <v>48</v>
      </c>
      <c r="H32" s="18" t="s">
        <v>53</v>
      </c>
      <c r="I32" s="25" t="s">
        <v>51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51</v>
      </c>
      <c r="J33" s="24"/>
      <c r="K33" s="57"/>
      <c r="L33" s="58"/>
    </row>
    <row r="34" spans="1:12" s="18" customFormat="1" ht="13.5" x14ac:dyDescent="0.15">
      <c r="A34" s="22"/>
      <c r="B34" s="18" t="s">
        <v>64</v>
      </c>
      <c r="D34" s="24"/>
      <c r="I34" s="25" t="s">
        <v>51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54" t="s">
        <v>225</v>
      </c>
      <c r="B36" s="155"/>
      <c r="C36" s="26"/>
      <c r="D36" s="27">
        <f>SUM(L6)*1000</f>
        <v>0</v>
      </c>
      <c r="E36" s="26" t="s">
        <v>47</v>
      </c>
      <c r="F36" s="26" t="s">
        <v>48</v>
      </c>
      <c r="G36" s="26">
        <v>30</v>
      </c>
      <c r="H36" s="26" t="s">
        <v>57</v>
      </c>
      <c r="I36" s="28" t="s">
        <v>51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10" t="s">
        <v>89</v>
      </c>
      <c r="B37" s="211"/>
      <c r="C37" s="211"/>
      <c r="D37" s="211"/>
      <c r="E37" s="211"/>
      <c r="F37" s="211"/>
      <c r="G37" s="211"/>
      <c r="H37" s="211"/>
      <c r="I37" s="211"/>
      <c r="J37" s="212"/>
      <c r="K37" s="65"/>
      <c r="L37" s="66">
        <f>L6+L36</f>
        <v>0</v>
      </c>
    </row>
    <row r="38" spans="1:12" s="18" customFormat="1" ht="13.5" x14ac:dyDescent="0.15">
      <c r="A38" s="29" t="s">
        <v>117</v>
      </c>
      <c r="B38" s="30"/>
      <c r="C38" s="30"/>
      <c r="D38" s="30"/>
      <c r="E38" s="30"/>
      <c r="F38" s="30"/>
      <c r="G38" s="30"/>
      <c r="H38" s="30"/>
      <c r="I38" s="30"/>
      <c r="J38" s="30"/>
      <c r="K38" s="208">
        <f>L37*1000</f>
        <v>0</v>
      </c>
      <c r="L38" s="209"/>
    </row>
    <row r="39" spans="1:12" s="18" customFormat="1" ht="13.5" x14ac:dyDescent="0.15">
      <c r="A39" s="31" t="s">
        <v>119</v>
      </c>
      <c r="B39" s="32"/>
      <c r="C39" s="32"/>
      <c r="D39" s="32"/>
      <c r="E39" s="32"/>
      <c r="F39" s="32"/>
      <c r="G39" s="32"/>
      <c r="H39" s="32"/>
      <c r="I39" s="32"/>
      <c r="J39" s="33"/>
      <c r="K39" s="213">
        <f>ROUNDDOWN(L37*1000*(0.1/1.1),0)</f>
        <v>0</v>
      </c>
      <c r="L39" s="214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3" t="s">
        <v>99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 t="s">
        <v>92</v>
      </c>
      <c r="L41" s="163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0">
        <f>SUM(K43:K47)</f>
        <v>0</v>
      </c>
      <c r="L42" s="201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45</v>
      </c>
      <c r="C44" s="23"/>
      <c r="D44" s="24"/>
      <c r="I44" s="25" t="s">
        <v>51</v>
      </c>
      <c r="J44" s="36"/>
      <c r="K44" s="22"/>
      <c r="L44" s="39"/>
    </row>
    <row r="45" spans="1:12" s="18" customFormat="1" ht="13.5" x14ac:dyDescent="0.15">
      <c r="A45" s="22"/>
      <c r="B45" s="23" t="s">
        <v>44</v>
      </c>
      <c r="C45" s="23"/>
      <c r="D45" s="24"/>
      <c r="I45" s="25" t="s">
        <v>51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91</v>
      </c>
      <c r="C47" s="23"/>
      <c r="D47" s="24"/>
      <c r="I47" s="25" t="s">
        <v>51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131</v>
      </c>
      <c r="B49" s="43"/>
      <c r="C49" s="43"/>
      <c r="D49" s="43"/>
      <c r="E49" s="43"/>
      <c r="F49" s="43"/>
      <c r="G49" s="43"/>
      <c r="H49" s="43"/>
      <c r="I49" s="43"/>
      <c r="J49" s="44"/>
      <c r="K49" s="204">
        <f>ROUNDDOWN(K42*(0.1/1.1),0)</f>
        <v>0</v>
      </c>
      <c r="L49" s="205"/>
    </row>
    <row r="50" spans="1:12" s="18" customFormat="1" ht="13.5" x14ac:dyDescent="0.15">
      <c r="K50" s="45"/>
      <c r="L50" s="45"/>
    </row>
    <row r="51" spans="1:12" s="18" customFormat="1" ht="13.5" x14ac:dyDescent="0.15">
      <c r="A51" s="164" t="s">
        <v>118</v>
      </c>
      <c r="B51" s="198"/>
      <c r="C51" s="198"/>
      <c r="D51" s="198"/>
      <c r="E51" s="198"/>
      <c r="F51" s="198"/>
      <c r="G51" s="198"/>
      <c r="H51" s="198"/>
      <c r="I51" s="198"/>
      <c r="J51" s="199"/>
      <c r="K51" s="206">
        <f>K38+K42</f>
        <v>0</v>
      </c>
      <c r="L51" s="207"/>
    </row>
    <row r="52" spans="1:12" s="18" customFormat="1" ht="13.5" x14ac:dyDescent="0.15">
      <c r="A52" s="164" t="s">
        <v>120</v>
      </c>
      <c r="B52" s="198"/>
      <c r="C52" s="198"/>
      <c r="D52" s="198"/>
      <c r="E52" s="198"/>
      <c r="F52" s="198"/>
      <c r="G52" s="198"/>
      <c r="H52" s="198"/>
      <c r="I52" s="198"/>
      <c r="J52" s="199"/>
      <c r="K52" s="204">
        <f>K39+K49</f>
        <v>0</v>
      </c>
      <c r="L52" s="205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E23" sqref="E23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113</v>
      </c>
    </row>
    <row r="2" spans="1:5" ht="19.5" x14ac:dyDescent="0.15">
      <c r="A2" s="137" t="s">
        <v>195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132</v>
      </c>
    </row>
    <row r="6" spans="1:5" s="18" customFormat="1" ht="19.5" customHeight="1" x14ac:dyDescent="0.15">
      <c r="A6" s="18" t="s">
        <v>76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77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58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95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78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79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80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144</v>
      </c>
      <c r="B29" s="24"/>
      <c r="C29" s="24"/>
      <c r="D29" s="24"/>
      <c r="E29" s="24"/>
    </row>
    <row r="32" spans="1:5" x14ac:dyDescent="0.15">
      <c r="A32" s="16" t="s">
        <v>106</v>
      </c>
      <c r="B32" s="3"/>
      <c r="C32" s="3"/>
      <c r="D32" s="3"/>
      <c r="E32" s="3"/>
    </row>
    <row r="34" spans="1:1" x14ac:dyDescent="0.15">
      <c r="A34" s="17" t="s">
        <v>206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7" sqref="E17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105</v>
      </c>
    </row>
    <row r="2" spans="1:5" ht="19.5" x14ac:dyDescent="0.15">
      <c r="A2" s="149" t="s">
        <v>197</v>
      </c>
      <c r="B2" s="149"/>
      <c r="C2" s="149"/>
      <c r="D2" s="149"/>
      <c r="E2" s="149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132</v>
      </c>
    </row>
    <row r="6" spans="1:5" s="18" customFormat="1" ht="18.75" customHeight="1" x14ac:dyDescent="0.15">
      <c r="A6" s="18" t="s">
        <v>215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188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189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190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191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192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193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217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95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78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79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80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144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E14" sqref="E14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108</v>
      </c>
    </row>
    <row r="2" spans="1:5" ht="19.5" x14ac:dyDescent="0.15">
      <c r="A2" s="149" t="s">
        <v>196</v>
      </c>
      <c r="B2" s="149"/>
      <c r="C2" s="149"/>
      <c r="D2" s="149"/>
      <c r="E2" s="149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132</v>
      </c>
    </row>
    <row r="6" spans="1:5" s="18" customFormat="1" ht="18.75" customHeight="1" x14ac:dyDescent="0.15">
      <c r="A6" s="18" t="s">
        <v>61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65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79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80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144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22" sqref="E2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104</v>
      </c>
    </row>
    <row r="2" spans="1:5" ht="19.5" x14ac:dyDescent="0.15">
      <c r="A2" s="137" t="s">
        <v>199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106</v>
      </c>
    </row>
    <row r="5" spans="1:5" s="18" customFormat="1" ht="19.5" customHeight="1" x14ac:dyDescent="0.15">
      <c r="A5" s="8" t="s">
        <v>132</v>
      </c>
    </row>
    <row r="6" spans="1:5" s="18" customFormat="1" ht="19.5" customHeight="1" x14ac:dyDescent="0.15">
      <c r="A6" s="18" t="s">
        <v>76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77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143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95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78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212</v>
      </c>
    </row>
    <row r="30" spans="1:5" x14ac:dyDescent="0.15">
      <c r="A30" s="17" t="s">
        <v>208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6" sqref="E1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 t="s">
        <v>201</v>
      </c>
    </row>
    <row r="2" spans="1:5" ht="19.5" x14ac:dyDescent="0.15">
      <c r="A2" s="149" t="s">
        <v>200</v>
      </c>
      <c r="B2" s="149"/>
      <c r="C2" s="149"/>
      <c r="D2" s="149"/>
      <c r="E2" s="149"/>
    </row>
    <row r="3" spans="1:5" ht="18.75" x14ac:dyDescent="0.15">
      <c r="E3" s="15"/>
    </row>
    <row r="4" spans="1:5" s="8" customFormat="1" ht="18.75" customHeight="1" x14ac:dyDescent="0.15">
      <c r="A4" s="8" t="s">
        <v>207</v>
      </c>
    </row>
    <row r="5" spans="1:5" s="18" customFormat="1" ht="18.75" customHeight="1" x14ac:dyDescent="0.15">
      <c r="A5" s="8" t="s">
        <v>132</v>
      </c>
    </row>
    <row r="6" spans="1:5" s="18" customFormat="1" ht="18.75" customHeight="1" x14ac:dyDescent="0.15">
      <c r="A6" s="18" t="s">
        <v>215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188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189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190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191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192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193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89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95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78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211</v>
      </c>
    </row>
    <row r="22" spans="1:5" x14ac:dyDescent="0.15">
      <c r="A22" s="17" t="s">
        <v>210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5" sqref="E15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 t="s">
        <v>202</v>
      </c>
    </row>
    <row r="2" spans="1:5" ht="19.5" x14ac:dyDescent="0.15">
      <c r="A2" s="149" t="s">
        <v>198</v>
      </c>
      <c r="B2" s="149"/>
      <c r="C2" s="149"/>
      <c r="D2" s="149"/>
      <c r="E2" s="149"/>
    </row>
    <row r="3" spans="1:5" s="8" customFormat="1" ht="21" customHeight="1" x14ac:dyDescent="0.15"/>
    <row r="4" spans="1:5" s="8" customFormat="1" ht="18.75" customHeight="1" x14ac:dyDescent="0.15">
      <c r="A4" s="16" t="s">
        <v>106</v>
      </c>
    </row>
    <row r="5" spans="1:5" s="18" customFormat="1" ht="18.75" customHeight="1" x14ac:dyDescent="0.15">
      <c r="A5" s="8" t="s">
        <v>132</v>
      </c>
    </row>
    <row r="6" spans="1:5" s="18" customFormat="1" ht="18.75" customHeight="1" x14ac:dyDescent="0.15">
      <c r="A6" s="18" t="s">
        <v>61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139</v>
      </c>
      <c r="D8" s="9" t="s">
        <v>140</v>
      </c>
      <c r="E8" s="9" t="s">
        <v>141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137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138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209</v>
      </c>
    </row>
    <row r="22" spans="1:5" x14ac:dyDescent="0.15">
      <c r="A22" s="17" t="s">
        <v>208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opLeftCell="A12" zoomScaleNormal="100" workbookViewId="0">
      <selection activeCell="A32" sqref="A3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 t="s">
        <v>203</v>
      </c>
    </row>
    <row r="2" spans="1:12" ht="19.5" customHeight="1" x14ac:dyDescent="0.15">
      <c r="A2" s="149" t="s">
        <v>194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19.5" customHeight="1" x14ac:dyDescent="0.15">
      <c r="B3" s="161"/>
      <c r="C3" s="161"/>
      <c r="D3" s="161"/>
      <c r="E3" s="161"/>
      <c r="F3" s="161"/>
      <c r="G3" s="161"/>
      <c r="H3" s="161"/>
      <c r="I3" s="161"/>
      <c r="J3" s="162"/>
      <c r="K3" s="162"/>
      <c r="L3" s="162"/>
    </row>
    <row r="4" spans="1:12" s="18" customFormat="1" ht="19.5" customHeight="1" thickBot="1" x14ac:dyDescent="0.2">
      <c r="A4" s="168" t="s">
        <v>221</v>
      </c>
      <c r="B4" s="168"/>
      <c r="D4" s="8"/>
      <c r="J4" s="8"/>
    </row>
    <row r="5" spans="1:12" s="18" customFormat="1" ht="13.5" x14ac:dyDescent="0.15">
      <c r="A5" s="163" t="s">
        <v>111</v>
      </c>
      <c r="B5" s="163"/>
      <c r="C5" s="163"/>
      <c r="D5" s="163"/>
      <c r="E5" s="163"/>
      <c r="F5" s="163"/>
      <c r="G5" s="163"/>
      <c r="H5" s="163"/>
      <c r="I5" s="163"/>
      <c r="J5" s="164"/>
      <c r="K5" s="165" t="s">
        <v>59</v>
      </c>
      <c r="L5" s="166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107</v>
      </c>
      <c r="D8" s="24"/>
      <c r="E8" s="18" t="s">
        <v>47</v>
      </c>
      <c r="F8" s="18" t="s">
        <v>48</v>
      </c>
      <c r="H8" s="18" t="s">
        <v>49</v>
      </c>
      <c r="I8" s="25" t="s">
        <v>51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56" t="s">
        <v>14</v>
      </c>
      <c r="B10" s="157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107</v>
      </c>
      <c r="D11" s="24"/>
      <c r="E11" s="18" t="s">
        <v>47</v>
      </c>
      <c r="F11" s="18" t="s">
        <v>48</v>
      </c>
      <c r="H11" s="18" t="s">
        <v>49</v>
      </c>
      <c r="I11" s="25" t="s">
        <v>51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50</v>
      </c>
      <c r="C12" s="18" t="s">
        <v>107</v>
      </c>
      <c r="D12" s="24"/>
      <c r="E12" s="18" t="s">
        <v>47</v>
      </c>
      <c r="F12" s="18" t="s">
        <v>48</v>
      </c>
      <c r="H12" s="18" t="s">
        <v>49</v>
      </c>
      <c r="I12" s="25" t="s">
        <v>51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51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51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51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51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51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107</v>
      </c>
      <c r="D21" s="24"/>
      <c r="E21" s="18" t="s">
        <v>47</v>
      </c>
      <c r="F21" s="18" t="s">
        <v>48</v>
      </c>
      <c r="H21" s="18" t="s">
        <v>49</v>
      </c>
      <c r="I21" s="25" t="s">
        <v>51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107</v>
      </c>
      <c r="D22" s="24"/>
      <c r="E22" s="18" t="s">
        <v>47</v>
      </c>
      <c r="F22" s="18" t="s">
        <v>48</v>
      </c>
      <c r="H22" s="18" t="s">
        <v>49</v>
      </c>
      <c r="I22" s="25" t="s">
        <v>51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107</v>
      </c>
      <c r="D24" s="24"/>
      <c r="E24" s="18" t="s">
        <v>47</v>
      </c>
      <c r="F24" s="18" t="s">
        <v>48</v>
      </c>
      <c r="H24" s="18" t="s">
        <v>52</v>
      </c>
      <c r="I24" s="25" t="s">
        <v>51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51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51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51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51</v>
      </c>
      <c r="J31" s="24"/>
      <c r="K31" s="57"/>
      <c r="L31" s="58"/>
    </row>
    <row r="32" spans="1:13" s="18" customFormat="1" ht="13.5" x14ac:dyDescent="0.15">
      <c r="A32" s="88" t="s">
        <v>226</v>
      </c>
      <c r="B32" s="18" t="s">
        <v>39</v>
      </c>
      <c r="D32" s="24"/>
      <c r="I32" s="25" t="s">
        <v>51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40</v>
      </c>
      <c r="D34" s="24"/>
      <c r="I34" s="25" t="s">
        <v>51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41</v>
      </c>
      <c r="C36" s="18" t="s">
        <v>107</v>
      </c>
      <c r="D36" s="24"/>
      <c r="E36" s="18" t="s">
        <v>47</v>
      </c>
      <c r="F36" s="18" t="s">
        <v>48</v>
      </c>
      <c r="H36" s="18" t="s">
        <v>53</v>
      </c>
      <c r="I36" s="25" t="s">
        <v>51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42</v>
      </c>
      <c r="B37" s="18" t="s">
        <v>54</v>
      </c>
      <c r="D37" s="24"/>
      <c r="I37" s="25" t="s">
        <v>51</v>
      </c>
      <c r="J37" s="24"/>
      <c r="K37" s="57"/>
      <c r="L37" s="58"/>
    </row>
    <row r="38" spans="1:13" s="18" customFormat="1" ht="13.5" x14ac:dyDescent="0.15">
      <c r="A38" s="22"/>
      <c r="B38" s="18" t="s">
        <v>55</v>
      </c>
      <c r="D38" s="24"/>
      <c r="I38" s="25" t="s">
        <v>51</v>
      </c>
      <c r="J38" s="24"/>
      <c r="K38" s="57"/>
      <c r="L38" s="58"/>
    </row>
    <row r="39" spans="1:13" s="18" customFormat="1" ht="13.5" x14ac:dyDescent="0.15">
      <c r="A39" s="22" t="s">
        <v>43</v>
      </c>
      <c r="B39" s="18" t="s">
        <v>60</v>
      </c>
      <c r="D39" s="24"/>
      <c r="I39" s="25" t="s">
        <v>51</v>
      </c>
      <c r="J39" s="24"/>
      <c r="K39" s="57"/>
      <c r="L39" s="58"/>
    </row>
    <row r="40" spans="1:13" s="18" customFormat="1" ht="13.5" x14ac:dyDescent="0.15">
      <c r="A40" s="154" t="s">
        <v>56</v>
      </c>
      <c r="B40" s="155"/>
      <c r="C40" s="26"/>
      <c r="D40" s="27">
        <f>SUM(L6:L39)*1000</f>
        <v>0</v>
      </c>
      <c r="E40" s="26" t="s">
        <v>47</v>
      </c>
      <c r="F40" s="26" t="s">
        <v>48</v>
      </c>
      <c r="G40" s="26">
        <v>10</v>
      </c>
      <c r="H40" s="26" t="s">
        <v>57</v>
      </c>
      <c r="I40" s="28" t="s">
        <v>51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109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121</v>
      </c>
      <c r="B42" s="80"/>
      <c r="C42" s="80"/>
      <c r="D42" s="80"/>
      <c r="E42" s="80"/>
      <c r="F42" s="80"/>
      <c r="G42" s="80"/>
      <c r="H42" s="80"/>
      <c r="I42" s="80"/>
      <c r="J42" s="80"/>
      <c r="K42" s="150">
        <f>L41*1000</f>
        <v>0</v>
      </c>
      <c r="L42" s="151"/>
    </row>
    <row r="43" spans="1:13" s="16" customFormat="1" ht="13.5" x14ac:dyDescent="0.15">
      <c r="A43" s="79" t="s">
        <v>110</v>
      </c>
      <c r="B43" s="80"/>
      <c r="C43" s="80"/>
      <c r="D43" s="80"/>
      <c r="E43" s="80"/>
      <c r="F43" s="80"/>
      <c r="G43" s="80"/>
      <c r="H43" s="80"/>
      <c r="I43" s="80"/>
      <c r="J43" s="81"/>
      <c r="K43" s="152">
        <f>ROUNDDOWN(K42*0.1,0)</f>
        <v>0</v>
      </c>
      <c r="L43" s="153"/>
    </row>
    <row r="44" spans="1:13" s="16" customFormat="1" ht="13.5" x14ac:dyDescent="0.15">
      <c r="A44" s="79" t="s">
        <v>122</v>
      </c>
      <c r="B44" s="80"/>
      <c r="C44" s="80"/>
      <c r="D44" s="80"/>
      <c r="E44" s="80"/>
      <c r="F44" s="80"/>
      <c r="G44" s="80"/>
      <c r="H44" s="80"/>
      <c r="I44" s="80"/>
      <c r="J44" s="81"/>
      <c r="K44" s="152">
        <f>K42+K43</f>
        <v>0</v>
      </c>
      <c r="L44" s="153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67" t="s">
        <v>111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 t="s">
        <v>92</v>
      </c>
      <c r="L46" s="167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69">
        <f>SUM(K48:K52)</f>
        <v>0</v>
      </c>
      <c r="L47" s="170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84</v>
      </c>
      <c r="C49" s="93"/>
      <c r="D49" s="83"/>
      <c r="I49" s="94" t="s">
        <v>116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94</v>
      </c>
      <c r="C50" s="93"/>
      <c r="D50" s="83"/>
      <c r="I50" s="94" t="s">
        <v>116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93</v>
      </c>
      <c r="C52" s="93"/>
      <c r="D52" s="83"/>
      <c r="I52" s="94" t="s">
        <v>116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123</v>
      </c>
      <c r="B54" s="80"/>
      <c r="C54" s="80"/>
      <c r="D54" s="80"/>
      <c r="E54" s="80"/>
      <c r="F54" s="80"/>
      <c r="G54" s="80"/>
      <c r="H54" s="80"/>
      <c r="I54" s="80"/>
      <c r="J54" s="81"/>
      <c r="K54" s="152">
        <f>ROUNDDOWN(K47*0.1,0)</f>
        <v>0</v>
      </c>
      <c r="L54" s="153"/>
    </row>
    <row r="55" spans="1:13" s="16" customFormat="1" ht="13.5" x14ac:dyDescent="0.15">
      <c r="A55" s="79" t="s">
        <v>124</v>
      </c>
      <c r="B55" s="80"/>
      <c r="C55" s="80"/>
      <c r="D55" s="80"/>
      <c r="E55" s="80"/>
      <c r="F55" s="80"/>
      <c r="G55" s="80"/>
      <c r="H55" s="80"/>
      <c r="I55" s="80"/>
      <c r="J55" s="81"/>
      <c r="K55" s="152">
        <f>K47+K54</f>
        <v>0</v>
      </c>
      <c r="L55" s="153"/>
    </row>
    <row r="56" spans="1:13" s="16" customFormat="1" ht="13.5" x14ac:dyDescent="0.15">
      <c r="D56" s="96"/>
      <c r="J56" s="96"/>
    </row>
    <row r="57" spans="1:13" s="16" customFormat="1" ht="13.5" x14ac:dyDescent="0.15">
      <c r="A57" s="158" t="s">
        <v>125</v>
      </c>
      <c r="B57" s="159"/>
      <c r="C57" s="159"/>
      <c r="D57" s="159"/>
      <c r="E57" s="159"/>
      <c r="F57" s="159"/>
      <c r="G57" s="159"/>
      <c r="H57" s="159"/>
      <c r="I57" s="159"/>
      <c r="J57" s="160"/>
      <c r="K57" s="172">
        <f>ROUNDDOWN(K42+K47,0)</f>
        <v>0</v>
      </c>
      <c r="L57" s="173"/>
    </row>
    <row r="58" spans="1:13" s="16" customFormat="1" ht="13.5" x14ac:dyDescent="0.15">
      <c r="A58" s="158" t="s">
        <v>126</v>
      </c>
      <c r="B58" s="159"/>
      <c r="C58" s="159"/>
      <c r="D58" s="159"/>
      <c r="E58" s="159"/>
      <c r="F58" s="159"/>
      <c r="G58" s="159"/>
      <c r="H58" s="159"/>
      <c r="I58" s="159"/>
      <c r="J58" s="160"/>
      <c r="K58" s="152">
        <f>K43+K54</f>
        <v>0</v>
      </c>
      <c r="L58" s="153"/>
    </row>
    <row r="59" spans="1:13" s="16" customFormat="1" ht="13.5" x14ac:dyDescent="0.15">
      <c r="A59" s="158" t="s">
        <v>112</v>
      </c>
      <c r="B59" s="159"/>
      <c r="C59" s="159"/>
      <c r="D59" s="159"/>
      <c r="E59" s="159"/>
      <c r="F59" s="159"/>
      <c r="G59" s="159"/>
      <c r="H59" s="159"/>
      <c r="I59" s="159"/>
      <c r="J59" s="160"/>
      <c r="K59" s="152">
        <f>K57+K58</f>
        <v>0</v>
      </c>
      <c r="L59" s="153"/>
    </row>
    <row r="60" spans="1:13" ht="18" customHeight="1" x14ac:dyDescent="0.15"/>
    <row r="61" spans="1:13" ht="19.5" customHeight="1" x14ac:dyDescent="0.1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</row>
    <row r="62" spans="1:13" ht="57.75" customHeight="1" x14ac:dyDescent="0.15">
      <c r="A62" s="171" t="s">
        <v>222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</sheetData>
  <mergeCells count="24">
    <mergeCell ref="A62:L62"/>
    <mergeCell ref="K46:L46"/>
    <mergeCell ref="K54:L54"/>
    <mergeCell ref="K55:L55"/>
    <mergeCell ref="K57:L57"/>
    <mergeCell ref="A61:L61"/>
    <mergeCell ref="A59:J59"/>
    <mergeCell ref="K58:L58"/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topLeftCell="A3" zoomScale="85" zoomScaleNormal="85" workbookViewId="0">
      <selection activeCell="A41" sqref="A41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 t="s">
        <v>204</v>
      </c>
    </row>
    <row r="2" spans="1:12" ht="19.5" customHeight="1" x14ac:dyDescent="0.15">
      <c r="A2" s="181" t="s">
        <v>214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s="112" customFormat="1" ht="16.5" customHeight="1" x14ac:dyDescent="0.15">
      <c r="B3" s="182"/>
      <c r="C3" s="182"/>
      <c r="D3" s="182"/>
      <c r="E3" s="182"/>
      <c r="F3" s="182"/>
      <c r="G3" s="182"/>
      <c r="H3" s="182"/>
      <c r="J3" s="183"/>
      <c r="K3" s="183"/>
      <c r="L3" s="183"/>
    </row>
    <row r="4" spans="1:12" s="112" customFormat="1" ht="18" customHeight="1" thickBot="1" x14ac:dyDescent="0.2">
      <c r="A4" s="184" t="s">
        <v>219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85"/>
    </row>
    <row r="5" spans="1:12" s="112" customFormat="1" ht="18" customHeight="1" x14ac:dyDescent="0.15">
      <c r="A5" s="186" t="s">
        <v>187</v>
      </c>
      <c r="B5" s="187"/>
      <c r="C5" s="187"/>
      <c r="D5" s="187"/>
      <c r="E5" s="187"/>
      <c r="F5" s="187"/>
      <c r="G5" s="187"/>
      <c r="H5" s="187"/>
      <c r="I5" s="187"/>
      <c r="J5" s="188"/>
      <c r="K5" s="189" t="s">
        <v>186</v>
      </c>
      <c r="L5" s="190"/>
    </row>
    <row r="6" spans="1:12" s="112" customFormat="1" ht="18" customHeight="1" x14ac:dyDescent="0.15">
      <c r="A6" s="135" t="s">
        <v>185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184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183</v>
      </c>
      <c r="D8" s="113"/>
      <c r="I8" s="126" t="s">
        <v>149</v>
      </c>
      <c r="J8" s="113"/>
      <c r="K8" s="125"/>
      <c r="L8" s="124"/>
    </row>
    <row r="9" spans="1:12" s="112" customFormat="1" ht="18" customHeight="1" x14ac:dyDescent="0.15">
      <c r="A9" s="127"/>
      <c r="B9" s="112" t="s">
        <v>182</v>
      </c>
      <c r="D9" s="113"/>
      <c r="I9" s="126" t="s">
        <v>149</v>
      </c>
      <c r="J9" s="113"/>
      <c r="K9" s="125"/>
      <c r="L9" s="124"/>
    </row>
    <row r="10" spans="1:12" s="112" customFormat="1" ht="18" customHeight="1" x14ac:dyDescent="0.15">
      <c r="A10" s="127"/>
      <c r="B10" s="112" t="s">
        <v>181</v>
      </c>
      <c r="D10" s="113"/>
      <c r="I10" s="126" t="s">
        <v>149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180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179</v>
      </c>
      <c r="D13" s="113"/>
      <c r="I13" s="126" t="s">
        <v>149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178</v>
      </c>
      <c r="D14" s="113"/>
      <c r="I14" s="126" t="s">
        <v>149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177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176</v>
      </c>
      <c r="C17" s="112" t="s">
        <v>154</v>
      </c>
      <c r="D17" s="113"/>
      <c r="E17" s="112" t="s">
        <v>152</v>
      </c>
      <c r="F17" s="112" t="s">
        <v>151</v>
      </c>
      <c r="H17" s="112" t="s">
        <v>153</v>
      </c>
      <c r="I17" s="126" t="s">
        <v>169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175</v>
      </c>
      <c r="C18" s="112" t="s">
        <v>154</v>
      </c>
      <c r="D18" s="113"/>
      <c r="E18" s="112" t="s">
        <v>152</v>
      </c>
      <c r="F18" s="112" t="s">
        <v>151</v>
      </c>
      <c r="H18" s="112" t="s">
        <v>174</v>
      </c>
      <c r="I18" s="126" t="s">
        <v>169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173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172</v>
      </c>
      <c r="D21" s="113"/>
      <c r="I21" s="126" t="s">
        <v>169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171</v>
      </c>
      <c r="D22" s="113"/>
      <c r="I22" s="126" t="s">
        <v>169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170</v>
      </c>
      <c r="D23" s="113"/>
      <c r="I23" s="126" t="s">
        <v>169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168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167</v>
      </c>
      <c r="B26" s="112" t="s">
        <v>164</v>
      </c>
      <c r="D26" s="113"/>
      <c r="I26" s="126" t="s">
        <v>149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166</v>
      </c>
      <c r="D27" s="113"/>
      <c r="I27" s="126" t="s">
        <v>149</v>
      </c>
      <c r="J27" s="113"/>
      <c r="K27" s="125"/>
      <c r="L27" s="124"/>
    </row>
    <row r="28" spans="1:12" s="112" customFormat="1" ht="18" customHeight="1" x14ac:dyDescent="0.15">
      <c r="A28" s="127" t="s">
        <v>165</v>
      </c>
      <c r="B28" s="112" t="s">
        <v>164</v>
      </c>
      <c r="D28" s="113"/>
      <c r="I28" s="126" t="s">
        <v>149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163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162</v>
      </c>
      <c r="B31" s="112" t="s">
        <v>161</v>
      </c>
      <c r="D31" s="113"/>
      <c r="I31" s="126" t="s">
        <v>149</v>
      </c>
      <c r="J31" s="113"/>
      <c r="K31" s="125"/>
      <c r="L31" s="124"/>
    </row>
    <row r="32" spans="1:12" s="112" customFormat="1" ht="18" customHeight="1" x14ac:dyDescent="0.15">
      <c r="A32" s="127" t="s">
        <v>160</v>
      </c>
      <c r="B32" s="112" t="s">
        <v>159</v>
      </c>
      <c r="D32" s="113"/>
      <c r="I32" s="126" t="s">
        <v>149</v>
      </c>
      <c r="J32" s="113"/>
      <c r="K32" s="125"/>
      <c r="L32" s="124"/>
    </row>
    <row r="33" spans="1:12" s="112" customFormat="1" ht="18" customHeight="1" x14ac:dyDescent="0.15">
      <c r="A33" s="127" t="s">
        <v>158</v>
      </c>
      <c r="B33" s="112" t="s">
        <v>157</v>
      </c>
      <c r="D33" s="113"/>
      <c r="I33" s="126" t="s">
        <v>149</v>
      </c>
      <c r="J33" s="113"/>
      <c r="K33" s="125"/>
      <c r="L33" s="124"/>
    </row>
    <row r="34" spans="1:12" s="112" customFormat="1" ht="18" customHeight="1" x14ac:dyDescent="0.15">
      <c r="A34" s="127" t="s">
        <v>156</v>
      </c>
      <c r="B34" s="112" t="s">
        <v>155</v>
      </c>
      <c r="C34" s="112" t="s">
        <v>154</v>
      </c>
      <c r="D34" s="113"/>
      <c r="E34" s="112" t="s">
        <v>152</v>
      </c>
      <c r="F34" s="112" t="s">
        <v>151</v>
      </c>
      <c r="H34" s="112" t="s">
        <v>153</v>
      </c>
      <c r="I34" s="126" t="s">
        <v>149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91" t="s">
        <v>224</v>
      </c>
      <c r="B36" s="192"/>
      <c r="C36" s="123"/>
      <c r="D36" s="121">
        <f>SUM(L6)*1000</f>
        <v>0</v>
      </c>
      <c r="E36" s="123" t="s">
        <v>152</v>
      </c>
      <c r="F36" s="123" t="s">
        <v>151</v>
      </c>
      <c r="G36" s="123">
        <v>30</v>
      </c>
      <c r="H36" s="123" t="s">
        <v>150</v>
      </c>
      <c r="I36" s="122" t="s">
        <v>149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93" t="s">
        <v>148</v>
      </c>
      <c r="B37" s="194"/>
      <c r="C37" s="194"/>
      <c r="D37" s="194"/>
      <c r="E37" s="194"/>
      <c r="F37" s="194"/>
      <c r="G37" s="194"/>
      <c r="H37" s="194"/>
      <c r="I37" s="194"/>
      <c r="J37" s="195"/>
      <c r="K37" s="175">
        <f>L6+L36</f>
        <v>0</v>
      </c>
      <c r="L37" s="176"/>
    </row>
    <row r="38" spans="1:12" s="115" customFormat="1" ht="18" customHeight="1" x14ac:dyDescent="0.15">
      <c r="A38" s="118" t="s">
        <v>147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6">
        <f>K37*1000</f>
        <v>0</v>
      </c>
      <c r="L38" s="197"/>
    </row>
    <row r="39" spans="1:12" s="115" customFormat="1" ht="18" customHeight="1" x14ac:dyDescent="0.15">
      <c r="A39" s="177" t="s">
        <v>146</v>
      </c>
      <c r="B39" s="178"/>
      <c r="C39" s="117"/>
      <c r="D39" s="117"/>
      <c r="E39" s="117"/>
      <c r="F39" s="117"/>
      <c r="G39" s="117"/>
      <c r="H39" s="117"/>
      <c r="I39" s="117"/>
      <c r="J39" s="116"/>
      <c r="K39" s="179">
        <f>K37*1000*0.1</f>
        <v>0</v>
      </c>
      <c r="L39" s="180"/>
    </row>
    <row r="40" spans="1:12" s="115" customFormat="1" ht="18" customHeight="1" x14ac:dyDescent="0.15">
      <c r="A40" s="118" t="s">
        <v>145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9">
        <f>K37*1000+K39</f>
        <v>0</v>
      </c>
      <c r="L40" s="180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67" t="s">
        <v>111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 t="s">
        <v>92</v>
      </c>
      <c r="L42" s="167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69">
        <f>SUM(K44:K47)</f>
        <v>0</v>
      </c>
      <c r="L43" s="170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94</v>
      </c>
      <c r="C45" s="93"/>
      <c r="D45" s="83"/>
      <c r="E45" s="16"/>
      <c r="F45" s="16"/>
      <c r="G45" s="16"/>
      <c r="H45" s="16"/>
      <c r="I45" s="94" t="s">
        <v>116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93</v>
      </c>
      <c r="C47" s="93"/>
      <c r="D47" s="83"/>
      <c r="E47" s="16"/>
      <c r="F47" s="16"/>
      <c r="G47" s="16"/>
      <c r="H47" s="16"/>
      <c r="I47" s="94" t="s">
        <v>116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123</v>
      </c>
      <c r="B49" s="80"/>
      <c r="C49" s="80"/>
      <c r="D49" s="80"/>
      <c r="E49" s="80"/>
      <c r="F49" s="80"/>
      <c r="G49" s="80"/>
      <c r="H49" s="80"/>
      <c r="I49" s="80"/>
      <c r="J49" s="81"/>
      <c r="K49" s="152">
        <f>ROUNDDOWN(K43*0.1,0)</f>
        <v>0</v>
      </c>
      <c r="L49" s="153"/>
    </row>
    <row r="50" spans="1:12" s="112" customFormat="1" ht="18" customHeight="1" x14ac:dyDescent="0.15">
      <c r="A50" s="79" t="s">
        <v>223</v>
      </c>
      <c r="B50" s="80"/>
      <c r="C50" s="80"/>
      <c r="D50" s="80"/>
      <c r="E50" s="80"/>
      <c r="F50" s="80"/>
      <c r="G50" s="80"/>
      <c r="H50" s="80"/>
      <c r="I50" s="80"/>
      <c r="J50" s="81"/>
      <c r="K50" s="152">
        <f>K43+K49</f>
        <v>0</v>
      </c>
      <c r="L50" s="153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8" t="s">
        <v>218</v>
      </c>
      <c r="B52" s="159"/>
      <c r="C52" s="159"/>
      <c r="D52" s="159"/>
      <c r="E52" s="159"/>
      <c r="F52" s="159"/>
      <c r="G52" s="159"/>
      <c r="H52" s="159"/>
      <c r="I52" s="159"/>
      <c r="J52" s="160"/>
      <c r="K52" s="172">
        <f>ROUNDDOWN(K38+K43,0)</f>
        <v>0</v>
      </c>
      <c r="L52" s="173"/>
    </row>
    <row r="53" spans="1:12" s="112" customFormat="1" ht="18" customHeight="1" x14ac:dyDescent="0.15">
      <c r="A53" s="158" t="s">
        <v>126</v>
      </c>
      <c r="B53" s="159"/>
      <c r="C53" s="159"/>
      <c r="D53" s="159"/>
      <c r="E53" s="159"/>
      <c r="F53" s="159"/>
      <c r="G53" s="159"/>
      <c r="H53" s="159"/>
      <c r="I53" s="159"/>
      <c r="J53" s="160"/>
      <c r="K53" s="152">
        <f>K39+K49</f>
        <v>0</v>
      </c>
      <c r="L53" s="153"/>
    </row>
    <row r="54" spans="1:12" s="112" customFormat="1" ht="18" customHeight="1" x14ac:dyDescent="0.15">
      <c r="A54" s="158" t="s">
        <v>112</v>
      </c>
      <c r="B54" s="159"/>
      <c r="C54" s="159"/>
      <c r="D54" s="159"/>
      <c r="E54" s="159"/>
      <c r="F54" s="159"/>
      <c r="G54" s="159"/>
      <c r="H54" s="159"/>
      <c r="I54" s="159"/>
      <c r="J54" s="160"/>
      <c r="K54" s="152">
        <f>K52+K53</f>
        <v>0</v>
      </c>
      <c r="L54" s="153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74" t="s">
        <v>216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</row>
  </sheetData>
  <mergeCells count="25"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6.(1)全期間総括表</vt:lpstr>
      <vt:lpstr>6.(2)委託先総括表(一般）</vt:lpstr>
      <vt:lpstr>6.(2)委託先総括表(国立研究開発法人等）</vt:lpstr>
      <vt:lpstr>6.(2)委託先総括表(大学）</vt:lpstr>
      <vt:lpstr>6.(3)再委託・共同実施総括表（一般）</vt:lpstr>
      <vt:lpstr>6.(3)再委託・共同実施総括表（国立研究開発法人等）</vt:lpstr>
      <vt:lpstr>６.(3)再委託・共同実施総括表（大学）</vt:lpstr>
      <vt:lpstr>6.(4)項目別明細表（一般）</vt:lpstr>
      <vt:lpstr>6.(4)国立研究開発法人等_項目別明細表</vt:lpstr>
      <vt:lpstr>6.(4)項目別明細表（大学）</vt:lpstr>
      <vt:lpstr>'6.(1)全期間総括表'!Print_Area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