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defaultThemeVersion="124226"/>
  <xr:revisionPtr revIDLastSave="0" documentId="13_ncr:1_{CFBA1BF4-E188-483E-82C6-1A3EAE01237C}" xr6:coauthVersionLast="47" xr6:coauthVersionMax="47" xr10:uidLastSave="{00000000-0000-0000-0000-000000000000}"/>
  <bookViews>
    <workbookView xWindow="-120" yWindow="-120" windowWidth="29040" windowHeight="15990" activeTab="1" xr2:uid="{FFB9356D-3C2C-418F-AEA6-B85A7C72CA2E}"/>
  </bookViews>
  <sheets>
    <sheet name="【説明】こちらを先にお読みください" sheetId="22" r:id="rId1"/>
    <sheet name="情報項目シート" sheetId="17" r:id="rId2"/>
    <sheet name="提案書様式" sheetId="24" r:id="rId3"/>
    <sheet name="別紙2(1)全期間総括表" sheetId="29" r:id="rId4"/>
    <sheet name="別紙2(2)助成先総括表" sheetId="27" r:id="rId5"/>
    <sheet name="別紙2(3)委託共同研究先総括表" sheetId="31" r:id="rId6"/>
    <sheet name="別紙2(4)項目別明細表(助成先)【2023年度】" sheetId="28" r:id="rId7"/>
    <sheet name="別紙2(4)項目別明細表(助成先)【2024年度】" sheetId="37" r:id="rId8"/>
    <sheet name="別紙2(4)項目別明細表(助成先)【2025年度】" sheetId="38" r:id="rId9"/>
    <sheet name="別紙2(4)項目別明細表(助成先)【2026年度】" sheetId="39" r:id="rId10"/>
    <sheet name="別紙2(4)項目別明細表(助成先)【2027年度】" sheetId="43" r:id="rId11"/>
    <sheet name="別紙2(4)項目別明細表(委託共同研究先)【2023年度】" sheetId="36" r:id="rId12"/>
    <sheet name="別紙2(4)項目別明細表(委託共同研究先)【2024年度】" sheetId="40" r:id="rId13"/>
    <sheet name="別紙2(4)項目別明細表(委託共同研究先)【2025年度】" sheetId="41" r:id="rId14"/>
    <sheet name="別紙2(4)項目別明細表(委託共同研究先)【2026年度】" sheetId="42" r:id="rId15"/>
    <sheet name="別紙2(4)項目別明細表(委託共同研究先)【2027年度】" sheetId="44" r:id="rId16"/>
  </sheets>
  <definedNames>
    <definedName name="_xlnm._FilterDatabase" localSheetId="2" hidden="1">提案書様式!$A$74:$C$80</definedName>
    <definedName name="_xlnm.Print_Area" localSheetId="1">情報項目シート!$A$1:$F$83</definedName>
    <definedName name="_xlnm.Print_Area" localSheetId="2">提案書様式!$A$1:$Z$102</definedName>
    <definedName name="_xlnm.Print_Area" localSheetId="3">'別紙2(1)全期間総括表'!$A$1:$H$29</definedName>
    <definedName name="_xlnm.Print_Area" localSheetId="4">'別紙2(2)助成先総括表'!$A$1:$G$29</definedName>
    <definedName name="_xlnm.Print_Area" localSheetId="5">'別紙2(3)委託共同研究先総括表'!$A$1:$G$30</definedName>
    <definedName name="_xlnm.Print_Area" localSheetId="11">'別紙2(4)項目別明細表(委託共同研究先)【2023年度】'!$A$1:$L$59</definedName>
    <definedName name="_xlnm.Print_Area" localSheetId="12">'別紙2(4)項目別明細表(委託共同研究先)【2024年度】'!$A$1:$L$59</definedName>
    <definedName name="_xlnm.Print_Area" localSheetId="13">'別紙2(4)項目別明細表(委託共同研究先)【2025年度】'!$A$1:$L$59</definedName>
    <definedName name="_xlnm.Print_Area" localSheetId="14">'別紙2(4)項目別明細表(委託共同研究先)【2026年度】'!$A$1:$L$59</definedName>
    <definedName name="_xlnm.Print_Area" localSheetId="15">'別紙2(4)項目別明細表(委託共同研究先)【2027年度】'!$A$1:$L$60</definedName>
    <definedName name="_xlnm.Print_Area" localSheetId="6">'別紙2(4)項目別明細表(助成先)【2023年度】'!$A$1:$L$62</definedName>
    <definedName name="_xlnm.Print_Area" localSheetId="7">'別紙2(4)項目別明細表(助成先)【2024年度】'!$A$1:$L$62</definedName>
    <definedName name="_xlnm.Print_Area" localSheetId="8">'別紙2(4)項目別明細表(助成先)【2025年度】'!$A$1:$L$62</definedName>
    <definedName name="_xlnm.Print_Area" localSheetId="9">'別紙2(4)項目別明細表(助成先)【2026年度】'!$A$1:$L$62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0" i="24" l="1"/>
  <c r="P33" i="24"/>
  <c r="V94" i="24"/>
  <c r="S94" i="24"/>
  <c r="P94" i="24"/>
  <c r="M94" i="24"/>
  <c r="J94" i="24"/>
  <c r="G94" i="24"/>
  <c r="V93" i="24"/>
  <c r="S93" i="24"/>
  <c r="P93" i="24"/>
  <c r="M93" i="24"/>
  <c r="J93" i="24"/>
  <c r="G93" i="24"/>
  <c r="G24" i="27"/>
  <c r="H25" i="29"/>
  <c r="H21" i="29"/>
  <c r="H16" i="29"/>
  <c r="X52" i="24"/>
  <c r="X53" i="24"/>
  <c r="X54" i="24"/>
  <c r="U55" i="24"/>
  <c r="R55" i="24"/>
  <c r="I55" i="24"/>
  <c r="H10" i="29"/>
  <c r="H9" i="29"/>
  <c r="H8" i="29"/>
  <c r="H17" i="29" s="1"/>
  <c r="G25" i="27"/>
  <c r="G21" i="27"/>
  <c r="G22" i="27"/>
  <c r="G16" i="27"/>
  <c r="G20" i="27"/>
  <c r="G19" i="27"/>
  <c r="G18" i="27"/>
  <c r="G17" i="27"/>
  <c r="G13" i="27"/>
  <c r="G15" i="27"/>
  <c r="G14" i="27"/>
  <c r="G9" i="27"/>
  <c r="G12" i="27"/>
  <c r="G11" i="27"/>
  <c r="G10" i="27"/>
  <c r="K51" i="43"/>
  <c r="G25" i="31"/>
  <c r="F25" i="31"/>
  <c r="G24" i="31"/>
  <c r="G23" i="31"/>
  <c r="F23" i="31"/>
  <c r="G22" i="31"/>
  <c r="G21" i="31"/>
  <c r="G16" i="31"/>
  <c r="F21" i="31"/>
  <c r="G20" i="31"/>
  <c r="G19" i="31"/>
  <c r="G18" i="31"/>
  <c r="G17" i="31"/>
  <c r="G13" i="31"/>
  <c r="G15" i="31"/>
  <c r="G14" i="31"/>
  <c r="G12" i="31"/>
  <c r="G11" i="31"/>
  <c r="G10" i="31"/>
  <c r="J51" i="43"/>
  <c r="A4" i="44"/>
  <c r="K50" i="44"/>
  <c r="K49" i="44"/>
  <c r="K48" i="44"/>
  <c r="K47" i="44"/>
  <c r="K46" i="44"/>
  <c r="K45" i="44"/>
  <c r="K44" i="44"/>
  <c r="J44" i="44"/>
  <c r="K43" i="44"/>
  <c r="K42" i="44"/>
  <c r="K41" i="44"/>
  <c r="J41" i="44"/>
  <c r="K40" i="44"/>
  <c r="J40" i="44"/>
  <c r="K39" i="44"/>
  <c r="K38" i="44"/>
  <c r="K37" i="44"/>
  <c r="J37" i="44"/>
  <c r="K36" i="44"/>
  <c r="K35" i="44"/>
  <c r="K34" i="44"/>
  <c r="K33" i="44"/>
  <c r="K32" i="44"/>
  <c r="J32" i="44"/>
  <c r="K31" i="44"/>
  <c r="K30" i="44"/>
  <c r="K29" i="44"/>
  <c r="K28" i="44" s="1"/>
  <c r="K27" i="44" s="1"/>
  <c r="J28" i="44"/>
  <c r="J27" i="44"/>
  <c r="J26" i="44"/>
  <c r="K26" i="44" s="1"/>
  <c r="K25" i="44" s="1"/>
  <c r="K20" i="44" s="1"/>
  <c r="J25" i="44"/>
  <c r="J20" i="44" s="1"/>
  <c r="K24" i="44"/>
  <c r="K23" i="44"/>
  <c r="J23" i="44"/>
  <c r="K22" i="44"/>
  <c r="J22" i="44"/>
  <c r="K21" i="44"/>
  <c r="J21" i="44"/>
  <c r="K19" i="44"/>
  <c r="K18" i="44"/>
  <c r="K17" i="44"/>
  <c r="J17" i="44"/>
  <c r="K16" i="44"/>
  <c r="K15" i="44"/>
  <c r="K14" i="44"/>
  <c r="K13" i="44"/>
  <c r="K12" i="44"/>
  <c r="J12" i="44"/>
  <c r="K11" i="44"/>
  <c r="J11" i="44"/>
  <c r="K10" i="44"/>
  <c r="J10" i="44"/>
  <c r="K9" i="44"/>
  <c r="K8" i="44"/>
  <c r="K7" i="44"/>
  <c r="J7" i="44"/>
  <c r="K6" i="44"/>
  <c r="J6" i="44"/>
  <c r="A4" i="43"/>
  <c r="K54" i="43"/>
  <c r="J54" i="43"/>
  <c r="K50" i="43"/>
  <c r="K49" i="43" s="1"/>
  <c r="J50" i="43"/>
  <c r="J49" i="43"/>
  <c r="K48" i="43"/>
  <c r="K47" i="43"/>
  <c r="K46" i="43"/>
  <c r="K45" i="43"/>
  <c r="K44" i="43"/>
  <c r="K43" i="43"/>
  <c r="K42" i="43"/>
  <c r="J42" i="43"/>
  <c r="K41" i="43"/>
  <c r="K40" i="43"/>
  <c r="K39" i="43"/>
  <c r="J39" i="43"/>
  <c r="K38" i="43"/>
  <c r="J38" i="43"/>
  <c r="K37" i="43"/>
  <c r="K36" i="43" s="1"/>
  <c r="K28" i="43" s="1"/>
  <c r="J36" i="43"/>
  <c r="J28" i="43" s="1"/>
  <c r="K35" i="43"/>
  <c r="K34" i="43"/>
  <c r="K33" i="43"/>
  <c r="K32" i="43"/>
  <c r="J32" i="43"/>
  <c r="K31" i="43"/>
  <c r="K30" i="43"/>
  <c r="K29" i="43"/>
  <c r="J29" i="43"/>
  <c r="K27" i="43"/>
  <c r="J27" i="43"/>
  <c r="K26" i="43"/>
  <c r="J26" i="43"/>
  <c r="K25" i="43"/>
  <c r="J25" i="43"/>
  <c r="K24" i="43"/>
  <c r="J24" i="43"/>
  <c r="K23" i="43"/>
  <c r="J23" i="43"/>
  <c r="K22" i="43"/>
  <c r="J22" i="43"/>
  <c r="K21" i="43"/>
  <c r="J21" i="43"/>
  <c r="K20" i="43"/>
  <c r="J20" i="43"/>
  <c r="K19" i="43"/>
  <c r="J19" i="43"/>
  <c r="K18" i="43"/>
  <c r="K17" i="43"/>
  <c r="K16" i="43"/>
  <c r="J16" i="43"/>
  <c r="K15" i="43"/>
  <c r="K14" i="43"/>
  <c r="K13" i="43"/>
  <c r="K12" i="43"/>
  <c r="K10" i="43" s="1"/>
  <c r="J12" i="43"/>
  <c r="K11" i="43"/>
  <c r="J11" i="43"/>
  <c r="J10" i="43"/>
  <c r="K9" i="43"/>
  <c r="J8" i="43"/>
  <c r="K8" i="43" s="1"/>
  <c r="K7" i="43" s="1"/>
  <c r="K6" i="43" s="1"/>
  <c r="J7" i="43"/>
  <c r="J6" i="43"/>
  <c r="C28" i="17"/>
  <c r="U56" i="24" s="1"/>
  <c r="U57" i="24" s="1"/>
  <c r="C27" i="17"/>
  <c r="C26" i="17"/>
  <c r="U51" i="24" s="1"/>
  <c r="E24" i="31"/>
  <c r="D24" i="31"/>
  <c r="C24" i="31"/>
  <c r="K39" i="42"/>
  <c r="K36" i="42"/>
  <c r="K31" i="42"/>
  <c r="K24" i="42"/>
  <c r="K16" i="42"/>
  <c r="K9" i="42"/>
  <c r="K9" i="41"/>
  <c r="K16" i="41"/>
  <c r="K31" i="41"/>
  <c r="K39" i="41"/>
  <c r="K36" i="41"/>
  <c r="K39" i="40"/>
  <c r="K36" i="40"/>
  <c r="K39" i="36"/>
  <c r="K36" i="36"/>
  <c r="K24" i="40"/>
  <c r="K24" i="36"/>
  <c r="K16" i="36"/>
  <c r="K16" i="40"/>
  <c r="K9" i="40"/>
  <c r="K9" i="36"/>
  <c r="K9" i="39"/>
  <c r="K9" i="38"/>
  <c r="K9" i="37"/>
  <c r="K9" i="28"/>
  <c r="K8" i="37"/>
  <c r="C27" i="29"/>
  <c r="C26" i="29"/>
  <c r="C25" i="29"/>
  <c r="C23" i="29"/>
  <c r="C22" i="29"/>
  <c r="C21" i="29"/>
  <c r="C15" i="29"/>
  <c r="C14" i="29"/>
  <c r="C13" i="29"/>
  <c r="C12" i="29"/>
  <c r="V88" i="24"/>
  <c r="O88" i="24"/>
  <c r="H88" i="24"/>
  <c r="K87" i="24"/>
  <c r="J53" i="42"/>
  <c r="A4" i="39"/>
  <c r="J51" i="38"/>
  <c r="J51" i="37"/>
  <c r="C10" i="29"/>
  <c r="A17" i="24"/>
  <c r="G9" i="31" l="1"/>
  <c r="J57" i="43"/>
  <c r="K51" i="44"/>
  <c r="K52" i="44" s="1"/>
  <c r="L52" i="44" s="1"/>
  <c r="J51" i="44"/>
  <c r="J52" i="44" s="1"/>
  <c r="L57" i="43"/>
  <c r="K57" i="43"/>
  <c r="B26" i="24"/>
  <c r="E23" i="24"/>
  <c r="E22" i="24"/>
  <c r="L55" i="24"/>
  <c r="O55" i="24"/>
  <c r="F20" i="31"/>
  <c r="F19" i="31"/>
  <c r="E20" i="31"/>
  <c r="F15" i="31"/>
  <c r="F12" i="31"/>
  <c r="B12" i="31" s="1"/>
  <c r="F10" i="31"/>
  <c r="E15" i="31"/>
  <c r="E14" i="31"/>
  <c r="E13" i="31"/>
  <c r="E12" i="31"/>
  <c r="D20" i="31"/>
  <c r="D17" i="31"/>
  <c r="D15" i="31"/>
  <c r="D12" i="31"/>
  <c r="C20" i="31"/>
  <c r="C17" i="31"/>
  <c r="C12" i="31"/>
  <c r="G10" i="29"/>
  <c r="F10" i="29"/>
  <c r="E10" i="29"/>
  <c r="D10" i="29"/>
  <c r="F19" i="27"/>
  <c r="E19" i="27"/>
  <c r="D15" i="27"/>
  <c r="K7" i="37"/>
  <c r="D10" i="27" s="1"/>
  <c r="G25" i="29"/>
  <c r="G21" i="29"/>
  <c r="A4" i="42"/>
  <c r="K50" i="42"/>
  <c r="K49" i="42"/>
  <c r="K48" i="42"/>
  <c r="K47" i="42"/>
  <c r="K46" i="42"/>
  <c r="K45" i="42"/>
  <c r="K44" i="42"/>
  <c r="J44" i="42"/>
  <c r="K43" i="42"/>
  <c r="K42" i="42"/>
  <c r="K41" i="42"/>
  <c r="J41" i="42"/>
  <c r="K40" i="42"/>
  <c r="J40" i="42"/>
  <c r="K38" i="42"/>
  <c r="K37" i="42" s="1"/>
  <c r="J37" i="42"/>
  <c r="J27" i="42" s="1"/>
  <c r="K35" i="42"/>
  <c r="K34" i="42"/>
  <c r="K33" i="42"/>
  <c r="K32" i="42"/>
  <c r="F18" i="31" s="1"/>
  <c r="J32" i="42"/>
  <c r="K30" i="42"/>
  <c r="K29" i="42"/>
  <c r="K28" i="42"/>
  <c r="F17" i="31" s="1"/>
  <c r="J28" i="42"/>
  <c r="K26" i="42"/>
  <c r="J26" i="42"/>
  <c r="K25" i="42"/>
  <c r="J25" i="42"/>
  <c r="K23" i="42"/>
  <c r="J23" i="42"/>
  <c r="K22" i="42"/>
  <c r="J22" i="42"/>
  <c r="K21" i="42"/>
  <c r="F14" i="31" s="1"/>
  <c r="F13" i="31" s="1"/>
  <c r="J21" i="42"/>
  <c r="K20" i="42"/>
  <c r="J20" i="42"/>
  <c r="K19" i="42"/>
  <c r="K18" i="42"/>
  <c r="K17" i="42"/>
  <c r="J17" i="42"/>
  <c r="K15" i="42"/>
  <c r="K14" i="42"/>
  <c r="K13" i="42"/>
  <c r="J12" i="42"/>
  <c r="K12" i="42" s="1"/>
  <c r="J11" i="42"/>
  <c r="K11" i="42" s="1"/>
  <c r="J10" i="42"/>
  <c r="J6" i="42" s="1"/>
  <c r="K8" i="42"/>
  <c r="K7" i="42"/>
  <c r="J7" i="42"/>
  <c r="A4" i="41"/>
  <c r="K50" i="41"/>
  <c r="K49" i="41"/>
  <c r="K48" i="41"/>
  <c r="K47" i="41"/>
  <c r="K46" i="41"/>
  <c r="K45" i="41"/>
  <c r="K44" i="41"/>
  <c r="J44" i="41"/>
  <c r="K43" i="41"/>
  <c r="K42" i="41"/>
  <c r="K41" i="41"/>
  <c r="J41" i="41"/>
  <c r="K40" i="41"/>
  <c r="J40" i="41"/>
  <c r="K38" i="41"/>
  <c r="K37" i="41" s="1"/>
  <c r="E19" i="31" s="1"/>
  <c r="J37" i="41"/>
  <c r="J27" i="41" s="1"/>
  <c r="K35" i="41"/>
  <c r="K34" i="41"/>
  <c r="K33" i="41"/>
  <c r="K32" i="41"/>
  <c r="E18" i="31" s="1"/>
  <c r="J32" i="41"/>
  <c r="K30" i="41"/>
  <c r="K29" i="41"/>
  <c r="K28" i="41"/>
  <c r="E17" i="31" s="1"/>
  <c r="J28" i="41"/>
  <c r="K26" i="41"/>
  <c r="J26" i="41"/>
  <c r="K25" i="41"/>
  <c r="J25" i="41"/>
  <c r="K23" i="41"/>
  <c r="J23" i="41"/>
  <c r="K22" i="41"/>
  <c r="J22" i="41"/>
  <c r="K21" i="41"/>
  <c r="J21" i="41"/>
  <c r="K20" i="41"/>
  <c r="J20" i="41"/>
  <c r="K19" i="41"/>
  <c r="K18" i="41"/>
  <c r="K17" i="41"/>
  <c r="J17" i="41"/>
  <c r="K15" i="41"/>
  <c r="K14" i="41"/>
  <c r="K13" i="41"/>
  <c r="J12" i="41"/>
  <c r="K12" i="41" s="1"/>
  <c r="J11" i="41"/>
  <c r="K11" i="41" s="1"/>
  <c r="K10" i="41" s="1"/>
  <c r="K6" i="41" s="1"/>
  <c r="J10" i="41"/>
  <c r="J6" i="41" s="1"/>
  <c r="K8" i="41"/>
  <c r="K7" i="41"/>
  <c r="E10" i="31" s="1"/>
  <c r="J7" i="41"/>
  <c r="A4" i="40"/>
  <c r="K50" i="40"/>
  <c r="K49" i="40"/>
  <c r="K48" i="40"/>
  <c r="K47" i="40"/>
  <c r="K46" i="40"/>
  <c r="K45" i="40"/>
  <c r="K44" i="40"/>
  <c r="J44" i="40"/>
  <c r="K43" i="40"/>
  <c r="K42" i="40"/>
  <c r="K41" i="40"/>
  <c r="J41" i="40"/>
  <c r="K40" i="40"/>
  <c r="J40" i="40"/>
  <c r="K38" i="40"/>
  <c r="K37" i="40" s="1"/>
  <c r="K27" i="40" s="1"/>
  <c r="J37" i="40"/>
  <c r="J27" i="40" s="1"/>
  <c r="K35" i="40"/>
  <c r="K34" i="40"/>
  <c r="K33" i="40"/>
  <c r="K32" i="40"/>
  <c r="D18" i="31" s="1"/>
  <c r="J32" i="40"/>
  <c r="K30" i="40"/>
  <c r="K29" i="40"/>
  <c r="K28" i="40"/>
  <c r="J28" i="40"/>
  <c r="K26" i="40"/>
  <c r="J26" i="40"/>
  <c r="K25" i="40"/>
  <c r="J25" i="40"/>
  <c r="K23" i="40"/>
  <c r="J23" i="40"/>
  <c r="K22" i="40"/>
  <c r="J22" i="40"/>
  <c r="K21" i="40"/>
  <c r="D14" i="31" s="1"/>
  <c r="D13" i="31" s="1"/>
  <c r="J21" i="40"/>
  <c r="K20" i="40"/>
  <c r="J20" i="40"/>
  <c r="K19" i="40"/>
  <c r="K18" i="40"/>
  <c r="K17" i="40"/>
  <c r="J17" i="40"/>
  <c r="K15" i="40"/>
  <c r="K14" i="40"/>
  <c r="K13" i="40"/>
  <c r="J12" i="40"/>
  <c r="K12" i="40" s="1"/>
  <c r="J11" i="40"/>
  <c r="K11" i="40" s="1"/>
  <c r="J10" i="40"/>
  <c r="J6" i="40" s="1"/>
  <c r="K8" i="40"/>
  <c r="K7" i="40"/>
  <c r="D10" i="31" s="1"/>
  <c r="J7" i="40"/>
  <c r="K54" i="39"/>
  <c r="J54" i="39"/>
  <c r="K48" i="39"/>
  <c r="K47" i="39"/>
  <c r="K46" i="39"/>
  <c r="K45" i="39"/>
  <c r="K44" i="39"/>
  <c r="K43" i="39"/>
  <c r="J42" i="39"/>
  <c r="K42" i="39" s="1"/>
  <c r="K41" i="39"/>
  <c r="K40" i="39"/>
  <c r="J39" i="39"/>
  <c r="K39" i="39" s="1"/>
  <c r="J38" i="39"/>
  <c r="K37" i="39"/>
  <c r="K36" i="39" s="1"/>
  <c r="J36" i="39"/>
  <c r="J28" i="39" s="1"/>
  <c r="K35" i="39"/>
  <c r="K34" i="39"/>
  <c r="K33" i="39"/>
  <c r="K32" i="39"/>
  <c r="F18" i="27" s="1"/>
  <c r="J32" i="39"/>
  <c r="K31" i="39"/>
  <c r="K30" i="39"/>
  <c r="K29" i="39"/>
  <c r="F17" i="27" s="1"/>
  <c r="J29" i="39"/>
  <c r="K27" i="39"/>
  <c r="J27" i="39"/>
  <c r="K26" i="39"/>
  <c r="F15" i="27" s="1"/>
  <c r="J26" i="39"/>
  <c r="K25" i="39"/>
  <c r="J25" i="39"/>
  <c r="K24" i="39"/>
  <c r="J24" i="39"/>
  <c r="K23" i="39"/>
  <c r="J23" i="39"/>
  <c r="K22" i="39"/>
  <c r="J22" i="39"/>
  <c r="K21" i="39"/>
  <c r="J21" i="39"/>
  <c r="K20" i="39"/>
  <c r="F14" i="27" s="1"/>
  <c r="J20" i="39"/>
  <c r="K19" i="39"/>
  <c r="J19" i="39"/>
  <c r="K18" i="39"/>
  <c r="K17" i="39"/>
  <c r="K16" i="39"/>
  <c r="F12" i="27" s="1"/>
  <c r="J16" i="39"/>
  <c r="K15" i="39"/>
  <c r="K14" i="39"/>
  <c r="K13" i="39"/>
  <c r="J12" i="39"/>
  <c r="K12" i="39" s="1"/>
  <c r="J11" i="39"/>
  <c r="K11" i="39" s="1"/>
  <c r="K10" i="39" s="1"/>
  <c r="F11" i="27" s="1"/>
  <c r="J8" i="39"/>
  <c r="K8" i="39" s="1"/>
  <c r="K7" i="39" s="1"/>
  <c r="K6" i="39" s="1"/>
  <c r="A4" i="38"/>
  <c r="K54" i="38"/>
  <c r="J54" i="38"/>
  <c r="K48" i="38"/>
  <c r="K47" i="38"/>
  <c r="K46" i="38"/>
  <c r="K45" i="38"/>
  <c r="K44" i="38"/>
  <c r="K43" i="38"/>
  <c r="J42" i="38"/>
  <c r="K42" i="38" s="1"/>
  <c r="K41" i="38"/>
  <c r="K40" i="38"/>
  <c r="J39" i="38"/>
  <c r="K39" i="38" s="1"/>
  <c r="J38" i="38"/>
  <c r="K37" i="38"/>
  <c r="K36" i="38" s="1"/>
  <c r="J36" i="38"/>
  <c r="J28" i="38" s="1"/>
  <c r="K35" i="38"/>
  <c r="K34" i="38"/>
  <c r="K33" i="38"/>
  <c r="K32" i="38"/>
  <c r="E18" i="27" s="1"/>
  <c r="J32" i="38"/>
  <c r="K31" i="38"/>
  <c r="K30" i="38"/>
  <c r="K29" i="38"/>
  <c r="E17" i="27" s="1"/>
  <c r="J29" i="38"/>
  <c r="K27" i="38"/>
  <c r="J27" i="38"/>
  <c r="K26" i="38"/>
  <c r="E15" i="27" s="1"/>
  <c r="J26" i="38"/>
  <c r="K25" i="38"/>
  <c r="J25" i="38"/>
  <c r="K24" i="38"/>
  <c r="J24" i="38"/>
  <c r="K23" i="38"/>
  <c r="J23" i="38"/>
  <c r="K22" i="38"/>
  <c r="J22" i="38"/>
  <c r="K21" i="38"/>
  <c r="J21" i="38"/>
  <c r="K20" i="38"/>
  <c r="E14" i="27" s="1"/>
  <c r="J20" i="38"/>
  <c r="K19" i="38"/>
  <c r="J19" i="38"/>
  <c r="K18" i="38"/>
  <c r="K17" i="38"/>
  <c r="K16" i="38"/>
  <c r="E12" i="27" s="1"/>
  <c r="J16" i="38"/>
  <c r="K15" i="38"/>
  <c r="K14" i="38"/>
  <c r="K13" i="38"/>
  <c r="J12" i="38"/>
  <c r="K12" i="38" s="1"/>
  <c r="J11" i="38"/>
  <c r="K11" i="38" s="1"/>
  <c r="K10" i="38" s="1"/>
  <c r="E11" i="27" s="1"/>
  <c r="J8" i="38"/>
  <c r="K8" i="38" s="1"/>
  <c r="K7" i="38" s="1"/>
  <c r="A4" i="37"/>
  <c r="K54" i="37"/>
  <c r="J54" i="37"/>
  <c r="K48" i="37"/>
  <c r="K47" i="37"/>
  <c r="K46" i="37"/>
  <c r="K45" i="37"/>
  <c r="K44" i="37"/>
  <c r="K43" i="37"/>
  <c r="J42" i="37"/>
  <c r="K42" i="37" s="1"/>
  <c r="K41" i="37"/>
  <c r="K40" i="37"/>
  <c r="J39" i="37"/>
  <c r="K39" i="37" s="1"/>
  <c r="K37" i="37"/>
  <c r="K36" i="37" s="1"/>
  <c r="D19" i="27" s="1"/>
  <c r="J36" i="37"/>
  <c r="K35" i="37"/>
  <c r="K34" i="37"/>
  <c r="K33" i="37"/>
  <c r="J32" i="37"/>
  <c r="K31" i="37"/>
  <c r="K30" i="37"/>
  <c r="K29" i="37" s="1"/>
  <c r="D17" i="27" s="1"/>
  <c r="J29" i="37"/>
  <c r="J27" i="37"/>
  <c r="K27" i="37" s="1"/>
  <c r="K26" i="37" s="1"/>
  <c r="J26" i="37"/>
  <c r="J25" i="37"/>
  <c r="K25" i="37" s="1"/>
  <c r="J24" i="37"/>
  <c r="K24" i="37" s="1"/>
  <c r="J23" i="37"/>
  <c r="K23" i="37" s="1"/>
  <c r="J22" i="37"/>
  <c r="K22" i="37" s="1"/>
  <c r="J21" i="37"/>
  <c r="K21" i="37" s="1"/>
  <c r="J20" i="37"/>
  <c r="J19" i="37" s="1"/>
  <c r="K18" i="37"/>
  <c r="K17" i="37"/>
  <c r="J16" i="37"/>
  <c r="K15" i="37"/>
  <c r="K14" i="37"/>
  <c r="K13" i="37"/>
  <c r="K12" i="37"/>
  <c r="J12" i="37"/>
  <c r="K11" i="37"/>
  <c r="J11" i="37"/>
  <c r="K10" i="37"/>
  <c r="D11" i="27" s="1"/>
  <c r="J10" i="37"/>
  <c r="J8" i="37"/>
  <c r="J7" i="37" s="1"/>
  <c r="A4" i="36"/>
  <c r="A4" i="28"/>
  <c r="F25" i="29"/>
  <c r="F21" i="29"/>
  <c r="E25" i="29"/>
  <c r="E21" i="29"/>
  <c r="X55" i="24" l="1"/>
  <c r="J53" i="44"/>
  <c r="J54" i="44" s="1"/>
  <c r="K27" i="42"/>
  <c r="F16" i="31"/>
  <c r="E11" i="31"/>
  <c r="K27" i="41"/>
  <c r="K51" i="41" s="1"/>
  <c r="D19" i="31"/>
  <c r="K6" i="38"/>
  <c r="E9" i="31"/>
  <c r="D16" i="31"/>
  <c r="K38" i="39"/>
  <c r="F20" i="27" s="1"/>
  <c r="B19" i="27"/>
  <c r="J7" i="39"/>
  <c r="J10" i="39"/>
  <c r="K28" i="39"/>
  <c r="F10" i="27"/>
  <c r="F9" i="27" s="1"/>
  <c r="K38" i="38"/>
  <c r="E20" i="27" s="1"/>
  <c r="J7" i="38"/>
  <c r="J6" i="38" s="1"/>
  <c r="J10" i="38"/>
  <c r="K28" i="38"/>
  <c r="B15" i="27"/>
  <c r="E10" i="27"/>
  <c r="J6" i="37"/>
  <c r="K16" i="37"/>
  <c r="K20" i="37"/>
  <c r="K32" i="37"/>
  <c r="D18" i="27" s="1"/>
  <c r="J38" i="37"/>
  <c r="J28" i="37" s="1"/>
  <c r="F16" i="27"/>
  <c r="F13" i="27"/>
  <c r="J51" i="42"/>
  <c r="J52" i="42" s="1"/>
  <c r="J51" i="39" s="1"/>
  <c r="K10" i="42"/>
  <c r="J51" i="41"/>
  <c r="J52" i="41" s="1"/>
  <c r="J51" i="40"/>
  <c r="J52" i="40" s="1"/>
  <c r="K10" i="40"/>
  <c r="K38" i="37"/>
  <c r="D20" i="27" s="1"/>
  <c r="K48" i="28"/>
  <c r="K47" i="28"/>
  <c r="K46" i="28"/>
  <c r="K45" i="28"/>
  <c r="K44" i="28"/>
  <c r="K43" i="28"/>
  <c r="J42" i="28"/>
  <c r="K42" i="28" s="1"/>
  <c r="K41" i="28"/>
  <c r="K40" i="28"/>
  <c r="J39" i="28"/>
  <c r="K39" i="28" s="1"/>
  <c r="K45" i="36"/>
  <c r="K46" i="36"/>
  <c r="K47" i="36"/>
  <c r="K48" i="36"/>
  <c r="K49" i="36"/>
  <c r="J44" i="36"/>
  <c r="K44" i="36" s="1"/>
  <c r="K50" i="36"/>
  <c r="K6" i="42" l="1"/>
  <c r="F11" i="31"/>
  <c r="F9" i="31" s="1"/>
  <c r="K52" i="41"/>
  <c r="E22" i="31"/>
  <c r="K6" i="40"/>
  <c r="K51" i="40" s="1"/>
  <c r="D11" i="31"/>
  <c r="J6" i="39"/>
  <c r="K19" i="37"/>
  <c r="D14" i="27"/>
  <c r="K28" i="37"/>
  <c r="K6" i="37"/>
  <c r="D12" i="27"/>
  <c r="B12" i="27" s="1"/>
  <c r="J54" i="42"/>
  <c r="K51" i="42"/>
  <c r="J53" i="41"/>
  <c r="J54" i="41" s="1"/>
  <c r="J53" i="40"/>
  <c r="J54" i="40" s="1"/>
  <c r="J37" i="36"/>
  <c r="J32" i="36"/>
  <c r="J28" i="36"/>
  <c r="J7" i="36"/>
  <c r="L52" i="41" l="1"/>
  <c r="K51" i="38"/>
  <c r="F9" i="29" s="1"/>
  <c r="D9" i="31"/>
  <c r="D21" i="31" s="1"/>
  <c r="K52" i="40"/>
  <c r="D22" i="31"/>
  <c r="D23" i="31" s="1"/>
  <c r="D25" i="31" s="1"/>
  <c r="K52" i="42"/>
  <c r="F22" i="31"/>
  <c r="J41" i="36"/>
  <c r="F24" i="31" l="1"/>
  <c r="B24" i="31" s="1"/>
  <c r="L52" i="40"/>
  <c r="K51" i="37"/>
  <c r="E9" i="29" s="1"/>
  <c r="L52" i="42"/>
  <c r="K51" i="39"/>
  <c r="G9" i="29" s="1"/>
  <c r="J11" i="36"/>
  <c r="J22" i="36"/>
  <c r="J23" i="36" l="1"/>
  <c r="J21" i="36" s="1"/>
  <c r="J22" i="28"/>
  <c r="J21" i="28"/>
  <c r="J32" i="28"/>
  <c r="K18" i="28"/>
  <c r="K17" i="28"/>
  <c r="K15" i="28"/>
  <c r="K14" i="28"/>
  <c r="K13" i="28"/>
  <c r="A5" i="31" l="1"/>
  <c r="A6" i="27"/>
  <c r="A5" i="27"/>
  <c r="A5" i="29"/>
  <c r="A8" i="29"/>
  <c r="I72" i="24"/>
  <c r="I71" i="24"/>
  <c r="I69" i="24"/>
  <c r="I68" i="24"/>
  <c r="I67" i="24"/>
  <c r="I66" i="24"/>
  <c r="I65" i="24"/>
  <c r="K16" i="28"/>
  <c r="J17" i="36"/>
  <c r="J12" i="36" l="1"/>
  <c r="J10" i="36" s="1"/>
  <c r="J54" i="28" l="1"/>
  <c r="K54" i="28"/>
  <c r="K37" i="28" l="1"/>
  <c r="K34" i="28"/>
  <c r="K35" i="28"/>
  <c r="K33" i="28"/>
  <c r="K31" i="28"/>
  <c r="K30" i="28"/>
  <c r="K21" i="28"/>
  <c r="K43" i="36" l="1"/>
  <c r="K42" i="36"/>
  <c r="K41" i="36"/>
  <c r="J40" i="36"/>
  <c r="K38" i="36"/>
  <c r="K35" i="36"/>
  <c r="K34" i="36"/>
  <c r="K33" i="36"/>
  <c r="K30" i="36"/>
  <c r="K29" i="36"/>
  <c r="J26" i="36"/>
  <c r="J25" i="36" s="1"/>
  <c r="K23" i="36"/>
  <c r="K22" i="36"/>
  <c r="K19" i="36"/>
  <c r="K18" i="36"/>
  <c r="K15" i="36"/>
  <c r="K14" i="36"/>
  <c r="K13" i="36"/>
  <c r="K12" i="36"/>
  <c r="K11" i="36"/>
  <c r="K8" i="36"/>
  <c r="J6" i="36"/>
  <c r="D25" i="29"/>
  <c r="D21" i="29"/>
  <c r="K17" i="36" l="1"/>
  <c r="K21" i="36"/>
  <c r="C14" i="31" s="1"/>
  <c r="K7" i="36"/>
  <c r="C10" i="31" s="1"/>
  <c r="B10" i="31" s="1"/>
  <c r="K10" i="36"/>
  <c r="C11" i="31" s="1"/>
  <c r="B11" i="31" s="1"/>
  <c r="K28" i="36"/>
  <c r="K40" i="36"/>
  <c r="K37" i="36"/>
  <c r="C19" i="31" s="1"/>
  <c r="K32" i="36"/>
  <c r="C18" i="31" s="1"/>
  <c r="J20" i="36"/>
  <c r="J51" i="36" s="1"/>
  <c r="K26" i="36"/>
  <c r="K25" i="36" s="1"/>
  <c r="C15" i="31" s="1"/>
  <c r="B15" i="31" s="1"/>
  <c r="J27" i="36"/>
  <c r="B14" i="31" l="1"/>
  <c r="C13" i="31"/>
  <c r="B13" i="31" s="1"/>
  <c r="C9" i="31"/>
  <c r="K27" i="36"/>
  <c r="J52" i="36"/>
  <c r="K20" i="36"/>
  <c r="C16" i="31"/>
  <c r="K6" i="36"/>
  <c r="K51" i="36" l="1"/>
  <c r="J51" i="28"/>
  <c r="J50" i="28" s="1"/>
  <c r="J53" i="36"/>
  <c r="B9" i="31"/>
  <c r="C21" i="31"/>
  <c r="J49" i="28"/>
  <c r="J50" i="38"/>
  <c r="J49" i="38" s="1"/>
  <c r="J57" i="38" s="1"/>
  <c r="C20" i="17" s="1"/>
  <c r="O51" i="24" s="1"/>
  <c r="J50" i="39"/>
  <c r="J49" i="39" s="1"/>
  <c r="J57" i="39" s="1"/>
  <c r="C23" i="17" s="1"/>
  <c r="R51" i="24" s="1"/>
  <c r="J50" i="37"/>
  <c r="J49" i="37" s="1"/>
  <c r="J57" i="37" s="1"/>
  <c r="C17" i="17" s="1"/>
  <c r="J54" i="36"/>
  <c r="C22" i="31"/>
  <c r="L51" i="24" l="1"/>
  <c r="B22" i="31"/>
  <c r="C23" i="31"/>
  <c r="K52" i="36"/>
  <c r="K51" i="28" s="1"/>
  <c r="D9" i="29" s="1"/>
  <c r="C9" i="29" s="1"/>
  <c r="K50" i="39" l="1"/>
  <c r="K50" i="37"/>
  <c r="K50" i="38"/>
  <c r="K50" i="28"/>
  <c r="C22" i="27" s="1"/>
  <c r="L52" i="36"/>
  <c r="C25" i="31" l="1"/>
  <c r="K49" i="39"/>
  <c r="K57" i="39" s="1"/>
  <c r="F22" i="27"/>
  <c r="F21" i="27" s="1"/>
  <c r="K49" i="38"/>
  <c r="L57" i="38" s="1"/>
  <c r="C22" i="17" s="1"/>
  <c r="E22" i="27"/>
  <c r="E21" i="27" s="1"/>
  <c r="K49" i="37"/>
  <c r="L57" i="37" s="1"/>
  <c r="C19" i="17" s="1"/>
  <c r="L56" i="24" s="1"/>
  <c r="L57" i="24" s="1"/>
  <c r="D22" i="27"/>
  <c r="D21" i="27" s="1"/>
  <c r="K57" i="38"/>
  <c r="M10" i="24"/>
  <c r="K57" i="37" l="1"/>
  <c r="C18" i="17" s="1"/>
  <c r="L57" i="39"/>
  <c r="C25" i="17" s="1"/>
  <c r="R56" i="24" s="1"/>
  <c r="R57" i="24" s="1"/>
  <c r="C24" i="17"/>
  <c r="P32" i="24" s="1"/>
  <c r="G8" i="29"/>
  <c r="F25" i="27"/>
  <c r="F24" i="27"/>
  <c r="C21" i="17"/>
  <c r="P31" i="24" s="1"/>
  <c r="F8" i="29"/>
  <c r="B22" i="27"/>
  <c r="P39" i="24"/>
  <c r="P38" i="24"/>
  <c r="O56" i="24"/>
  <c r="O57" i="24" s="1"/>
  <c r="P37" i="24"/>
  <c r="E8" i="29"/>
  <c r="K49" i="28"/>
  <c r="C21" i="27"/>
  <c r="J23" i="28"/>
  <c r="K23" i="28" s="1"/>
  <c r="J24" i="28"/>
  <c r="K24" i="28" s="1"/>
  <c r="J25" i="28"/>
  <c r="K25" i="28" s="1"/>
  <c r="J27" i="28"/>
  <c r="K27" i="28" s="1"/>
  <c r="K26" i="28" s="1"/>
  <c r="J8" i="28"/>
  <c r="J11" i="28"/>
  <c r="J12" i="28"/>
  <c r="K12" i="28" s="1"/>
  <c r="K29" i="28"/>
  <c r="K32" i="28"/>
  <c r="K36" i="28"/>
  <c r="J16" i="28"/>
  <c r="J29" i="28"/>
  <c r="J36" i="28"/>
  <c r="G29" i="17"/>
  <c r="G61" i="17"/>
  <c r="M7" i="24"/>
  <c r="C12" i="27"/>
  <c r="M11" i="24"/>
  <c r="M8" i="24"/>
  <c r="J46" i="24"/>
  <c r="S14" i="24"/>
  <c r="A2" i="24"/>
  <c r="G8" i="17"/>
  <c r="G7" i="17"/>
  <c r="G16" i="29" l="1"/>
  <c r="G17" i="29"/>
  <c r="F16" i="29"/>
  <c r="F17" i="29"/>
  <c r="B21" i="27"/>
  <c r="P30" i="24"/>
  <c r="C19" i="27"/>
  <c r="C17" i="27"/>
  <c r="B17" i="27" s="1"/>
  <c r="C15" i="27"/>
  <c r="C18" i="27"/>
  <c r="B18" i="27" s="1"/>
  <c r="J26" i="28"/>
  <c r="J38" i="28"/>
  <c r="K38" i="28"/>
  <c r="J10" i="28"/>
  <c r="K11" i="28"/>
  <c r="K10" i="28" s="1"/>
  <c r="K8" i="28"/>
  <c r="K7" i="28" s="1"/>
  <c r="J7" i="28"/>
  <c r="J28" i="28"/>
  <c r="J20" i="28"/>
  <c r="K22" i="28"/>
  <c r="K20" i="28" s="1"/>
  <c r="C10" i="27" l="1"/>
  <c r="B10" i="27" s="1"/>
  <c r="C14" i="27"/>
  <c r="B14" i="27" s="1"/>
  <c r="E13" i="27"/>
  <c r="D13" i="27"/>
  <c r="C11" i="27"/>
  <c r="B11" i="27" s="1"/>
  <c r="C20" i="27"/>
  <c r="B20" i="27" s="1"/>
  <c r="D16" i="27"/>
  <c r="E16" i="27"/>
  <c r="J19" i="28"/>
  <c r="J6" i="28"/>
  <c r="K28" i="28"/>
  <c r="K6" i="28"/>
  <c r="K19" i="28"/>
  <c r="C13" i="27" l="1"/>
  <c r="C16" i="27"/>
  <c r="B16" i="27" s="1"/>
  <c r="B13" i="27"/>
  <c r="D9" i="27"/>
  <c r="D25" i="27" s="1"/>
  <c r="E9" i="27"/>
  <c r="J57" i="28"/>
  <c r="C14" i="17" s="1"/>
  <c r="K57" i="28"/>
  <c r="C9" i="27"/>
  <c r="L57" i="28"/>
  <c r="C16" i="17" s="1"/>
  <c r="E24" i="27" l="1"/>
  <c r="E25" i="27"/>
  <c r="C24" i="27"/>
  <c r="C25" i="27"/>
  <c r="I56" i="24"/>
  <c r="P36" i="24"/>
  <c r="C13" i="17"/>
  <c r="D8" i="29"/>
  <c r="D17" i="29" s="1"/>
  <c r="C15" i="17"/>
  <c r="C11" i="17"/>
  <c r="I51" i="24"/>
  <c r="X51" i="24" s="1"/>
  <c r="D24" i="27"/>
  <c r="B9" i="27"/>
  <c r="D16" i="29"/>
  <c r="I57" i="24" l="1"/>
  <c r="X57" i="24" s="1"/>
  <c r="X56" i="24"/>
  <c r="B24" i="27"/>
  <c r="C8" i="29"/>
  <c r="C16" i="29" s="1"/>
  <c r="P29" i="24"/>
  <c r="C12" i="17"/>
  <c r="P28" i="24" s="1"/>
  <c r="P35" i="24"/>
  <c r="B25" i="27"/>
  <c r="E17" i="29"/>
  <c r="C17" i="29" s="1"/>
  <c r="E16" i="29"/>
  <c r="B17" i="31"/>
  <c r="B19" i="31"/>
  <c r="B20" i="31"/>
  <c r="E16" i="31"/>
  <c r="B16" i="31" s="1"/>
  <c r="B18" i="31"/>
  <c r="E21" i="31" l="1"/>
  <c r="E23" i="31" l="1"/>
  <c r="B21" i="31"/>
  <c r="B23" i="31" l="1"/>
  <c r="E25" i="31" l="1"/>
  <c r="B25" i="31" s="1"/>
</calcChain>
</file>

<file path=xl/sharedStrings.xml><?xml version="1.0" encoding="utf-8"?>
<sst xmlns="http://schemas.openxmlformats.org/spreadsheetml/2006/main" count="1680" uniqueCount="412">
  <si>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</si>
  <si>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</si>
  <si>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</si>
  <si>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</si>
  <si>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</si>
  <si>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</si>
  <si>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</si>
  <si>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</si>
  <si>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</si>
  <si>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</si>
  <si>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都道府県から記入</t>
    <rPh sb="0" eb="4">
      <t>トドウフケン</t>
    </rPh>
    <rPh sb="6" eb="8">
      <t>キニュウ</t>
    </rPh>
    <phoneticPr fontId="4"/>
  </si>
  <si>
    <t>代表者役職</t>
  </si>
  <si>
    <t>代表者氏名</t>
  </si>
  <si>
    <t>◇◇研究所■■■■開発室</t>
    <rPh sb="2" eb="5">
      <t>ケンキュウショ</t>
    </rPh>
    <rPh sb="9" eb="12">
      <t>カイハツシツ</t>
    </rPh>
    <phoneticPr fontId="4"/>
  </si>
  <si>
    <t>技開花子</t>
    <rPh sb="0" eb="1">
      <t>ワザ</t>
    </rPh>
    <rPh sb="1" eb="2">
      <t>ヒラ</t>
    </rPh>
    <rPh sb="2" eb="4">
      <t>ハナコ</t>
    </rPh>
    <phoneticPr fontId="4"/>
  </si>
  <si>
    <t>連絡先電話番号</t>
  </si>
  <si>
    <t>「-」を含め、半角で記入</t>
    <rPh sb="4" eb="5">
      <t>フク</t>
    </rPh>
    <rPh sb="7" eb="9">
      <t>ハンカク</t>
    </rPh>
    <rPh sb="10" eb="12">
      <t>キニュウ</t>
    </rPh>
    <phoneticPr fontId="4"/>
  </si>
  <si>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</si>
  <si>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</si>
  <si>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</si>
  <si>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</si>
  <si>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</si>
  <si>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</si>
  <si>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所属機関の所属研究機関コード（e-Rad）</t>
  </si>
  <si>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</si>
  <si>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</si>
  <si>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</si>
  <si>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</si>
  <si>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</si>
  <si>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グループリーダー</t>
    <phoneticPr fontId="4"/>
  </si>
  <si>
    <t>連絡先住所</t>
    <phoneticPr fontId="4"/>
  </si>
  <si>
    <t>098-765-4321</t>
    <phoneticPr fontId="4"/>
  </si>
  <si>
    <t>決算日</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</si>
  <si>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</si>
  <si>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</si>
  <si>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</si>
  <si>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</si>
  <si>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</si>
  <si>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</si>
  <si>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助成事業の概要</t>
    <phoneticPr fontId="4"/>
  </si>
  <si>
    <t>↓↓記入箇所↓↓</t>
    <rPh sb="2" eb="4">
      <t>キニュウ</t>
    </rPh>
    <rPh sb="4" eb="6">
      <t>カショ</t>
    </rPh>
    <phoneticPr fontId="4"/>
  </si>
  <si>
    <t>月日を記入</t>
    <rPh sb="0" eb="1">
      <t>ツキ</t>
    </rPh>
    <rPh sb="1" eb="2">
      <t>ヒ</t>
    </rPh>
    <rPh sb="3" eb="5">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</si>
  <si>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</si>
  <si>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</si>
  <si>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国立研究開発法人新エネルギー・産業技術総合開発機構</t>
    <phoneticPr fontId="4"/>
  </si>
  <si>
    <t>e-Rad の研究機関コード（10桁）</t>
    <rPh sb="7" eb="9">
      <t>ケンキュウ</t>
    </rPh>
    <rPh sb="9" eb="11">
      <t>キカン</t>
    </rPh>
    <rPh sb="17" eb="18">
      <t>ケタ</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</si>
  <si>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</si>
  <si>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</si>
  <si>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</si>
  <si>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</si>
  <si>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</si>
  <si>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</si>
  <si>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</si>
  <si>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</si>
  <si>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</si>
  <si>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</si>
  <si>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</si>
  <si>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助成事業に要する経費</t>
    <rPh sb="0" eb="2">
      <t>ジョセイ</t>
    </rPh>
    <rPh sb="2" eb="4">
      <t>ジギョウ</t>
    </rPh>
    <rPh sb="5" eb="6">
      <t>ヨウ</t>
    </rPh>
    <rPh sb="8" eb="10">
      <t>ケイヒ</t>
    </rPh>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</si>
  <si>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</si>
  <si>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</si>
  <si>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</si>
  <si>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</si>
  <si>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</si>
  <si>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役職</t>
    <rPh sb="0" eb="2">
      <t>ヤクショク</t>
    </rPh>
    <phoneticPr fontId="4"/>
  </si>
  <si>
    <t>氏名</t>
    <rPh sb="0" eb="2">
      <t>シメイ</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</si>
  <si>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</si>
  <si>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</si>
  <si>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</si>
  <si>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</si>
  <si>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</si>
  <si>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</si>
  <si>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</si>
  <si>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</si>
  <si>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</si>
  <si>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</si>
  <si>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</si>
  <si>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</si>
  <si>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</si>
  <si>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</si>
  <si>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</si>
  <si>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</si>
  <si>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</si>
  <si>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</si>
  <si>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</si>
  <si>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</si>
  <si>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</si>
  <si>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</si>
  <si>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</si>
  <si>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※項目毎に「助成対象費用」を記入してください。</t>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</si>
  <si>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</si>
  <si>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</si>
  <si>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</si>
  <si>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</si>
  <si>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</si>
  <si>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</si>
  <si>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</si>
  <si>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</si>
  <si>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</si>
  <si>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</si>
  <si>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t>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</si>
  <si>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</si>
  <si>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</si>
  <si>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</si>
  <si>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</si>
  <si>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</si>
  <si>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</si>
  <si>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t>
    <phoneticPr fontId="4"/>
  </si>
  <si>
    <t>日</t>
    <rPh sb="0" eb="1">
      <t>ニチ</t>
    </rPh>
    <phoneticPr fontId="4"/>
  </si>
  <si>
    <t>＝</t>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</si>
  <si>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</si>
  <si>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</si>
  <si>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</si>
  <si>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国内旅費一式</t>
    <rPh sb="0" eb="2">
      <t>コクナイ</t>
    </rPh>
    <rPh sb="2" eb="4">
      <t>リョヒ</t>
    </rPh>
    <rPh sb="4" eb="6">
      <t>イッシキ</t>
    </rPh>
    <phoneticPr fontId="4"/>
  </si>
  <si>
    <t>海外旅費一式</t>
    <rPh sb="0" eb="2">
      <t>カイガイ</t>
    </rPh>
    <rPh sb="2" eb="4">
      <t>リョヒ</t>
    </rPh>
    <rPh sb="4" eb="6">
      <t>イッシキ</t>
    </rPh>
    <phoneticPr fontId="4"/>
  </si>
  <si>
    <t>　　(2)専門家旅費</t>
    <rPh sb="5" eb="8">
      <t>センモンカ</t>
    </rPh>
    <rPh sb="8" eb="10">
      <t>リョヒ</t>
    </rPh>
    <phoneticPr fontId="4"/>
  </si>
  <si>
    <t>○○ソフト開発外注</t>
    <rPh sb="5" eb="7">
      <t>カイハツ</t>
    </rPh>
    <rPh sb="7" eb="9">
      <t>ガイチュウ</t>
    </rPh>
    <phoneticPr fontId="4"/>
  </si>
  <si>
    <t>＝</t>
    <phoneticPr fontId="4"/>
  </si>
  <si>
    <t>ヶ月</t>
    <rPh sb="1" eb="2">
      <t>ゲツ</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</si>
  <si>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</si>
  <si>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</si>
  <si>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合計(Ⅰ＋Ⅱ＋Ⅲ＋Ⅳ）</t>
    <rPh sb="0" eb="2">
      <t>ゴウケイ</t>
    </rPh>
    <phoneticPr fontId="4"/>
  </si>
  <si>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</si>
  <si>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補助率　2/3以内</t>
    <rPh sb="0" eb="3">
      <t>ホジョリツ</t>
    </rPh>
    <rPh sb="7" eb="9">
      <t>イナイ</t>
    </rPh>
    <phoneticPr fontId="4"/>
  </si>
  <si>
    <t>代表者は会社の代表権のある方とします。</t>
    <phoneticPr fontId="4"/>
  </si>
  <si>
    <t xml:space="preserve">  理事長　殿</t>
    <phoneticPr fontId="4"/>
  </si>
  <si>
    <t>交付決定通知書に記載する日から</t>
    <phoneticPr fontId="4"/>
  </si>
  <si>
    <t>　▲▲　▲▲</t>
    <phoneticPr fontId="4"/>
  </si>
  <si>
    <t>　〇〇　〇〇</t>
    <phoneticPr fontId="4"/>
  </si>
  <si>
    <t>根戸　一郎</t>
    <rPh sb="0" eb="1">
      <t>ネ</t>
    </rPh>
    <rPh sb="1" eb="2">
      <t>ト</t>
    </rPh>
    <rPh sb="3" eb="5">
      <t>イチロウ</t>
    </rPh>
    <phoneticPr fontId="4"/>
  </si>
  <si>
    <t>提案書様式吹き出し参照。30字以内</t>
    <rPh sb="0" eb="3">
      <t>テイアンショ</t>
    </rPh>
    <rPh sb="3" eb="5">
      <t>ヨウシキ</t>
    </rPh>
    <rPh sb="5" eb="6">
      <t>フ</t>
    </rPh>
    <rPh sb="7" eb="8">
      <t>ダ</t>
    </rPh>
    <rPh sb="9" eb="11">
      <t>サンショウ</t>
    </rPh>
    <phoneticPr fontId="4"/>
  </si>
  <si>
    <t>提案書
参照箇所</t>
    <rPh sb="0" eb="3">
      <t>テイアンショ</t>
    </rPh>
    <rPh sb="4" eb="6">
      <t>サンショウ</t>
    </rPh>
    <rPh sb="6" eb="8">
      <t>カショ</t>
    </rPh>
    <phoneticPr fontId="4"/>
  </si>
  <si>
    <t>提案書様式吹き出し参照。150字以内
Web公開する可能性がありますので、対外的に公表して問題ない内容としてください。</t>
    <rPh sb="0" eb="3">
      <t>テイアンショ</t>
    </rPh>
    <rPh sb="3" eb="5">
      <t>ヨウシキ</t>
    </rPh>
    <rPh sb="9" eb="11">
      <t>サンショウ</t>
    </rPh>
    <phoneticPr fontId="4"/>
  </si>
  <si>
    <t>（単位：円）</t>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</si>
  <si>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</si>
  <si>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</si>
  <si>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</si>
  <si>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２．</t>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</si>
  <si>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</si>
  <si>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</si>
  <si>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３．</t>
    <phoneticPr fontId="4"/>
  </si>
  <si>
    <t>※機関、年度毎に「助成対象費用」を記入してください。</t>
    <rPh sb="1" eb="3">
      <t>キカン</t>
    </rPh>
    <rPh sb="4" eb="6">
      <t>ネンド</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</si>
  <si>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</si>
  <si>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</si>
  <si>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</si>
  <si>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</si>
  <si>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</si>
  <si>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</si>
  <si>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t>
    <phoneticPr fontId="4"/>
  </si>
  <si>
    <t>H</t>
    <phoneticPr fontId="4"/>
  </si>
  <si>
    <t>＝</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</si>
  <si>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</si>
  <si>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</si>
  <si>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</si>
  <si>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t>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</si>
  <si>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</si>
  <si>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</si>
  <si>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</si>
  <si>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</si>
  <si>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t>
    <phoneticPr fontId="4"/>
  </si>
  <si>
    <t>＠</t>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</si>
  <si>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</si>
  <si>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</si>
  <si>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</si>
  <si>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区分</t>
    <rPh sb="0" eb="2">
      <t>クブン</t>
    </rPh>
    <phoneticPr fontId="4"/>
  </si>
  <si>
    <t>支出</t>
    <rPh sb="0" eb="2">
      <t>シシュツ</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</si>
  <si>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</si>
  <si>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</si>
  <si>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</si>
  <si>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</si>
  <si>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</si>
  <si>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合計</t>
    <rPh sb="0" eb="2">
      <t>ゴウケイ</t>
    </rPh>
    <phoneticPr fontId="4"/>
  </si>
  <si>
    <t>（２）借入金の調達方法</t>
    <rPh sb="3" eb="5">
      <t>シャクニュウ</t>
    </rPh>
    <rPh sb="5" eb="6">
      <t>キン</t>
    </rPh>
    <rPh sb="7" eb="9">
      <t>チョウタツ</t>
    </rPh>
    <rPh sb="9" eb="11">
      <t>ホウホウ</t>
    </rPh>
    <phoneticPr fontId="4"/>
  </si>
  <si>
    <t>Ｅメールアドレス</t>
    <phoneticPr fontId="4"/>
  </si>
  <si>
    <t>提案日</t>
    <rPh sb="0" eb="2">
      <t>テイアン</t>
    </rPh>
    <rPh sb="2" eb="3">
      <t>ビ</t>
    </rPh>
    <phoneticPr fontId="4"/>
  </si>
  <si>
    <t>受付番号(提案者)</t>
    <rPh sb="5" eb="8">
      <t>テイアンシャ</t>
    </rPh>
    <phoneticPr fontId="4"/>
  </si>
  <si>
    <t>提案者名</t>
    <rPh sb="0" eb="2">
      <t>テイアン</t>
    </rPh>
    <phoneticPr fontId="4"/>
  </si>
  <si>
    <t>（単位：円）</t>
    <phoneticPr fontId="4"/>
  </si>
  <si>
    <t>123-4567</t>
    <phoneticPr fontId="4"/>
  </si>
  <si>
    <t>全期間総括表</t>
    <rPh sb="0" eb="3">
      <t>ゼンキカン</t>
    </rPh>
    <rPh sb="3" eb="5">
      <t>ソウカツ</t>
    </rPh>
    <rPh sb="5" eb="6">
      <t>ヒョウ</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</si>
  <si>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コウモク</t>
    </rPh>
    <rPh sb="3" eb="4">
      <t>ベツ</t>
    </rPh>
    <rPh sb="4" eb="7">
      <t>メイサイヒョウ</t>
    </rPh>
    <rPh sb="8" eb="9">
      <t>サキ</t>
    </rPh>
    <rPh sb="10" eb="12">
      <t>サクセイ</t>
    </rPh>
    <rPh sb="26" eb="28">
      <t>コウモク</t>
    </rPh>
    <rPh sb="28" eb="29">
      <t>ベツ</t>
    </rPh>
    <rPh sb="29" eb="32">
      <t>メイサイヒョウ</t>
    </rPh>
    <rPh sb="33" eb="35">
      <t>サクセイ</t>
    </rPh>
    <rPh sb="40" eb="42">
      <t>スウチ</t>
    </rPh>
    <rPh sb="43" eb="45">
      <t>ハンエイ</t>
    </rPh>
    <rPh sb="60" eb="62">
      <t>コウモク</t>
    </rPh>
    <rPh sb="62" eb="63">
      <t>ベツ</t>
    </rPh>
    <rPh sb="63" eb="66">
      <t>メイサイヒョウ</t>
    </rPh>
    <rPh sb="67" eb="69">
      <t>ジョセイ</t>
    </rPh>
    <rPh sb="69" eb="71">
      <t>タイショウ</t>
    </rPh>
    <rPh sb="71" eb="73">
      <t>ヒヨウ</t>
    </rPh>
    <rPh sb="74" eb="75">
      <t>カク</t>
    </rPh>
    <rPh sb="75" eb="77">
      <t>コウモク</t>
    </rPh>
    <rPh sb="78" eb="80">
      <t>ゴウケイ</t>
    </rPh>
    <rPh sb="83" eb="85">
      <t>サンショウ</t>
    </rPh>
    <rPh sb="90" eb="9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</si>
  <si>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phoneticPr fontId="4"/>
  </si>
  <si>
    <t>○○大学</t>
    <rPh sb="2" eb="4">
      <t>ダイガク</t>
    </rPh>
    <phoneticPr fontId="4"/>
  </si>
  <si>
    <t>abc.def_ghi@nedo.go.jp</t>
    <phoneticPr fontId="4"/>
  </si>
  <si>
    <t>提案者法人番号</t>
  </si>
  <si>
    <t>提案者</t>
    <rPh sb="0" eb="2">
      <t>テイアン</t>
    </rPh>
    <rPh sb="2" eb="3">
      <t>シャ</t>
    </rPh>
    <phoneticPr fontId="4"/>
  </si>
  <si>
    <t>助成金交付提案額</t>
    <rPh sb="0" eb="2">
      <t>ジョセイ</t>
    </rPh>
    <rPh sb="2" eb="3">
      <t>キン</t>
    </rPh>
    <rPh sb="3" eb="5">
      <t>コウフ</t>
    </rPh>
    <rPh sb="5" eb="7">
      <t>テイアン</t>
    </rPh>
    <rPh sb="7" eb="8">
      <t>ガク</t>
    </rPh>
    <phoneticPr fontId="4"/>
  </si>
  <si>
    <t>Ⅳ．助成金交付提案額</t>
    <rPh sb="2" eb="4">
      <t>ジョセイ</t>
    </rPh>
    <rPh sb="4" eb="5">
      <t>キン</t>
    </rPh>
    <rPh sb="5" eb="7">
      <t>コウフ</t>
    </rPh>
    <rPh sb="7" eb="9">
      <t>テイアン</t>
    </rPh>
    <rPh sb="9" eb="10">
      <t>ガク</t>
    </rPh>
    <phoneticPr fontId="4"/>
  </si>
  <si>
    <t>８．</t>
    <phoneticPr fontId="4"/>
  </si>
  <si>
    <t>全従業員数</t>
    <rPh sb="0" eb="1">
      <t>ゼン</t>
    </rPh>
    <rPh sb="1" eb="4">
      <t>ジュウギョウイン</t>
    </rPh>
    <rPh sb="4" eb="5">
      <t>スウ</t>
    </rPh>
    <phoneticPr fontId="4"/>
  </si>
  <si>
    <t>経営者の数</t>
    <rPh sb="0" eb="3">
      <t>ケイエイシャ</t>
    </rPh>
    <rPh sb="4" eb="5">
      <t>カズ</t>
    </rPh>
    <phoneticPr fontId="4"/>
  </si>
  <si>
    <t>シート名</t>
    <rPh sb="3" eb="4">
      <t>メイ</t>
    </rPh>
    <phoneticPr fontId="4"/>
  </si>
  <si>
    <t>記載にあたっての注意事項</t>
    <rPh sb="0" eb="2">
      <t>キサイ</t>
    </rPh>
    <rPh sb="8" eb="10">
      <t>チュウイ</t>
    </rPh>
    <rPh sb="10" eb="12">
      <t>ジコウ</t>
    </rPh>
    <phoneticPr fontId="4"/>
  </si>
  <si>
    <t>※Ⅳ．委託費・共同研究費の助成先がＮＥＤＯへ計上する助成対象費用は、消費税抜き額になります。</t>
    <phoneticPr fontId="4"/>
  </si>
  <si>
    <t>※助成先がＮＥＤＯへ計上する助成対象費用は、消費税抜き額になります。（ただし、委託契約は消費税の課税取引となりますので、助成先と委託先の関係では「総計」にて契約します。）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ケイヤク</t>
    </rPh>
    <phoneticPr fontId="19"/>
  </si>
  <si>
    <t>※助成金の額は、Ⅰ～Ⅳ１．委託費・共同研究費の合計に補助率を乗じ、千円未満を切り捨てた金額に、Ⅳ２．学術機関等に対する共同研究費を加算した額を記載してください。</t>
    <phoneticPr fontId="4"/>
  </si>
  <si>
    <t>※助成先がＮＥＤＯへ計上する助成対象費用は、消費税抜き額になります。（ただし、委託契約は消費税の課税取引となりますので、助成先と委託先の関係では合計Ｂにて契約します。）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ケイヤク</t>
    </rPh>
    <phoneticPr fontId="19"/>
  </si>
  <si>
    <t>※「助成金の額」には、様式第１に記述の補助率に従い、「助成対象費用の合計Ａ」に補助率を乗じて千円未満を切り捨てた金額を記入してください。</t>
    <phoneticPr fontId="4"/>
  </si>
  <si>
    <t>　　(8)委員会費</t>
    <rPh sb="5" eb="7">
      <t>イイン</t>
    </rPh>
    <rPh sb="7" eb="9">
      <t>カイヒ</t>
    </rPh>
    <phoneticPr fontId="4"/>
  </si>
  <si>
    <t>　　(9)学会等参加費</t>
    <rPh sb="5" eb="7">
      <t>ガッカイ</t>
    </rPh>
    <rPh sb="7" eb="8">
      <t>トウ</t>
    </rPh>
    <rPh sb="8" eb="11">
      <t>サンカヒ</t>
    </rPh>
    <phoneticPr fontId="4"/>
  </si>
  <si>
    <t>　　(1)光熱水料</t>
    <rPh sb="5" eb="6">
      <t>ヒカリ</t>
    </rPh>
    <rPh sb="6" eb="7">
      <t>ネツ</t>
    </rPh>
    <rPh sb="7" eb="8">
      <t>スイ</t>
    </rPh>
    <rPh sb="8" eb="9">
      <t>リョウ</t>
    </rPh>
    <phoneticPr fontId="4"/>
  </si>
  <si>
    <t>　　(2)会議費</t>
    <rPh sb="5" eb="8">
      <t>カイギヒ</t>
    </rPh>
    <phoneticPr fontId="4"/>
  </si>
  <si>
    <t>　　(7)運送費</t>
    <rPh sb="5" eb="8">
      <t>ウンソウヒ</t>
    </rPh>
    <phoneticPr fontId="4"/>
  </si>
  <si>
    <t>　　(6)通訳費・翻訳費</t>
    <rPh sb="5" eb="7">
      <t>ツウヤク</t>
    </rPh>
    <rPh sb="7" eb="8">
      <t>ヒ</t>
    </rPh>
    <rPh sb="9" eb="11">
      <t>ホンヤク</t>
    </rPh>
    <rPh sb="11" eb="12">
      <t>ヒ</t>
    </rPh>
    <phoneticPr fontId="4"/>
  </si>
  <si>
    <t>　　(5)図書資料費</t>
    <rPh sb="5" eb="7">
      <t>トショ</t>
    </rPh>
    <rPh sb="7" eb="9">
      <t>シリョウ</t>
    </rPh>
    <rPh sb="9" eb="10">
      <t>ヒ</t>
    </rPh>
    <phoneticPr fontId="4"/>
  </si>
  <si>
    <t>　　(4)借料（リース、レンタル等）</t>
    <rPh sb="5" eb="7">
      <t>シャクリョウ</t>
    </rPh>
    <rPh sb="16" eb="17">
      <t>ナド</t>
    </rPh>
    <phoneticPr fontId="4"/>
  </si>
  <si>
    <t>　　(3)通信費</t>
    <rPh sb="5" eb="8">
      <t>ツウシンヒ</t>
    </rPh>
    <phoneticPr fontId="4"/>
  </si>
  <si>
    <t>（２）助成先総括表</t>
    <rPh sb="3" eb="5">
      <t>ジョセイ</t>
    </rPh>
    <rPh sb="5" eb="6">
      <t>サキ</t>
    </rPh>
    <rPh sb="6" eb="8">
      <t>ソウカツ</t>
    </rPh>
    <rPh sb="8" eb="9">
      <t>ヒョウ</t>
    </rPh>
    <phoneticPr fontId="4"/>
  </si>
  <si>
    <t>　助成先総括表</t>
    <rPh sb="1" eb="3">
      <t>ジョセイ</t>
    </rPh>
    <rPh sb="3" eb="4">
      <t>サキ</t>
    </rPh>
    <rPh sb="4" eb="6">
      <t>ソウカツ</t>
    </rPh>
    <rPh sb="6" eb="7">
      <t>ヒョウ</t>
    </rPh>
    <phoneticPr fontId="4"/>
  </si>
  <si>
    <t>　委託先/共同研究先総括表</t>
    <rPh sb="1" eb="4">
      <t>イタクサキ</t>
    </rPh>
    <rPh sb="5" eb="7">
      <t>キョウドウ</t>
    </rPh>
    <rPh sb="7" eb="9">
      <t>ケンキュウ</t>
    </rPh>
    <rPh sb="9" eb="10">
      <t>サキ</t>
    </rPh>
    <rPh sb="10" eb="12">
      <t>ソウカツ</t>
    </rPh>
    <rPh sb="12" eb="13">
      <t>ヒョウ</t>
    </rPh>
    <phoneticPr fontId="4"/>
  </si>
  <si>
    <t>項目別明細表（助成先用）</t>
    <rPh sb="0" eb="2">
      <t>コウモク</t>
    </rPh>
    <rPh sb="2" eb="3">
      <t>ベツ</t>
    </rPh>
    <rPh sb="3" eb="6">
      <t>メイサイヒョウ</t>
    </rPh>
    <rPh sb="7" eb="9">
      <t>ジョセイ</t>
    </rPh>
    <rPh sb="9" eb="10">
      <t>サキ</t>
    </rPh>
    <rPh sb="10" eb="11">
      <t>ヨウ</t>
    </rPh>
    <phoneticPr fontId="4"/>
  </si>
  <si>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</si>
  <si>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提案書様式</t>
    <rPh sb="0" eb="3">
      <t>テイアンショ</t>
    </rPh>
    <rPh sb="3" eb="5">
      <t>ヨウシキ</t>
    </rPh>
    <phoneticPr fontId="4"/>
  </si>
  <si>
    <t>（提案書様式)の提案日</t>
    <rPh sb="8" eb="10">
      <t>テイアン</t>
    </rPh>
    <rPh sb="10" eb="11">
      <t>ビ</t>
    </rPh>
    <phoneticPr fontId="4"/>
  </si>
  <si>
    <t>（提案書様式)</t>
    <phoneticPr fontId="4"/>
  </si>
  <si>
    <t>（提案書様式）の１.</t>
    <phoneticPr fontId="4"/>
  </si>
  <si>
    <t>（提案書様式）の２.</t>
    <phoneticPr fontId="4"/>
  </si>
  <si>
    <t>（提案書様式）の６.</t>
    <phoneticPr fontId="4"/>
  </si>
  <si>
    <t>（提案書様式）の７.</t>
    <phoneticPr fontId="4"/>
  </si>
  <si>
    <t>（提案書様式）の３.</t>
    <rPh sb="1" eb="4">
      <t>テイアンショ</t>
    </rPh>
    <rPh sb="4" eb="6">
      <t>ヨウシキ</t>
    </rPh>
    <phoneticPr fontId="4"/>
  </si>
  <si>
    <t>（提案書様式）の4.</t>
    <phoneticPr fontId="4"/>
  </si>
  <si>
    <t>（提案書様式）</t>
    <phoneticPr fontId="4"/>
  </si>
  <si>
    <t>（提案書様式）の８.</t>
    <phoneticPr fontId="4"/>
  </si>
  <si>
    <t>（提案書様式）</t>
    <rPh sb="1" eb="4">
      <t>テイアンショ</t>
    </rPh>
    <rPh sb="4" eb="6">
      <t>ヨウシキ</t>
    </rPh>
    <phoneticPr fontId="4"/>
  </si>
  <si>
    <t>交付決定通知書に記載する事業開始の日から</t>
    <rPh sb="0" eb="2">
      <t>コウフ</t>
    </rPh>
    <rPh sb="2" eb="4">
      <t>ケッテイ</t>
    </rPh>
    <rPh sb="4" eb="7">
      <t>ツウチショ</t>
    </rPh>
    <rPh sb="8" eb="10">
      <t>キサイ</t>
    </rPh>
    <rPh sb="12" eb="14">
      <t>ジギョウ</t>
    </rPh>
    <rPh sb="14" eb="16">
      <t>カイシ</t>
    </rPh>
    <rPh sb="17" eb="18">
      <t>ヒ</t>
    </rPh>
    <phoneticPr fontId="4"/>
  </si>
  <si>
    <t>□□□の開発</t>
    <rPh sb="4" eb="6">
      <t>カイハツ</t>
    </rPh>
    <phoneticPr fontId="4"/>
  </si>
  <si>
    <t>＊＊＊＊を目的とし、＊＊＊＊を開発する。</t>
    <rPh sb="5" eb="7">
      <t>モクテキ</t>
    </rPh>
    <rPh sb="15" eb="17">
      <t>カイハツ</t>
    </rPh>
    <phoneticPr fontId="4"/>
  </si>
  <si>
    <t>代表取締役</t>
    <rPh sb="0" eb="2">
      <t>ダイヒョウ</t>
    </rPh>
    <rPh sb="2" eb="5">
      <t>トリシマリヤク</t>
    </rPh>
    <phoneticPr fontId="4"/>
  </si>
  <si>
    <r>
      <t xml:space="preserve">※内容がセルに全て表示されていなくても結構です。行を追加したり、削除したりしないでください。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7" eb="8">
      <t>スベ</t>
    </rPh>
    <rPh sb="9" eb="11">
      <t>ヒョウジ</t>
    </rPh>
    <rPh sb="19" eb="21">
      <t>ケッコウ</t>
    </rPh>
    <phoneticPr fontId="4"/>
  </si>
  <si>
    <t>（内、経営者）</t>
    <rPh sb="1" eb="2">
      <t>ウチ</t>
    </rPh>
    <rPh sb="3" eb="6">
      <t>ケイエイシャ</t>
    </rPh>
    <phoneticPr fontId="4"/>
  </si>
  <si>
    <t>連絡先担当者 所属</t>
    <phoneticPr fontId="4"/>
  </si>
  <si>
    <t>連絡先担当者 役職</t>
    <phoneticPr fontId="4"/>
  </si>
  <si>
    <t>連絡先担当者 氏名</t>
    <phoneticPr fontId="4"/>
  </si>
  <si>
    <t>連絡先郵便番号</t>
    <phoneticPr fontId="4"/>
  </si>
  <si>
    <t>TRL 1：科学的な基本原理・現象の発見・確認</t>
    <phoneticPr fontId="4"/>
  </si>
  <si>
    <t>TRL 2：原理・現象の定式化、応用可能性の確認、応用的な研究</t>
    <phoneticPr fontId="4"/>
  </si>
  <si>
    <t>TRL 3：技術コンセプトの確認、要素技術の構想（創案・調査・予備実験・設計など）</t>
    <phoneticPr fontId="4"/>
  </si>
  <si>
    <t>TRL 4：各開発要素の製作と性能確認、応用的な開発（要素レベル）</t>
    <phoneticPr fontId="4"/>
  </si>
  <si>
    <t>TRL 5：全てを統合した実証システム（試作品）の製作（要素レベル）</t>
    <phoneticPr fontId="4"/>
  </si>
  <si>
    <t>TRL 6：実証システム（試作品）の導入環境に近い環境での実証（システムレベル）</t>
    <phoneticPr fontId="4"/>
  </si>
  <si>
    <t>TRL 7：製品候補の製作と導入環境での実証（システムレベル）</t>
    <phoneticPr fontId="4"/>
  </si>
  <si>
    <t>TRL 9：商品化、大量生産</t>
    <phoneticPr fontId="4"/>
  </si>
  <si>
    <t>TRL 8：製品の製作と販売（パイロットライン）</t>
    <phoneticPr fontId="4"/>
  </si>
  <si>
    <t>TRL</t>
    <phoneticPr fontId="4"/>
  </si>
  <si>
    <t>提案時点での提案事業の技術開発状況</t>
    <rPh sb="0" eb="2">
      <t>テイアン</t>
    </rPh>
    <rPh sb="2" eb="4">
      <t>ジテン</t>
    </rPh>
    <rPh sb="6" eb="8">
      <t>テイアン</t>
    </rPh>
    <rPh sb="8" eb="10">
      <t>ジギョウ</t>
    </rPh>
    <rPh sb="11" eb="13">
      <t>ギジュツ</t>
    </rPh>
    <rPh sb="13" eb="15">
      <t>カイハツ</t>
    </rPh>
    <rPh sb="15" eb="17">
      <t>ジョウキョウ</t>
    </rPh>
    <phoneticPr fontId="4"/>
  </si>
  <si>
    <t>NEDO事業終了時の技術開発状況の見込</t>
    <rPh sb="4" eb="6">
      <t>ジギョウ</t>
    </rPh>
    <rPh sb="6" eb="8">
      <t>シュウリョウ</t>
    </rPh>
    <rPh sb="8" eb="9">
      <t>ジ</t>
    </rPh>
    <rPh sb="10" eb="12">
      <t>ギジュツ</t>
    </rPh>
    <rPh sb="12" eb="14">
      <t>カイハツ</t>
    </rPh>
    <rPh sb="14" eb="16">
      <t>ジョウキョウ</t>
    </rPh>
    <rPh sb="17" eb="19">
      <t>ミコミ</t>
    </rPh>
    <phoneticPr fontId="4"/>
  </si>
  <si>
    <t>任意記入</t>
    <rPh sb="0" eb="2">
      <t>ニンイ</t>
    </rPh>
    <rPh sb="2" eb="4">
      <t>キニュウ</t>
    </rPh>
    <phoneticPr fontId="4"/>
  </si>
  <si>
    <t>（選択式）</t>
    <rPh sb="1" eb="3">
      <t>センタク</t>
    </rPh>
    <rPh sb="3" eb="4">
      <t>シキ</t>
    </rPh>
    <phoneticPr fontId="4"/>
  </si>
  <si>
    <t>（提案書様式 添付１）</t>
    <rPh sb="7" eb="9">
      <t>テンプ</t>
    </rPh>
    <phoneticPr fontId="4"/>
  </si>
  <si>
    <t>（提案書様式 添付１）</t>
    <phoneticPr fontId="4"/>
  </si>
  <si>
    <t>(提案書様式 添付２）</t>
    <rPh sb="1" eb="4">
      <t>テイアンショ</t>
    </rPh>
    <rPh sb="4" eb="6">
      <t>ヨウシキ</t>
    </rPh>
    <rPh sb="7" eb="9">
      <t>テンプ</t>
    </rPh>
    <phoneticPr fontId="4"/>
  </si>
  <si>
    <t>（別添１）の1（１）</t>
    <rPh sb="1" eb="3">
      <t>ベッテン</t>
    </rPh>
    <phoneticPr fontId="4"/>
  </si>
  <si>
    <t>（別添１）の1（２）</t>
    <rPh sb="1" eb="3">
      <t>ベッテン</t>
    </rPh>
    <phoneticPr fontId="4"/>
  </si>
  <si>
    <t>2023年度</t>
    <rPh sb="4" eb="6">
      <t>ネンド</t>
    </rPh>
    <phoneticPr fontId="4"/>
  </si>
  <si>
    <t>2024年度</t>
    <rPh sb="4" eb="6">
      <t>ネンド</t>
    </rPh>
    <phoneticPr fontId="4"/>
  </si>
  <si>
    <t>2025年度</t>
    <rPh sb="4" eb="6">
      <t>ネンド</t>
    </rPh>
    <phoneticPr fontId="4"/>
  </si>
  <si>
    <t>ディープテック･スタートアップ支援事業助成金交付に係る提案書</t>
    <rPh sb="15" eb="17">
      <t>シエン</t>
    </rPh>
    <rPh sb="17" eb="19">
      <t>ジギョウ</t>
    </rPh>
    <rPh sb="19" eb="22">
      <t>ジョセイキン</t>
    </rPh>
    <phoneticPr fontId="4"/>
  </si>
  <si>
    <t>計</t>
    <rPh sb="0" eb="1">
      <t>ケイ</t>
    </rPh>
    <phoneticPr fontId="4"/>
  </si>
  <si>
    <t>９．</t>
    <phoneticPr fontId="4"/>
  </si>
  <si>
    <t>STSフェーズ（実用化研究開発（前期））</t>
    <rPh sb="8" eb="11">
      <t>ジツヨウカ</t>
    </rPh>
    <rPh sb="11" eb="13">
      <t>ケンキュウ</t>
    </rPh>
    <rPh sb="13" eb="15">
      <t>カイハツ</t>
    </rPh>
    <rPh sb="16" eb="18">
      <t>ゼンキ</t>
    </rPh>
    <phoneticPr fontId="4"/>
  </si>
  <si>
    <t>PCAフェーズ（実用化研究開発（後期））</t>
    <rPh sb="8" eb="11">
      <t>ジツヨウカ</t>
    </rPh>
    <rPh sb="11" eb="13">
      <t>ケンキュウ</t>
    </rPh>
    <rPh sb="13" eb="15">
      <t>カイハツ</t>
    </rPh>
    <rPh sb="16" eb="18">
      <t>コウキ</t>
    </rPh>
    <phoneticPr fontId="4"/>
  </si>
  <si>
    <t>DMPフェーズ（量産化実証）</t>
    <rPh sb="8" eb="11">
      <t>リョウサンカ</t>
    </rPh>
    <rPh sb="11" eb="13">
      <t>ジッショウ</t>
    </rPh>
    <phoneticPr fontId="4"/>
  </si>
  <si>
    <t>10．</t>
    <phoneticPr fontId="4"/>
  </si>
  <si>
    <t>後継支援の意向に関して</t>
    <rPh sb="0" eb="2">
      <t>コウケイ</t>
    </rPh>
    <rPh sb="2" eb="4">
      <t>シエン</t>
    </rPh>
    <rPh sb="5" eb="7">
      <t>イコウ</t>
    </rPh>
    <rPh sb="8" eb="9">
      <t>カン</t>
    </rPh>
    <phoneticPr fontId="4"/>
  </si>
  <si>
    <t>（大項目）</t>
    <rPh sb="1" eb="4">
      <t>ダイコウモク</t>
    </rPh>
    <phoneticPr fontId="4"/>
  </si>
  <si>
    <t>（中項目）</t>
    <rPh sb="1" eb="4">
      <t>チュウコウモク</t>
    </rPh>
    <phoneticPr fontId="4"/>
  </si>
  <si>
    <t>（小項目）</t>
    <rPh sb="1" eb="4">
      <t>ショウコウモク</t>
    </rPh>
    <phoneticPr fontId="4"/>
  </si>
  <si>
    <t>応募フェーズ</t>
    <rPh sb="0" eb="2">
      <t>オウボ</t>
    </rPh>
    <phoneticPr fontId="4"/>
  </si>
  <si>
    <t>STSフェーズ</t>
    <phoneticPr fontId="4"/>
  </si>
  <si>
    <t>下記３つのフェーズのいずれかを記載
・STSフェーズ（実用化研究開発（前期））
・PCAフェーズ（実用化研究開発（後期））
・DMPフェーズ（量産化実証）</t>
    <rPh sb="0" eb="2">
      <t>カキ</t>
    </rPh>
    <rPh sb="15" eb="17">
      <t>キサイ</t>
    </rPh>
    <rPh sb="27" eb="30">
      <t>ジツヨウカ</t>
    </rPh>
    <rPh sb="30" eb="32">
      <t>ケンキュウ</t>
    </rPh>
    <rPh sb="32" eb="34">
      <t>カイハツ</t>
    </rPh>
    <rPh sb="35" eb="37">
      <t>ゼンキ</t>
    </rPh>
    <rPh sb="49" eb="52">
      <t>ジツヨウカ</t>
    </rPh>
    <rPh sb="52" eb="54">
      <t>ケンキュウ</t>
    </rPh>
    <rPh sb="54" eb="56">
      <t>カイハツ</t>
    </rPh>
    <rPh sb="57" eb="59">
      <t>コウキ</t>
    </rPh>
    <rPh sb="71" eb="74">
      <t>リョウサンカ</t>
    </rPh>
    <rPh sb="74" eb="76">
      <t>ジッショウ</t>
    </rPh>
    <phoneticPr fontId="4"/>
  </si>
  <si>
    <t>（１）支援を希望する最長年数</t>
    <rPh sb="3" eb="5">
      <t>シエン</t>
    </rPh>
    <rPh sb="6" eb="8">
      <t>キボウ</t>
    </rPh>
    <rPh sb="10" eb="12">
      <t>サイチョウ</t>
    </rPh>
    <rPh sb="12" eb="14">
      <t>ネンスウ</t>
    </rPh>
    <phoneticPr fontId="4"/>
  </si>
  <si>
    <t>（内訳：STSフェーズ　</t>
    <rPh sb="1" eb="3">
      <t>ウチワケ</t>
    </rPh>
    <phoneticPr fontId="4"/>
  </si>
  <si>
    <t>（提案書様式）の１.</t>
    <phoneticPr fontId="4"/>
  </si>
  <si>
    <r>
      <t>別紙２：２（３）項目別明細表の助成事業に要する経費の</t>
    </r>
    <r>
      <rPr>
        <b/>
        <sz val="11"/>
        <color rgb="FFFF0000"/>
        <rFont val="ＭＳ Ｐ明朝"/>
        <family val="1"/>
        <charset val="128"/>
      </rPr>
      <t>合計セルを参照指定</t>
    </r>
    <r>
      <rPr>
        <sz val="11"/>
        <rFont val="ＭＳ Ｐ明朝"/>
        <family val="1"/>
        <charset val="128"/>
      </rPr>
      <t>してください</t>
    </r>
    <rPh sb="23" eb="25">
      <t>ケイヒ</t>
    </rPh>
    <rPh sb="26" eb="28">
      <t>ゴウケイ</t>
    </rPh>
    <rPh sb="31" eb="33">
      <t>サンショウ</t>
    </rPh>
    <rPh sb="33" eb="35">
      <t>シテイ</t>
    </rPh>
    <phoneticPr fontId="4"/>
  </si>
  <si>
    <r>
      <t>別紙２：２（３）項目別明細表の助成対象費用の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5" eb="17">
      <t>ジョセイ</t>
    </rPh>
    <rPh sb="17" eb="19">
      <t>タイショウ</t>
    </rPh>
    <rPh sb="19" eb="21">
      <t>ヒヨウ</t>
    </rPh>
    <rPh sb="27" eb="29">
      <t>サンショウ</t>
    </rPh>
    <phoneticPr fontId="4"/>
  </si>
  <si>
    <r>
      <t>別紙２：２（３）項目別明細表の助成金の額の</t>
    </r>
    <r>
      <rPr>
        <b/>
        <sz val="11"/>
        <color rgb="FFFF0000"/>
        <rFont val="ＭＳ Ｐ明朝"/>
        <family val="1"/>
        <charset val="128"/>
      </rPr>
      <t>合計セルを参照指定</t>
    </r>
    <r>
      <rPr>
        <sz val="11"/>
        <rFont val="ＭＳ Ｐ明朝"/>
        <family val="1"/>
        <charset val="128"/>
      </rPr>
      <t>してください</t>
    </r>
    <rPh sb="15" eb="17">
      <t>ジョセイ</t>
    </rPh>
    <rPh sb="17" eb="18">
      <t>キン</t>
    </rPh>
    <rPh sb="19" eb="20">
      <t>ガク</t>
    </rPh>
    <rPh sb="26" eb="28">
      <t>サンショウ</t>
    </rPh>
    <phoneticPr fontId="4"/>
  </si>
  <si>
    <t>継続支援の意向（年数）
①STSフェーズ</t>
    <rPh sb="0" eb="2">
      <t>ケイゾク</t>
    </rPh>
    <rPh sb="2" eb="4">
      <t>シエン</t>
    </rPh>
    <rPh sb="5" eb="7">
      <t>イコウ</t>
    </rPh>
    <rPh sb="8" eb="10">
      <t>ネンスウ</t>
    </rPh>
    <phoneticPr fontId="4"/>
  </si>
  <si>
    <t>継続支援の意向（年数）
支援期間の合計の年数</t>
    <rPh sb="0" eb="2">
      <t>ケイゾク</t>
    </rPh>
    <rPh sb="2" eb="4">
      <t>シエン</t>
    </rPh>
    <rPh sb="5" eb="7">
      <t>イコウ</t>
    </rPh>
    <rPh sb="8" eb="10">
      <t>ネンスウ</t>
    </rPh>
    <rPh sb="12" eb="14">
      <t>シエン</t>
    </rPh>
    <rPh sb="14" eb="16">
      <t>キカン</t>
    </rPh>
    <rPh sb="17" eb="19">
      <t>ゴウケイ</t>
    </rPh>
    <rPh sb="20" eb="22">
      <t>ネンスウ</t>
    </rPh>
    <phoneticPr fontId="4"/>
  </si>
  <si>
    <t>継続支援の意向（年数）
②PCAフェーズ</t>
    <rPh sb="0" eb="2">
      <t>ケイゾク</t>
    </rPh>
    <rPh sb="2" eb="4">
      <t>シエン</t>
    </rPh>
    <rPh sb="5" eb="7">
      <t>イコウ</t>
    </rPh>
    <rPh sb="8" eb="10">
      <t>ネンスウ</t>
    </rPh>
    <phoneticPr fontId="4"/>
  </si>
  <si>
    <t>継続支援の意向（年数）
③DMPフェーズ</t>
    <rPh sb="0" eb="2">
      <t>ケイゾク</t>
    </rPh>
    <rPh sb="2" eb="4">
      <t>シエン</t>
    </rPh>
    <rPh sb="5" eb="7">
      <t>イコウ</t>
    </rPh>
    <rPh sb="8" eb="10">
      <t>ネンスウ</t>
    </rPh>
    <phoneticPr fontId="4"/>
  </si>
  <si>
    <t>次にVC等、CVC、事業会社から出資を得る（新たな資金調達）までの期間で設定すること。なお、助成事業期間は、同一フェーズで1.5年～2年程度を目安とする。</t>
    <rPh sb="0" eb="1">
      <t>ツギ</t>
    </rPh>
    <rPh sb="4" eb="5">
      <t>トウ</t>
    </rPh>
    <rPh sb="10" eb="12">
      <t>ジギョウ</t>
    </rPh>
    <rPh sb="12" eb="14">
      <t>カイシャ</t>
    </rPh>
    <rPh sb="16" eb="18">
      <t>シュッシ</t>
    </rPh>
    <rPh sb="19" eb="20">
      <t>エ</t>
    </rPh>
    <rPh sb="22" eb="23">
      <t>アラ</t>
    </rPh>
    <rPh sb="25" eb="27">
      <t>シキン</t>
    </rPh>
    <rPh sb="27" eb="29">
      <t>チョウタツ</t>
    </rPh>
    <rPh sb="33" eb="35">
      <t>キカン</t>
    </rPh>
    <rPh sb="36" eb="38">
      <t>セッテイ</t>
    </rPh>
    <rPh sb="46" eb="48">
      <t>ジョセイ</t>
    </rPh>
    <rPh sb="48" eb="50">
      <t>ジギョウ</t>
    </rPh>
    <rPh sb="50" eb="52">
      <t>キカン</t>
    </rPh>
    <rPh sb="54" eb="56">
      <t>ドウイツ</t>
    </rPh>
    <rPh sb="64" eb="65">
      <t>ネン</t>
    </rPh>
    <rPh sb="67" eb="68">
      <t>ネン</t>
    </rPh>
    <rPh sb="68" eb="70">
      <t>テイド</t>
    </rPh>
    <rPh sb="71" eb="73">
      <t>メヤス</t>
    </rPh>
    <phoneticPr fontId="4"/>
  </si>
  <si>
    <t>2026年度</t>
    <rPh sb="4" eb="6">
      <t>ネンド</t>
    </rPh>
    <phoneticPr fontId="4"/>
  </si>
  <si>
    <t>各フェーズごとの最長期間等については、公募要領２．（３）を参照</t>
    <phoneticPr fontId="4"/>
  </si>
  <si>
    <t>ディープテック･スタートアップ支援基金/ディープテック･スタートアップ支援事業</t>
    <rPh sb="15" eb="17">
      <t>シエン</t>
    </rPh>
    <rPh sb="17" eb="19">
      <t>キキン</t>
    </rPh>
    <rPh sb="37" eb="39">
      <t>ジギョウ</t>
    </rPh>
    <phoneticPr fontId="4"/>
  </si>
  <si>
    <t>年</t>
    <rPh sb="0" eb="1">
      <t>ネン</t>
    </rPh>
    <phoneticPr fontId="4"/>
  </si>
  <si>
    <t>PCAフェーズ</t>
    <phoneticPr fontId="4"/>
  </si>
  <si>
    <t>DMPフェーズ</t>
    <phoneticPr fontId="4"/>
  </si>
  <si>
    <t>年）</t>
    <rPh sb="0" eb="1">
      <t>ネン</t>
    </rPh>
    <phoneticPr fontId="4"/>
  </si>
  <si>
    <t>（２）年度毎の収支計画</t>
    <rPh sb="3" eb="5">
      <t>ネンド</t>
    </rPh>
    <rPh sb="5" eb="6">
      <t>ゴト</t>
    </rPh>
    <rPh sb="7" eb="9">
      <t>シュウシ</t>
    </rPh>
    <rPh sb="9" eb="11">
      <t>ケイカク</t>
    </rPh>
    <phoneticPr fontId="4"/>
  </si>
  <si>
    <t>次回の助成対象期間も継続支援を希望する（同フェーズ内での期間延長または後段の</t>
    <rPh sb="0" eb="2">
      <t>ジカイ</t>
    </rPh>
    <rPh sb="3" eb="5">
      <t>ジョセイ</t>
    </rPh>
    <rPh sb="5" eb="7">
      <t>タイショウ</t>
    </rPh>
    <rPh sb="7" eb="9">
      <t>キカン</t>
    </rPh>
    <rPh sb="10" eb="12">
      <t>ケイゾク</t>
    </rPh>
    <rPh sb="12" eb="14">
      <t>シエン</t>
    </rPh>
    <rPh sb="15" eb="17">
      <t>キボウ</t>
    </rPh>
    <rPh sb="20" eb="21">
      <t>ドウ</t>
    </rPh>
    <rPh sb="25" eb="26">
      <t>ナイ</t>
    </rPh>
    <rPh sb="28" eb="30">
      <t>キカン</t>
    </rPh>
    <rPh sb="30" eb="32">
      <t>エンチョウ</t>
    </rPh>
    <rPh sb="35" eb="37">
      <t>コウダン</t>
    </rPh>
    <phoneticPr fontId="4"/>
  </si>
  <si>
    <t>フェーズへの移行）</t>
    <rPh sb="6" eb="8">
      <t>イコウ</t>
    </rPh>
    <phoneticPr fontId="4"/>
  </si>
  <si>
    <t>フェーズ</t>
    <phoneticPr fontId="4"/>
  </si>
  <si>
    <t>助成金交付提案額</t>
    <rPh sb="0" eb="3">
      <t>ジョセイキン</t>
    </rPh>
    <rPh sb="3" eb="5">
      <t>コウフ</t>
    </rPh>
    <rPh sb="5" eb="8">
      <t>テイアンガク</t>
    </rPh>
    <phoneticPr fontId="4"/>
  </si>
  <si>
    <t>2027年度</t>
    <rPh sb="4" eb="6">
      <t>ネンド</t>
    </rPh>
    <phoneticPr fontId="4"/>
  </si>
  <si>
    <t>2028年度</t>
    <rPh sb="4" eb="6">
      <t>ネンド</t>
    </rPh>
    <phoneticPr fontId="4"/>
  </si>
  <si>
    <t>(単位：円）</t>
    <rPh sb="1" eb="3">
      <t>タンイ</t>
    </rPh>
    <rPh sb="4" eb="5">
      <t>エン</t>
    </rPh>
    <phoneticPr fontId="4"/>
  </si>
  <si>
    <t>別紙２</t>
    <phoneticPr fontId="4"/>
  </si>
  <si>
    <t>助成先総括表</t>
    <rPh sb="0" eb="2">
      <t>ジョセイ</t>
    </rPh>
    <rPh sb="2" eb="3">
      <t>サキ</t>
    </rPh>
    <rPh sb="3" eb="5">
      <t>ソウカツ</t>
    </rPh>
    <rPh sb="5" eb="6">
      <t>ヒョウ</t>
    </rPh>
    <phoneticPr fontId="4"/>
  </si>
  <si>
    <t>委託・共同研究先総括表</t>
    <rPh sb="0" eb="2">
      <t>イタク</t>
    </rPh>
    <rPh sb="3" eb="5">
      <t>キョウドウ</t>
    </rPh>
    <rPh sb="5" eb="7">
      <t>ケンキュウ</t>
    </rPh>
    <rPh sb="7" eb="8">
      <t>サキ</t>
    </rPh>
    <rPh sb="8" eb="10">
      <t>ソウカツ</t>
    </rPh>
    <rPh sb="10" eb="11">
      <t>ヒョウ</t>
    </rPh>
    <phoneticPr fontId="4"/>
  </si>
  <si>
    <r>
      <t>・委託・共同研究先がない場合は、作成不要です。
・2機関以上の場合は、シートをコピーして作成してください。その際、登録済の計算式が問題ないかご確認ください。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イタク</t>
    </rPh>
    <rPh sb="28" eb="30">
      <t>イジョウ</t>
    </rPh>
    <rPh sb="57" eb="59">
      <t>トウロク</t>
    </rPh>
    <rPh sb="59" eb="60">
      <t>スミ</t>
    </rPh>
    <rPh sb="65" eb="67">
      <t>モンダイ</t>
    </rPh>
    <rPh sb="71" eb="73">
      <t>カクニン</t>
    </rPh>
    <phoneticPr fontId="4"/>
  </si>
  <si>
    <t>項目別明細表（助成先）</t>
    <rPh sb="0" eb="2">
      <t>コウモク</t>
    </rPh>
    <rPh sb="2" eb="3">
      <t>ベツ</t>
    </rPh>
    <rPh sb="3" eb="6">
      <t>メイサイヒョウ</t>
    </rPh>
    <rPh sb="7" eb="9">
      <t>ジョセイ</t>
    </rPh>
    <rPh sb="9" eb="10">
      <t>サキ</t>
    </rPh>
    <phoneticPr fontId="4"/>
  </si>
  <si>
    <t xml:space="preserve">項目別明細表（委託・共同研究先）
</t>
    <rPh sb="7" eb="9">
      <t>イタク</t>
    </rPh>
    <rPh sb="10" eb="12">
      <t>キョウドウ</t>
    </rPh>
    <rPh sb="12" eb="14">
      <t>ケンキュウ</t>
    </rPh>
    <phoneticPr fontId="4"/>
  </si>
  <si>
    <r>
      <t>・共同研究先がない場合は、作成不要です。
・共同研究先が2機関以上の場合は、シートをコピーして作成してください。その際、登録済の計算式が問題ないかご確認ください。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キョウドウ</t>
    </rPh>
    <rPh sb="3" eb="5">
      <t>ケンキュウ</t>
    </rPh>
    <rPh sb="5" eb="6">
      <t>サキ</t>
    </rPh>
    <rPh sb="9" eb="11">
      <t>バアイ</t>
    </rPh>
    <rPh sb="13" eb="15">
      <t>サクセイ</t>
    </rPh>
    <rPh sb="15" eb="17">
      <t>フヨウ</t>
    </rPh>
    <rPh sb="22" eb="24">
      <t>キョウドウ</t>
    </rPh>
    <rPh sb="24" eb="26">
      <t>ケンキュウ</t>
    </rPh>
    <rPh sb="26" eb="27">
      <t>サキ</t>
    </rPh>
    <rPh sb="31" eb="33">
      <t>イジョウ</t>
    </rPh>
    <phoneticPr fontId="4"/>
  </si>
  <si>
    <t>助成事業に要する経費
全期間</t>
    <rPh sb="5" eb="6">
      <t>ヨウ</t>
    </rPh>
    <rPh sb="8" eb="10">
      <t>ケイヒ</t>
    </rPh>
    <rPh sb="11" eb="14">
      <t>ゼンキカン</t>
    </rPh>
    <phoneticPr fontId="4"/>
  </si>
  <si>
    <t>助成対象費用
全期間</t>
    <rPh sb="7" eb="10">
      <t>ゼンキカン</t>
    </rPh>
    <phoneticPr fontId="4"/>
  </si>
  <si>
    <t>助成金交付提案額
全期間</t>
    <rPh sb="5" eb="7">
      <t>テイアン</t>
    </rPh>
    <rPh sb="9" eb="12">
      <t>ゼンキカン</t>
    </rPh>
    <phoneticPr fontId="4"/>
  </si>
  <si>
    <t>助成事業に要する経費
2023年度</t>
    <rPh sb="0" eb="4">
      <t>ジョセイジギョウ</t>
    </rPh>
    <rPh sb="5" eb="6">
      <t>ヨウ</t>
    </rPh>
    <rPh sb="8" eb="10">
      <t>ケイヒ</t>
    </rPh>
    <rPh sb="15" eb="17">
      <t>ネンド</t>
    </rPh>
    <phoneticPr fontId="4"/>
  </si>
  <si>
    <t>助成対象費用
2023年度</t>
    <rPh sb="11" eb="13">
      <t>ネンド</t>
    </rPh>
    <phoneticPr fontId="4"/>
  </si>
  <si>
    <t>助成金交付提案額
2023年度</t>
    <rPh sb="5" eb="7">
      <t>テイアン</t>
    </rPh>
    <rPh sb="13" eb="15">
      <t>ネンド</t>
    </rPh>
    <phoneticPr fontId="4"/>
  </si>
  <si>
    <t>助成事業に要する経費
2024年度</t>
    <rPh sb="0" eb="4">
      <t>ジョセイジギョウ</t>
    </rPh>
    <rPh sb="5" eb="6">
      <t>ヨウ</t>
    </rPh>
    <rPh sb="8" eb="10">
      <t>ケイヒ</t>
    </rPh>
    <rPh sb="15" eb="17">
      <t>ネンド</t>
    </rPh>
    <phoneticPr fontId="4"/>
  </si>
  <si>
    <t>助成対象費用
2024年度</t>
    <rPh sb="11" eb="13">
      <t>ネンド</t>
    </rPh>
    <phoneticPr fontId="4"/>
  </si>
  <si>
    <t>助成金交付提案額
2024年度</t>
    <rPh sb="5" eb="7">
      <t>テイアン</t>
    </rPh>
    <rPh sb="13" eb="15">
      <t>ネンド</t>
    </rPh>
    <phoneticPr fontId="4"/>
  </si>
  <si>
    <t>助成事業に要する経費
2025年度</t>
    <rPh sb="0" eb="4">
      <t>ジョセイジギョウ</t>
    </rPh>
    <rPh sb="5" eb="6">
      <t>ヨウ</t>
    </rPh>
    <rPh sb="8" eb="10">
      <t>ケイヒ</t>
    </rPh>
    <rPh sb="15" eb="17">
      <t>ネンド</t>
    </rPh>
    <phoneticPr fontId="4"/>
  </si>
  <si>
    <t>助成対象費用
2025年度</t>
    <rPh sb="11" eb="13">
      <t>ネンド</t>
    </rPh>
    <phoneticPr fontId="4"/>
  </si>
  <si>
    <t>助成金交付提案額
2025年度</t>
    <rPh sb="5" eb="7">
      <t>テイアン</t>
    </rPh>
    <rPh sb="13" eb="15">
      <t>ネンド</t>
    </rPh>
    <phoneticPr fontId="4"/>
  </si>
  <si>
    <t>助成事業に要する経費
2026年度</t>
    <rPh sb="0" eb="4">
      <t>ジョセイジギョウ</t>
    </rPh>
    <rPh sb="5" eb="6">
      <t>ヨウ</t>
    </rPh>
    <rPh sb="8" eb="10">
      <t>ケイヒ</t>
    </rPh>
    <rPh sb="15" eb="17">
      <t>ネンド</t>
    </rPh>
    <phoneticPr fontId="4"/>
  </si>
  <si>
    <t>助成対象費用
2026年度</t>
    <rPh sb="11" eb="13">
      <t>ネンド</t>
    </rPh>
    <phoneticPr fontId="4"/>
  </si>
  <si>
    <t>助成金交付提案額
2026年度</t>
    <rPh sb="5" eb="7">
      <t>テイアン</t>
    </rPh>
    <rPh sb="13" eb="15">
      <t>ネンド</t>
    </rPh>
    <phoneticPr fontId="4"/>
  </si>
  <si>
    <r>
      <t>別紙2(4)項目別明細表(助成先)【2023年度】の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</si>
  <si>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別紙2(4)項目別明細表(助成先)【2023年度】の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</si>
  <si>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別紙2(4)項目別明細表(助成先)【2023年度】の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</si>
  <si>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別紙2(4)項目別明細表(助成先)【202４年度】の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</si>
  <si>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別紙2(4)項目別明細表(助成先)【202４年度】の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</si>
  <si>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別紙2(4)項目別明細表(助成先)【202４年度】の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</si>
  <si>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別紙2(4)項目別明細表(助成先)【202５年度】の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</si>
  <si>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別紙2(4)項目別明細表(助成先)【202５年度】の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</si>
  <si>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別紙2(4)項目別明細表(助成先)【202５年度】の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</si>
  <si>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別紙2(4)項目別明細表(助成先)【202６年度】の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</si>
  <si>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別紙2(4)項目別明細表(助成先)【202６年度】の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</si>
  <si>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別紙2(4)項目別明細表(助成先)【202６年度】の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</si>
  <si>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入力規制</t>
    <rPh sb="0" eb="2">
      <t>ニュウリョク</t>
    </rPh>
    <rPh sb="2" eb="4">
      <t>キセイ</t>
    </rPh>
    <phoneticPr fontId="4"/>
  </si>
  <si>
    <t>うち委託先</t>
    <rPh sb="2" eb="5">
      <t>イタクサキ</t>
    </rPh>
    <phoneticPr fontId="4"/>
  </si>
  <si>
    <t>うち共同研究先</t>
    <rPh sb="2" eb="4">
      <t>キョウドウ</t>
    </rPh>
    <rPh sb="4" eb="7">
      <t>ケンキュウサキ</t>
    </rPh>
    <phoneticPr fontId="4"/>
  </si>
  <si>
    <t>委託先・共同研究先名を記載</t>
    <rPh sb="0" eb="2">
      <t>イタク</t>
    </rPh>
    <rPh sb="2" eb="3">
      <t>サキ</t>
    </rPh>
    <rPh sb="4" eb="6">
      <t>キョウドウ</t>
    </rPh>
    <rPh sb="6" eb="9">
      <t>ケンキュウサキ</t>
    </rPh>
    <rPh sb="9" eb="10">
      <t>メイ</t>
    </rPh>
    <rPh sb="11" eb="13">
      <t>キサイ</t>
    </rPh>
    <phoneticPr fontId="4"/>
  </si>
  <si>
    <t>登記上の法人名を記入。STSフェーズに応募の内、法人設立準備中の者は、
予定している法人名称（法人設立準備中）
又は、
代表者名（法人設立準備中）　のどちらかで記載する。</t>
    <rPh sb="0" eb="3">
      <t>トウキジョウ</t>
    </rPh>
    <rPh sb="4" eb="6">
      <t>ホウジン</t>
    </rPh>
    <rPh sb="6" eb="7">
      <t>メイ</t>
    </rPh>
    <rPh sb="8" eb="10">
      <t>キニュウ</t>
    </rPh>
    <rPh sb="19" eb="21">
      <t>オウボ</t>
    </rPh>
    <rPh sb="22" eb="23">
      <t>ウチ</t>
    </rPh>
    <rPh sb="24" eb="26">
      <t>ホウジン</t>
    </rPh>
    <rPh sb="26" eb="28">
      <t>セツリツ</t>
    </rPh>
    <rPh sb="28" eb="31">
      <t>ジュンビチュウ</t>
    </rPh>
    <rPh sb="32" eb="33">
      <t>モノ</t>
    </rPh>
    <rPh sb="36" eb="38">
      <t>ヨテイ</t>
    </rPh>
    <rPh sb="42" eb="44">
      <t>ホウジン</t>
    </rPh>
    <rPh sb="44" eb="46">
      <t>メイショウ</t>
    </rPh>
    <rPh sb="47" eb="49">
      <t>ホウジン</t>
    </rPh>
    <rPh sb="49" eb="51">
      <t>セツリツ</t>
    </rPh>
    <rPh sb="51" eb="54">
      <t>ジュンビチュウ</t>
    </rPh>
    <rPh sb="56" eb="57">
      <t>マタ</t>
    </rPh>
    <rPh sb="60" eb="63">
      <t>ダイヒョウシャ</t>
    </rPh>
    <rPh sb="63" eb="64">
      <t>メイ</t>
    </rPh>
    <rPh sb="65" eb="67">
      <t>ホウジン</t>
    </rPh>
    <rPh sb="67" eb="69">
      <t>セツリツ</t>
    </rPh>
    <rPh sb="69" eb="71">
      <t>ジュンビ</t>
    </rPh>
    <rPh sb="71" eb="72">
      <t>チュウ</t>
    </rPh>
    <rPh sb="80" eb="82">
      <t>キサイ</t>
    </rPh>
    <phoneticPr fontId="4"/>
  </si>
  <si>
    <t>（提案書様式１）の１．会社概要（１）を記入
法人設立準備中の者は記載不要</t>
    <rPh sb="1" eb="4">
      <t>テイアンショ</t>
    </rPh>
    <rPh sb="4" eb="6">
      <t>ヨウシキ</t>
    </rPh>
    <rPh sb="11" eb="13">
      <t>カイシャ</t>
    </rPh>
    <rPh sb="13" eb="15">
      <t>ガイヨウ</t>
    </rPh>
    <rPh sb="19" eb="21">
      <t>キニュウ</t>
    </rPh>
    <rPh sb="22" eb="24">
      <t>ホウジン</t>
    </rPh>
    <rPh sb="24" eb="26">
      <t>セツリツ</t>
    </rPh>
    <rPh sb="26" eb="29">
      <t>ジュンビチュウ</t>
    </rPh>
    <rPh sb="30" eb="31">
      <t>モノ</t>
    </rPh>
    <rPh sb="32" eb="34">
      <t>キサイ</t>
    </rPh>
    <rPh sb="34" eb="36">
      <t>フヨウ</t>
    </rPh>
    <phoneticPr fontId="4"/>
  </si>
  <si>
    <t>【重要】
キーワードNo.（２）</t>
    <phoneticPr fontId="4"/>
  </si>
  <si>
    <t>【重要】
キーワードNo.（３）</t>
    <phoneticPr fontId="4"/>
  </si>
  <si>
    <t>【重要】
キーワードNo.（４）</t>
    <phoneticPr fontId="4"/>
  </si>
  <si>
    <t>【重要】
キーワードNo.（５）</t>
    <phoneticPr fontId="4"/>
  </si>
  <si>
    <t>【重要】
キーワードNo.（６）</t>
    <phoneticPr fontId="4"/>
  </si>
  <si>
    <t>（提案書様式）の10.</t>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</si>
  <si>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赤字「直接記載ください」は、</t>
    </r>
    <r>
      <rPr>
        <sz val="11"/>
        <rFont val="ＭＳ 明朝"/>
        <family val="1"/>
        <charset val="128"/>
      </rPr>
      <t>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39" eb="41">
      <t>アカジ</t>
    </rPh>
    <rPh sb="42" eb="44">
      <t>チョクセツ</t>
    </rPh>
    <rPh sb="44" eb="46">
      <t>キサイ</t>
    </rPh>
    <rPh sb="53" eb="56">
      <t>テイアンショ</t>
    </rPh>
    <rPh sb="56" eb="58">
      <t>ヨウシキ</t>
    </rPh>
    <rPh sb="59" eb="61">
      <t>チョクセツ</t>
    </rPh>
    <rPh sb="61" eb="63">
      <t>キサイ</t>
    </rPh>
    <rPh sb="70" eb="72">
      <t>インサツ</t>
    </rPh>
    <rPh sb="72" eb="73">
      <t>ジ</t>
    </rPh>
    <rPh sb="74" eb="76">
      <t>インジ</t>
    </rPh>
    <rPh sb="80" eb="82">
      <t>モジ</t>
    </rPh>
    <rPh sb="85" eb="87">
      <t>バアイ</t>
    </rPh>
    <rPh sb="90" eb="91">
      <t>ギョウ</t>
    </rPh>
    <rPh sb="92" eb="93">
      <t>タカ</t>
    </rPh>
    <rPh sb="95" eb="97">
      <t>ヘンコウ</t>
    </rPh>
    <rPh sb="99" eb="100">
      <t>ナド</t>
    </rPh>
    <rPh sb="103" eb="105">
      <t>テキギ</t>
    </rPh>
    <rPh sb="111" eb="113">
      <t>ヘンコウ</t>
    </rPh>
    <rPh sb="123" eb="126">
      <t>テイアンショ</t>
    </rPh>
    <rPh sb="126" eb="128">
      <t>サクセイ</t>
    </rPh>
    <rPh sb="144" eb="147">
      <t>テイアンショ</t>
    </rPh>
    <rPh sb="147" eb="149">
      <t>ヨウシキ</t>
    </rPh>
    <rPh sb="154" eb="155">
      <t>バン</t>
    </rPh>
    <rPh sb="168" eb="170">
      <t>ヨウシキ</t>
    </rPh>
    <rPh sb="171" eb="173">
      <t>サクセイ</t>
    </rPh>
    <rPh sb="180" eb="182">
      <t>カノウ</t>
    </rPh>
    <rPh sb="187" eb="189">
      <t>バアイ</t>
    </rPh>
    <rPh sb="191" eb="192">
      <t>トク</t>
    </rPh>
    <rPh sb="194" eb="196">
      <t>スウチ</t>
    </rPh>
    <rPh sb="197" eb="199">
      <t>テンキ</t>
    </rPh>
    <rPh sb="203" eb="204">
      <t>キ</t>
    </rPh>
    <phoneticPr fontId="4"/>
  </si>
  <si>
    <t>PCAフェーズ以降に応募の場合は、0 と記載
各フェーズごとの最長期間等については、公募要領２．（３）を参照</t>
    <rPh sb="7" eb="9">
      <t>イコウ</t>
    </rPh>
    <rPh sb="10" eb="12">
      <t>オウボ</t>
    </rPh>
    <rPh sb="13" eb="15">
      <t>バアイ</t>
    </rPh>
    <rPh sb="20" eb="22">
      <t>キサイ</t>
    </rPh>
    <rPh sb="23" eb="24">
      <t>カク</t>
    </rPh>
    <rPh sb="31" eb="35">
      <t>サイチョウキカン</t>
    </rPh>
    <rPh sb="35" eb="36">
      <t>トウ</t>
    </rPh>
    <rPh sb="42" eb="46">
      <t>コウボヨウリョウ</t>
    </rPh>
    <rPh sb="52" eb="54">
      <t>サンショウ</t>
    </rPh>
    <phoneticPr fontId="4"/>
  </si>
  <si>
    <t>DMPフェーズに応募の場合は、0 と記載
各フェーズごとの最長期間等については、公募要領２．（３）を参照</t>
    <rPh sb="8" eb="10">
      <t>オウボ</t>
    </rPh>
    <rPh sb="11" eb="13">
      <t>バアイ</t>
    </rPh>
    <rPh sb="18" eb="20">
      <t>キサイ</t>
    </rPh>
    <phoneticPr fontId="4"/>
  </si>
  <si>
    <t>各希望する支援フェーズの合計の年数の数字のみを記載 最大 6 年間
継続支援を希望しない場合は今回の応募の事業期間の数字のみを記入</t>
    <rPh sb="0" eb="1">
      <t>カク</t>
    </rPh>
    <rPh sb="1" eb="3">
      <t>キボウ</t>
    </rPh>
    <rPh sb="5" eb="7">
      <t>シエン</t>
    </rPh>
    <rPh sb="12" eb="14">
      <t>ゴウケイ</t>
    </rPh>
    <rPh sb="15" eb="17">
      <t>ネンスウ</t>
    </rPh>
    <rPh sb="18" eb="20">
      <t>スウジ</t>
    </rPh>
    <rPh sb="23" eb="25">
      <t>キサイ</t>
    </rPh>
    <rPh sb="26" eb="28">
      <t>サイダイ</t>
    </rPh>
    <rPh sb="31" eb="33">
      <t>ネンカン</t>
    </rPh>
    <rPh sb="34" eb="36">
      <t>ケイゾク</t>
    </rPh>
    <rPh sb="36" eb="38">
      <t>シエン</t>
    </rPh>
    <rPh sb="39" eb="41">
      <t>キボウ</t>
    </rPh>
    <rPh sb="44" eb="46">
      <t>バアイ</t>
    </rPh>
    <rPh sb="47" eb="49">
      <t>コンカイ</t>
    </rPh>
    <rPh sb="50" eb="52">
      <t>オウボ</t>
    </rPh>
    <rPh sb="53" eb="55">
      <t>ジギョウ</t>
    </rPh>
    <rPh sb="55" eb="57">
      <t>キカン</t>
    </rPh>
    <rPh sb="58" eb="60">
      <t>スウジ</t>
    </rPh>
    <rPh sb="63" eb="65">
      <t>キニュウ</t>
    </rPh>
    <phoneticPr fontId="4"/>
  </si>
  <si>
    <t>半角数字で記入（10桁）
STSフェーズ応募で法人設立前は記入不要</t>
    <rPh sb="0" eb="2">
      <t>ハンカク</t>
    </rPh>
    <rPh sb="2" eb="4">
      <t>スウジ</t>
    </rPh>
    <rPh sb="5" eb="7">
      <t>キニュウ</t>
    </rPh>
    <rPh sb="10" eb="11">
      <t>ケタ</t>
    </rPh>
    <rPh sb="20" eb="22">
      <t>オウボ</t>
    </rPh>
    <rPh sb="23" eb="25">
      <t>ホウジン</t>
    </rPh>
    <rPh sb="25" eb="27">
      <t>セツリツ</t>
    </rPh>
    <rPh sb="27" eb="28">
      <t>マエ</t>
    </rPh>
    <rPh sb="29" eb="31">
      <t>キニュウ</t>
    </rPh>
    <rPh sb="31" eb="33">
      <t>フヨウ</t>
    </rPh>
    <phoneticPr fontId="4"/>
  </si>
  <si>
    <t>追加資料５，追加資料６</t>
    <phoneticPr fontId="4"/>
  </si>
  <si>
    <t>追加資料５，追加資料６</t>
    <rPh sb="0" eb="2">
      <t>ツイカ</t>
    </rPh>
    <rPh sb="2" eb="4">
      <t>シリョウ</t>
    </rPh>
    <rPh sb="6" eb="8">
      <t>ツイカ</t>
    </rPh>
    <rPh sb="8" eb="10">
      <t>シリョウ</t>
    </rPh>
    <phoneticPr fontId="4"/>
  </si>
  <si>
    <t>本事業の応募に必要な1/３以上の出資の総額</t>
    <rPh sb="19" eb="21">
      <t>ソウガク</t>
    </rPh>
    <phoneticPr fontId="4"/>
  </si>
  <si>
    <t>本事業の応募に必要な1/３以上の出資者名</t>
    <rPh sb="0" eb="1">
      <t>ホン</t>
    </rPh>
    <rPh sb="1" eb="3">
      <t>ジギョウ</t>
    </rPh>
    <rPh sb="4" eb="6">
      <t>オウボ</t>
    </rPh>
    <rPh sb="7" eb="9">
      <t>ヒツヨウ</t>
    </rPh>
    <rPh sb="13" eb="15">
      <t>イジョウ</t>
    </rPh>
    <rPh sb="16" eb="18">
      <t>シュッシ</t>
    </rPh>
    <rPh sb="18" eb="19">
      <t>シャ</t>
    </rPh>
    <rPh sb="19" eb="20">
      <t>メイ</t>
    </rPh>
    <phoneticPr fontId="4"/>
  </si>
  <si>
    <t>●×1号投資事業有限責任組合、●×株式会社</t>
    <rPh sb="17" eb="21">
      <t>カブシキカイシャ</t>
    </rPh>
    <phoneticPr fontId="4"/>
  </si>
  <si>
    <t>出資要件：出資元からの出資の総額</t>
    <rPh sb="0" eb="2">
      <t>シュッシ</t>
    </rPh>
    <rPh sb="2" eb="4">
      <t>ヨウケン</t>
    </rPh>
    <rPh sb="5" eb="7">
      <t>シュッシ</t>
    </rPh>
    <rPh sb="7" eb="8">
      <t>モト</t>
    </rPh>
    <rPh sb="11" eb="13">
      <t>シュッシ</t>
    </rPh>
    <rPh sb="14" eb="16">
      <t>ソウガク</t>
    </rPh>
    <phoneticPr fontId="4"/>
  </si>
  <si>
    <t>出資元情報（本応募に必要な1/3の出資者）</t>
    <rPh sb="0" eb="2">
      <t>シュッシ</t>
    </rPh>
    <rPh sb="2" eb="3">
      <t>モト</t>
    </rPh>
    <rPh sb="3" eb="5">
      <t>ジョウホウ</t>
    </rPh>
    <rPh sb="6" eb="7">
      <t>ホン</t>
    </rPh>
    <rPh sb="7" eb="9">
      <t>オウボ</t>
    </rPh>
    <rPh sb="10" eb="12">
      <t>ヒツヨウ</t>
    </rPh>
    <rPh sb="17" eb="19">
      <t>シュッシ</t>
    </rPh>
    <rPh sb="19" eb="20">
      <t>シャ</t>
    </rPh>
    <phoneticPr fontId="4"/>
  </si>
  <si>
    <t>3億円</t>
    <rPh sb="1" eb="3">
      <t>オクエン</t>
    </rPh>
    <phoneticPr fontId="4"/>
  </si>
  <si>
    <t>20230331版</t>
  </si>
  <si>
    <r>
      <t>・薄オレンジのセルはすべて記載してください。該当しないものは、なし　と記載。
・「助成事業に要する経費、助成対象費用および交付提案額」（白色セル）は、</t>
    </r>
    <r>
      <rPr>
        <sz val="11"/>
        <color rgb="FFFF0000"/>
        <rFont val="ＭＳ 明朝"/>
        <family val="1"/>
        <charset val="128"/>
      </rPr>
      <t>項目別明細表の値が反映</t>
    </r>
    <r>
      <rPr>
        <sz val="11"/>
        <color theme="1"/>
        <rFont val="ＭＳ 明朝"/>
        <family val="1"/>
        <charset val="128"/>
      </rPr>
      <t>されます。
・項目別明細表を作成後、情報項目シートの「助成事業の総費用、助成対象費用および交付提案額」が、項目別明細表の合計セルを参照しているか再度確認してください。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9" eb="51">
      <t>ケイヒ</t>
    </rPh>
    <rPh sb="52" eb="54">
      <t>ジョセイ</t>
    </rPh>
    <rPh sb="54" eb="56">
      <t>タイショウ</t>
    </rPh>
    <rPh sb="56" eb="58">
      <t>ヒヨウ</t>
    </rPh>
    <rPh sb="61" eb="63">
      <t>コウフ</t>
    </rPh>
    <rPh sb="63" eb="65">
      <t>テイアン</t>
    </rPh>
    <rPh sb="65" eb="66">
      <t>ガク</t>
    </rPh>
    <rPh sb="68" eb="69">
      <t>シロ</t>
    </rPh>
    <rPh sb="69" eb="70">
      <t>イロ</t>
    </rPh>
    <rPh sb="75" eb="77">
      <t>コウモク</t>
    </rPh>
    <rPh sb="77" eb="78">
      <t>ベツ</t>
    </rPh>
    <rPh sb="78" eb="81">
      <t>メイサイヒョウ</t>
    </rPh>
    <rPh sb="82" eb="83">
      <t>アタイ</t>
    </rPh>
    <rPh sb="84" eb="86">
      <t>ハンエイ</t>
    </rPh>
    <rPh sb="100" eb="102">
      <t>サクセイ</t>
    </rPh>
    <rPh sb="102" eb="103">
      <t>ゴ</t>
    </rPh>
    <rPh sb="104" eb="106">
      <t>ジョウホウ</t>
    </rPh>
    <rPh sb="106" eb="108">
      <t>コウモク</t>
    </rPh>
    <rPh sb="133" eb="135">
      <t>テイアン</t>
    </rPh>
    <rPh sb="146" eb="148">
      <t>ゴウケイ</t>
    </rPh>
    <rPh sb="151" eb="153">
      <t>サンショウ</t>
    </rPh>
    <rPh sb="158" eb="160">
      <t>サイド</t>
    </rPh>
    <rPh sb="160" eb="16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</si>
  <si>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・委託・共同研究費用は、Ⅳ．１．に計上してください。
・委託・共同研究先が2機関以上の場合は、Ⅳ．１．に当該事業者の行を追加し、金額を転記してください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コウモク</t>
    </rPh>
    <rPh sb="3" eb="4">
      <t>ベツ</t>
    </rPh>
    <rPh sb="4" eb="7">
      <t>メイサイヒョウ</t>
    </rPh>
    <rPh sb="8" eb="9">
      <t>サキ</t>
    </rPh>
    <rPh sb="10" eb="12">
      <t>サクセイ</t>
    </rPh>
    <rPh sb="29" eb="31">
      <t>キョウドウ</t>
    </rPh>
    <rPh sb="31" eb="33">
      <t>ケンキュウ</t>
    </rPh>
    <rPh sb="33" eb="35">
      <t>ヒヨウ</t>
    </rPh>
    <rPh sb="42" eb="44">
      <t>ケイジョウ</t>
    </rPh>
    <rPh sb="60" eb="61">
      <t>サキ</t>
    </rPh>
    <rPh sb="63" eb="65">
      <t>キカン</t>
    </rPh>
    <rPh sb="65" eb="67">
      <t>イジョウ</t>
    </rPh>
    <rPh sb="68" eb="70">
      <t>バアイ</t>
    </rPh>
    <phoneticPr fontId="4"/>
  </si>
  <si>
    <t>（３）希望するフェーズ毎の助成金交付提案額</t>
    <rPh sb="3" eb="5">
      <t>キボウ</t>
    </rPh>
    <rPh sb="11" eb="12">
      <t>ゴト</t>
    </rPh>
    <rPh sb="13" eb="16">
      <t>ジョセイキン</t>
    </rPh>
    <rPh sb="16" eb="18">
      <t>コウフ</t>
    </rPh>
    <rPh sb="18" eb="20">
      <t>テイアン</t>
    </rPh>
    <rPh sb="20" eb="21">
      <t>ガク</t>
    </rPh>
    <phoneticPr fontId="4"/>
  </si>
  <si>
    <t>（内訳：　STSフェーズ　　　　円　PCAフェーズ　　　　円　DMPフェーズ　　　　円）</t>
    <rPh sb="1" eb="3">
      <t>ウチワケ</t>
    </rPh>
    <rPh sb="16" eb="17">
      <t>エン</t>
    </rPh>
    <rPh sb="29" eb="30">
      <t>エン</t>
    </rPh>
    <rPh sb="42" eb="43">
      <t>エン</t>
    </rPh>
    <phoneticPr fontId="4"/>
  </si>
  <si>
    <t>本提案の助成対象期間のみの支援を希望（継続支援を希望しない）</t>
    <rPh sb="0" eb="3">
      <t>ホンテイアン</t>
    </rPh>
    <rPh sb="4" eb="6">
      <t>ジョセイ</t>
    </rPh>
    <rPh sb="6" eb="8">
      <t>タイショウ</t>
    </rPh>
    <rPh sb="8" eb="10">
      <t>キカン</t>
    </rPh>
    <rPh sb="13" eb="15">
      <t>シエン</t>
    </rPh>
    <rPh sb="16" eb="18">
      <t>キボウ</t>
    </rPh>
    <rPh sb="19" eb="21">
      <t>ケイゾク</t>
    </rPh>
    <rPh sb="21" eb="23">
      <t>シエン</t>
    </rPh>
    <rPh sb="24" eb="26">
      <t>キボウ</t>
    </rPh>
    <phoneticPr fontId="4"/>
  </si>
  <si>
    <t>□</t>
  </si>
  <si>
    <t>□</t>
    <phoneticPr fontId="4"/>
  </si>
  <si>
    <t>☑</t>
    <phoneticPr fontId="4"/>
  </si>
  <si>
    <t>設立年月日</t>
    <rPh sb="2" eb="5">
      <t>ネンガッピ</t>
    </rPh>
    <phoneticPr fontId="4"/>
  </si>
  <si>
    <t>20230619版</t>
    <phoneticPr fontId="4"/>
  </si>
  <si>
    <t>助成事業に要する経費
2027年度</t>
    <rPh sb="0" eb="4">
      <t>ジョセイジギョウ</t>
    </rPh>
    <rPh sb="5" eb="6">
      <t>ヨウ</t>
    </rPh>
    <rPh sb="8" eb="10">
      <t>ケイヒ</t>
    </rPh>
    <rPh sb="15" eb="17">
      <t>ネンド</t>
    </rPh>
    <phoneticPr fontId="4"/>
  </si>
  <si>
    <t>助成対象費用
2027年度</t>
    <rPh sb="11" eb="13">
      <t>ネンド</t>
    </rPh>
    <phoneticPr fontId="4"/>
  </si>
  <si>
    <t>助成金交付提案額
2027年度</t>
    <rPh sb="5" eb="7">
      <t>テイアン</t>
    </rPh>
    <rPh sb="13" eb="15">
      <t>ネンド</t>
    </rPh>
    <phoneticPr fontId="4"/>
  </si>
  <si>
    <r>
      <t>別紙2(4)項目別明細表(助成先)【2027年度】の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</si>
  <si>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別紙2(4)項目別明細表(助成先)【2027年度】の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</si>
  <si>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別紙2(4)項目別明細表(助成先)【2027年度】の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</si>
  <si>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委託・共同研究先名</t>
    <rPh sb="0" eb="2">
      <t>イタク</t>
    </rPh>
    <phoneticPr fontId="4"/>
  </si>
  <si>
    <t>費用計上を行う委託・共同研究先を記載。無い場合は「該当なし」と記載</t>
    <rPh sb="7" eb="9">
      <t>イタク</t>
    </rPh>
    <rPh sb="10" eb="12">
      <t>キョウドウ</t>
    </rPh>
    <rPh sb="12" eb="14">
      <t>ケンキュウ</t>
    </rPh>
    <rPh sb="14" eb="15">
      <t>サキ</t>
    </rPh>
    <rPh sb="19" eb="20">
      <t>ナ</t>
    </rPh>
    <rPh sb="25" eb="27">
      <t>ガイトウ</t>
    </rPh>
    <rPh sb="31" eb="33">
      <t>キサイ</t>
    </rPh>
    <phoneticPr fontId="4"/>
  </si>
  <si>
    <t>○○大学、▲▲株式会社</t>
    <rPh sb="7" eb="11">
      <t>カブシキカイシャ</t>
    </rPh>
    <phoneticPr fontId="4"/>
  </si>
  <si>
    <t>パートナーVC候補者名</t>
    <rPh sb="7" eb="9">
      <t>コウホ</t>
    </rPh>
    <rPh sb="9" eb="10">
      <t>シャ</t>
    </rPh>
    <rPh sb="10" eb="11">
      <t>メイ</t>
    </rPh>
    <phoneticPr fontId="4"/>
  </si>
  <si>
    <t>▲▲キャピタルパートナーズ　等</t>
    <rPh sb="14" eb="15">
      <t>トウ</t>
    </rPh>
    <phoneticPr fontId="4"/>
  </si>
  <si>
    <t>追加資料７，VC等、CVC情報項目ファイル</t>
    <rPh sb="0" eb="2">
      <t>ツイカ</t>
    </rPh>
    <rPh sb="2" eb="4">
      <t>シリョウ</t>
    </rPh>
    <rPh sb="8" eb="9">
      <t>トウ</t>
    </rPh>
    <rPh sb="13" eb="15">
      <t>ジョウホウ</t>
    </rPh>
    <rPh sb="15" eb="17">
      <t>コウモク</t>
    </rPh>
    <phoneticPr fontId="4"/>
  </si>
  <si>
    <t>【重要】
【カテゴリ】キーワードNo.（１）</t>
    <rPh sb="1" eb="3">
      <t>ジュウヨウ</t>
    </rPh>
    <phoneticPr fontId="4"/>
  </si>
  <si>
    <t>【重要】
キーワードNo.（１）</t>
    <phoneticPr fontId="4"/>
  </si>
  <si>
    <t>【重要】
【カテゴリ】キーワードNo.（２）</t>
    <phoneticPr fontId="4"/>
  </si>
  <si>
    <t>【重要】
【カテゴリ】キーワードNo.（３）</t>
    <phoneticPr fontId="4"/>
  </si>
  <si>
    <t>【重要】
【カテゴリ】キーワードNo.（４）</t>
    <phoneticPr fontId="4"/>
  </si>
  <si>
    <t>【重要】
【カテゴリ】キーワードNo.（５）</t>
    <phoneticPr fontId="4"/>
  </si>
  <si>
    <t>【重要】
【カテゴリ】キーワードNo.（６）</t>
    <phoneticPr fontId="4"/>
  </si>
  <si>
    <t>パートナーVC候補を立てる場合。立てない場合は、「なし」
※STSは必須。PCA、DMPは任意（追加資料７ハンズオン計画書、「VC等、CVC情報項目ファイル」を提出すること）</t>
    <rPh sb="7" eb="9">
      <t>コウホ</t>
    </rPh>
    <rPh sb="10" eb="11">
      <t>タ</t>
    </rPh>
    <rPh sb="13" eb="15">
      <t>バアイ</t>
    </rPh>
    <rPh sb="16" eb="17">
      <t>タ</t>
    </rPh>
    <rPh sb="20" eb="22">
      <t>バアイ</t>
    </rPh>
    <rPh sb="34" eb="36">
      <t>ヒッス</t>
    </rPh>
    <rPh sb="45" eb="47">
      <t>ニンイ</t>
    </rPh>
    <rPh sb="48" eb="50">
      <t>ツイカ</t>
    </rPh>
    <rPh sb="50" eb="52">
      <t>シリョウ</t>
    </rPh>
    <rPh sb="58" eb="61">
      <t>ケイカクショ</t>
    </rPh>
    <rPh sb="80" eb="82">
      <t>テイシュツ</t>
    </rPh>
    <phoneticPr fontId="4"/>
  </si>
  <si>
    <t>パートナーVC候補</t>
  </si>
  <si>
    <t>パートナーVC候補</t>
    <rPh sb="7" eb="9">
      <t>コウホ</t>
    </rPh>
    <phoneticPr fontId="4"/>
  </si>
  <si>
    <t>選択肢:</t>
    <rPh sb="0" eb="3">
      <t>センタクシ</t>
    </rPh>
    <phoneticPr fontId="4"/>
  </si>
  <si>
    <t>提案者自身</t>
    <rPh sb="0" eb="3">
      <t>テイアンシャ</t>
    </rPh>
    <rPh sb="3" eb="5">
      <t>ジシン</t>
    </rPh>
    <phoneticPr fontId="4"/>
  </si>
  <si>
    <t>事業会社や各種機関(医療機関、金融機関、学術研究機関等)</t>
    <phoneticPr fontId="4"/>
  </si>
  <si>
    <t>応募フェーズ及び事業目的達成に不可欠な貢献者</t>
    <phoneticPr fontId="4"/>
  </si>
  <si>
    <t>（選択式）</t>
    <rPh sb="1" eb="4">
      <t>センタクシキ</t>
    </rPh>
    <phoneticPr fontId="4"/>
  </si>
  <si>
    <t>STS</t>
    <phoneticPr fontId="4"/>
  </si>
  <si>
    <t>STS/PCA</t>
    <phoneticPr fontId="4"/>
  </si>
  <si>
    <t>PCA</t>
    <phoneticPr fontId="4"/>
  </si>
  <si>
    <t>PCA/DMP</t>
    <phoneticPr fontId="4"/>
  </si>
  <si>
    <t>DMP</t>
    <phoneticPr fontId="4"/>
  </si>
  <si>
    <t>STS/DMP</t>
    <phoneticPr fontId="4"/>
  </si>
  <si>
    <t>本提案の助成対象期間における金額は7.(1)収支計画を基に記載し、それ以降の年度は提案時点で想定する金額を記載</t>
    <phoneticPr fontId="4"/>
  </si>
  <si>
    <t>年度の収支計画（2023年度）
【フェーズ】</t>
    <rPh sb="0" eb="2">
      <t>ネンド</t>
    </rPh>
    <rPh sb="3" eb="5">
      <t>シュウシ</t>
    </rPh>
    <rPh sb="5" eb="7">
      <t>ケイカク</t>
    </rPh>
    <rPh sb="12" eb="14">
      <t>ネンド</t>
    </rPh>
    <phoneticPr fontId="4"/>
  </si>
  <si>
    <t>年度の収支計画（2023年度）
【助成金交付申請額】</t>
    <rPh sb="17" eb="20">
      <t>ジョセイキン</t>
    </rPh>
    <rPh sb="20" eb="22">
      <t>コウフ</t>
    </rPh>
    <rPh sb="22" eb="25">
      <t>シンセイガク</t>
    </rPh>
    <phoneticPr fontId="4"/>
  </si>
  <si>
    <t>年度の収支計画（2024年度）
【フェーズ】</t>
    <rPh sb="0" eb="2">
      <t>ネンド</t>
    </rPh>
    <rPh sb="3" eb="5">
      <t>シュウシ</t>
    </rPh>
    <rPh sb="5" eb="7">
      <t>ケイカク</t>
    </rPh>
    <rPh sb="12" eb="14">
      <t>ネンド</t>
    </rPh>
    <phoneticPr fontId="4"/>
  </si>
  <si>
    <t>年度の収支計画（2024年度）
【助成金交付申請額】</t>
    <rPh sb="17" eb="20">
      <t>ジョセイキン</t>
    </rPh>
    <rPh sb="20" eb="22">
      <t>コウフ</t>
    </rPh>
    <rPh sb="22" eb="25">
      <t>シンセイガク</t>
    </rPh>
    <phoneticPr fontId="4"/>
  </si>
  <si>
    <t>年度の収支計画（2025年度）
【フェーズ】</t>
    <rPh sb="0" eb="2">
      <t>ネンド</t>
    </rPh>
    <rPh sb="3" eb="5">
      <t>シュウシ</t>
    </rPh>
    <rPh sb="5" eb="7">
      <t>ケイカク</t>
    </rPh>
    <rPh sb="12" eb="14">
      <t>ネンド</t>
    </rPh>
    <phoneticPr fontId="4"/>
  </si>
  <si>
    <t>年度の収支計画（2025年度）
【助成金交付申請額】</t>
    <rPh sb="17" eb="20">
      <t>ジョセイキン</t>
    </rPh>
    <rPh sb="20" eb="22">
      <t>コウフ</t>
    </rPh>
    <rPh sb="22" eb="25">
      <t>シンセイガク</t>
    </rPh>
    <phoneticPr fontId="4"/>
  </si>
  <si>
    <t>年度の収支計画（2026年度）
【フェーズ】</t>
    <rPh sb="0" eb="2">
      <t>ネンド</t>
    </rPh>
    <rPh sb="3" eb="5">
      <t>シュウシ</t>
    </rPh>
    <rPh sb="5" eb="7">
      <t>ケイカク</t>
    </rPh>
    <rPh sb="12" eb="14">
      <t>ネンド</t>
    </rPh>
    <phoneticPr fontId="4"/>
  </si>
  <si>
    <t>年度の収支計画（2026年度）
【助成金交付申請額】</t>
    <rPh sb="17" eb="20">
      <t>ジョセイキン</t>
    </rPh>
    <rPh sb="20" eb="22">
      <t>コウフ</t>
    </rPh>
    <rPh sb="22" eb="25">
      <t>シンセイガク</t>
    </rPh>
    <phoneticPr fontId="4"/>
  </si>
  <si>
    <t>年度の収支計画（2027年度）
【フェーズ】</t>
    <rPh sb="0" eb="2">
      <t>ネンド</t>
    </rPh>
    <rPh sb="3" eb="5">
      <t>シュウシ</t>
    </rPh>
    <rPh sb="5" eb="7">
      <t>ケイカク</t>
    </rPh>
    <rPh sb="12" eb="14">
      <t>ネンド</t>
    </rPh>
    <phoneticPr fontId="4"/>
  </si>
  <si>
    <t>年度の収支計画（2027年度）
【助成金交付申請額】</t>
    <rPh sb="17" eb="20">
      <t>ジョセイキン</t>
    </rPh>
    <rPh sb="20" eb="22">
      <t>コウフ</t>
    </rPh>
    <rPh sb="22" eb="25">
      <t>シンセイガク</t>
    </rPh>
    <phoneticPr fontId="4"/>
  </si>
  <si>
    <t>年度の収支計画（2028年度）
【フェーズ】</t>
    <rPh sb="0" eb="2">
      <t>ネンド</t>
    </rPh>
    <rPh sb="3" eb="5">
      <t>シュウシ</t>
    </rPh>
    <rPh sb="5" eb="7">
      <t>ケイカク</t>
    </rPh>
    <rPh sb="12" eb="14">
      <t>ネンド</t>
    </rPh>
    <phoneticPr fontId="4"/>
  </si>
  <si>
    <t>年度の収支計画（2028年度）
【助成金交付申請額】</t>
    <rPh sb="17" eb="20">
      <t>ジョセイキン</t>
    </rPh>
    <rPh sb="20" eb="22">
      <t>コウフ</t>
    </rPh>
    <rPh sb="22" eb="25">
      <t>シンセイガク</t>
    </rPh>
    <phoneticPr fontId="4"/>
  </si>
  <si>
    <t>キーワード集の「必須選択」の【カテゴリ】キーワードから、異なる３つ以上の【カテゴリ】キーワードを選択してください。
各【カテゴリ】に該当するキーワードNo.を選んでください。
なお、キーワードNo.がうまく該当しない場合は、【カテゴリ】キーワードのみの選択も可能です。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</si>
</sst>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_ "/>
    <numFmt numFmtId="178" formatCode="0_);[Red]\(0\)"/>
    <numFmt numFmtId="179" formatCode="yyyy&quot;年&quot;m&quot;月&quot;d&quot;日&quot;;@"/>
    <numFmt numFmtId="180" formatCode="&quot;&lt;補助率　&quot;0/0&quot;&gt;&quot;"/>
    <numFmt numFmtId="181" formatCode="[&lt;=999]000;[&lt;=9999]000\-00;000\-0000"/>
    <numFmt numFmtId="182" formatCode="\(#,##0\)"/>
    <numFmt numFmtId="183" formatCode="#,##0_);\(#,##0\)"/>
    <numFmt numFmtId="184" formatCode="&quot;（Ⅰ+Ⅱ+Ⅲ）×&quot;0&quot;%&quot;"/>
    <numFmt numFmtId="185" formatCode="&quot;合計Ａ×&quot;0&quot;%&quot;"/>
    <numFmt numFmtId="186" formatCode="[DBNum3]&quot;合計Ａ×&quot;0&quot;%&quot;"/>
    <numFmt numFmtId="187" formatCode="#,##0_ ;[Red]\-#,##0\ "/>
    <numFmt numFmtId="188" formatCode="#,##0_);[Red]\(#,##0\)"/>
  </numFmts>
  <fonts count="31"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11"/>
      <color theme="0"/>
      <name val="ＭＳ 明朝"/>
      <family val="1"/>
      <charset val="128"/>
    </font>
    <font>
      <sz val="9"/>
      <color theme="1"/>
      <name val="ＭＳ 明朝"/>
      <family val="1"/>
      <charset val="128"/>
    </font>
    <font>
      <sz val="9"/>
      <color theme="1"/>
      <name val="ＭＳ Ｐゴシック"/>
      <family val="3"/>
      <charset val="128"/>
    </font>
    <font>
      <sz val="14"/>
      <color theme="1"/>
      <name val="ＭＳ Ｐゴシック"/>
      <family val="3"/>
      <charset val="128"/>
      <scheme val="minor"/>
    </font>
    <font>
      <sz val="9"/>
      <color theme="1"/>
      <name val="ＭＳ Ｐゴシック"/>
      <family val="3"/>
      <charset val="128"/>
      <scheme val="minor"/>
    </font>
    <font>
      <sz val="11"/>
      <name val="ＭＳ 明朝"/>
      <family val="1"/>
      <charset val="128"/>
    </font>
    <font>
      <sz val="11"/>
      <color theme="1"/>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rgb="FFFBE79D"/>
        <bgColor indexed="64"/>
      </patternFill>
    </fill>
  </fills>
  <borders count="92">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thick">
        <color rgb="FFFF0000"/>
      </left>
      <right style="thick">
        <color rgb="FFFF0000"/>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ck">
        <color rgb="FFFF0000"/>
      </left>
      <right style="thin">
        <color indexed="64"/>
      </right>
      <top style="thin">
        <color indexed="64"/>
      </top>
      <bottom style="hair">
        <color auto="1"/>
      </bottom>
      <diagonal/>
    </border>
    <border>
      <left style="thick">
        <color rgb="FFFF0000"/>
      </left>
      <right style="thin">
        <color indexed="64"/>
      </right>
      <top style="hair">
        <color auto="1"/>
      </top>
      <bottom style="hair">
        <color auto="1"/>
      </bottom>
      <diagonal/>
    </border>
    <border>
      <left style="thick">
        <color rgb="FFFF0000"/>
      </left>
      <right style="thin">
        <color indexed="64"/>
      </right>
      <top style="hair">
        <color auto="1"/>
      </top>
      <bottom style="double">
        <color indexed="64"/>
      </bottom>
      <diagonal/>
    </border>
    <border>
      <left style="medium">
        <color indexed="64"/>
      </left>
      <right/>
      <top style="hair">
        <color indexed="64"/>
      </top>
      <bottom style="medium">
        <color indexed="64"/>
      </bottom>
      <diagonal/>
    </border>
    <border>
      <left style="thick">
        <color rgb="FFFF0000"/>
      </left>
      <right style="thick">
        <color rgb="FFFF0000"/>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double">
        <color indexed="64"/>
      </bottom>
      <diagonal/>
    </border>
    <border>
      <left style="thick">
        <color rgb="FFFF0000"/>
      </left>
      <right style="thick">
        <color rgb="FFFF0000"/>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diagonal/>
    </border>
    <border>
      <left style="thick">
        <color rgb="FFFF0000"/>
      </left>
      <right style="thick">
        <color rgb="FFFF0000"/>
      </right>
      <top/>
      <bottom/>
      <diagonal/>
    </border>
    <border>
      <left style="medium">
        <color indexed="64"/>
      </left>
      <right/>
      <top/>
      <bottom style="double">
        <color indexed="64"/>
      </bottom>
      <diagonal/>
    </border>
    <border>
      <left style="thick">
        <color rgb="FFFF0000"/>
      </left>
      <right style="thick">
        <color rgb="FFFF0000"/>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ck">
        <color rgb="FFFF0000"/>
      </left>
      <right style="thick">
        <color rgb="FFFF0000"/>
      </right>
      <top style="hair">
        <color indexed="64"/>
      </top>
      <bottom/>
      <diagonal/>
    </border>
  </borders>
  <cellStyleXfs count="12">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30" fillId="0" borderId="0" applyFont="0" applyFill="0" applyBorder="0" applyAlignment="0" applyProtection="0">
      <alignment vertical="center"/>
    </xf>
  </cellStyleXfs>
  <cellXfs count="469">
    <xf numFmtId="0" fontId="0" fillId="0" borderId="0" xfId="0">
      <alignment vertical="center"/>
    </xf>
    <xf numFmtId="0" fontId="13" fillId="0" borderId="30" xfId="0" applyFont="1" applyBorder="1">
      <alignment vertical="center"/>
    </xf>
    <xf numFmtId="0" fontId="13" fillId="0" borderId="30"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52" xfId="0" applyFont="1" applyBorder="1" applyAlignment="1">
      <alignment vertical="center" wrapText="1"/>
    </xf>
    <xf numFmtId="0" fontId="13" fillId="0" borderId="0" xfId="0" applyFont="1" applyAlignment="1">
      <alignment vertical="center" wrapText="1"/>
    </xf>
    <xf numFmtId="38" fontId="5" fillId="2" borderId="0" xfId="8" applyFont="1" applyFill="1">
      <alignment vertical="center"/>
    </xf>
    <xf numFmtId="38" fontId="15" fillId="2" borderId="0" xfId="8" applyFont="1" applyFill="1" applyAlignment="1">
      <alignment horizontal="right" vertical="center"/>
    </xf>
    <xf numFmtId="38" fontId="7" fillId="2" borderId="0" xfId="8" applyFont="1" applyFill="1">
      <alignment vertical="center"/>
    </xf>
    <xf numFmtId="38" fontId="7" fillId="2" borderId="14" xfId="8" applyFont="1" applyFill="1" applyBorder="1" applyAlignment="1">
      <alignment horizontal="center" vertical="center"/>
    </xf>
    <xf numFmtId="38" fontId="7" fillId="2" borderId="14" xfId="8" applyFont="1" applyFill="1" applyBorder="1">
      <alignment vertical="center"/>
    </xf>
    <xf numFmtId="38" fontId="7" fillId="2" borderId="0" xfId="8" applyFont="1" applyFill="1" applyBorder="1">
      <alignment vertical="center"/>
    </xf>
    <xf numFmtId="0" fontId="9" fillId="2" borderId="0" xfId="0" applyFont="1" applyFill="1" applyAlignment="1">
      <alignment horizontal="left" vertical="center"/>
    </xf>
    <xf numFmtId="0" fontId="0" fillId="2" borderId="0" xfId="0" applyFill="1">
      <alignment vertical="center"/>
    </xf>
    <xf numFmtId="38" fontId="16" fillId="2" borderId="0" xfId="8"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right" vertical="center"/>
    </xf>
    <xf numFmtId="38" fontId="7" fillId="2" borderId="5" xfId="8" applyFont="1" applyFill="1" applyBorder="1" applyAlignment="1">
      <alignment horizontal="center" vertical="center"/>
    </xf>
    <xf numFmtId="38" fontId="7" fillId="2" borderId="0" xfId="8" applyFont="1" applyFill="1" applyAlignment="1">
      <alignment horizontal="center" vertical="center"/>
    </xf>
    <xf numFmtId="38" fontId="7" fillId="2" borderId="5" xfId="8" applyFont="1" applyFill="1" applyBorder="1">
      <alignment vertical="center"/>
    </xf>
    <xf numFmtId="38" fontId="7" fillId="2" borderId="2" xfId="8" applyFont="1" applyFill="1" applyBorder="1">
      <alignment vertical="center"/>
    </xf>
    <xf numFmtId="38" fontId="7" fillId="2" borderId="4" xfId="8" applyFont="1" applyFill="1" applyBorder="1">
      <alignment vertical="center"/>
    </xf>
    <xf numFmtId="38" fontId="7" fillId="2" borderId="14" xfId="8" applyFont="1" applyFill="1" applyBorder="1" applyAlignment="1">
      <alignment horizontal="left" vertical="center"/>
    </xf>
    <xf numFmtId="0" fontId="17" fillId="2" borderId="0" xfId="0" applyFont="1" applyFill="1">
      <alignment vertical="center"/>
    </xf>
    <xf numFmtId="0" fontId="7" fillId="2" borderId="14" xfId="0" applyFont="1" applyFill="1" applyBorder="1" applyAlignment="1">
      <alignment horizontal="center" vertical="center"/>
    </xf>
    <xf numFmtId="0" fontId="7" fillId="2" borderId="55" xfId="0" applyFont="1" applyFill="1" applyBorder="1" applyAlignment="1">
      <alignment horizontal="center" vertical="center"/>
    </xf>
    <xf numFmtId="0" fontId="11" fillId="2" borderId="56" xfId="0" applyFont="1" applyFill="1" applyBorder="1" applyAlignment="1">
      <alignment horizontal="center" vertical="center"/>
    </xf>
    <xf numFmtId="0" fontId="7" fillId="2" borderId="15" xfId="0" applyFont="1" applyFill="1" applyBorder="1">
      <alignment vertical="center"/>
    </xf>
    <xf numFmtId="0" fontId="7" fillId="2" borderId="3" xfId="0" applyFont="1" applyFill="1" applyBorder="1" applyAlignment="1">
      <alignment horizontal="right" vertical="center"/>
    </xf>
    <xf numFmtId="38" fontId="9" fillId="2" borderId="15" xfId="8" applyFont="1" applyFill="1" applyBorder="1">
      <alignment vertical="center"/>
    </xf>
    <xf numFmtId="38" fontId="7" fillId="2" borderId="15" xfId="8" applyFont="1" applyFill="1" applyBorder="1">
      <alignment vertical="center"/>
    </xf>
    <xf numFmtId="38" fontId="7" fillId="2" borderId="17" xfId="8" applyFont="1" applyFill="1" applyBorder="1">
      <alignment vertical="center"/>
    </xf>
    <xf numFmtId="38" fontId="7" fillId="2" borderId="0" xfId="0" applyNumberFormat="1" applyFont="1" applyFill="1">
      <alignment vertical="center"/>
    </xf>
    <xf numFmtId="0" fontId="9" fillId="2" borderId="0" xfId="0" applyFont="1" applyFill="1">
      <alignment vertical="center"/>
    </xf>
    <xf numFmtId="38" fontId="9" fillId="2" borderId="0" xfId="0" applyNumberFormat="1" applyFont="1" applyFill="1">
      <alignment vertical="center"/>
    </xf>
    <xf numFmtId="38" fontId="9" fillId="2" borderId="0" xfId="8" applyFont="1" applyFill="1">
      <alignment vertical="center"/>
    </xf>
    <xf numFmtId="180" fontId="7" fillId="2" borderId="0" xfId="8" applyNumberFormat="1" applyFont="1" applyFill="1" applyBorder="1" applyAlignment="1">
      <alignment horizontal="left" vertical="center"/>
    </xf>
    <xf numFmtId="179" fontId="9" fillId="7" borderId="42" xfId="6" applyNumberFormat="1" applyFont="1" applyFill="1" applyBorder="1" applyAlignment="1" applyProtection="1">
      <alignment horizontal="left" vertical="top" wrapText="1"/>
      <protection locked="0"/>
    </xf>
    <xf numFmtId="0" fontId="9" fillId="7" borderId="42" xfId="6" applyFont="1" applyFill="1" applyBorder="1" applyAlignment="1" applyProtection="1">
      <alignment horizontal="left" vertical="top" wrapText="1"/>
      <protection locked="0"/>
    </xf>
    <xf numFmtId="0" fontId="9" fillId="7" borderId="44" xfId="6" applyFont="1" applyFill="1" applyBorder="1" applyAlignment="1" applyProtection="1">
      <alignment horizontal="left" vertical="top" wrapText="1"/>
      <protection locked="0"/>
    </xf>
    <xf numFmtId="177" fontId="9" fillId="7" borderId="44" xfId="6" applyNumberFormat="1" applyFont="1" applyFill="1" applyBorder="1" applyAlignment="1" applyProtection="1">
      <alignment horizontal="left" vertical="top" wrapText="1"/>
      <protection locked="0"/>
    </xf>
    <xf numFmtId="176" fontId="9" fillId="7" borderId="42" xfId="6" applyNumberFormat="1" applyFont="1" applyFill="1" applyBorder="1" applyAlignment="1" applyProtection="1">
      <alignment horizontal="left" vertical="top" wrapText="1"/>
      <protection locked="0"/>
    </xf>
    <xf numFmtId="56" fontId="7" fillId="7" borderId="50" xfId="6" applyNumberFormat="1" applyFont="1" applyFill="1" applyBorder="1" applyAlignment="1" applyProtection="1">
      <alignment horizontal="left" vertical="top" wrapText="1"/>
      <protection locked="0"/>
    </xf>
    <xf numFmtId="0" fontId="21" fillId="7" borderId="43" xfId="9" applyFill="1" applyBorder="1" applyProtection="1">
      <alignment vertical="center"/>
      <protection locked="0"/>
    </xf>
    <xf numFmtId="178" fontId="9" fillId="7" borderId="44" xfId="6" applyNumberFormat="1" applyFont="1" applyFill="1" applyBorder="1" applyAlignment="1" applyProtection="1">
      <alignment horizontal="left" vertical="top" wrapText="1"/>
      <protection locked="0"/>
    </xf>
    <xf numFmtId="178" fontId="9" fillId="7" borderId="42" xfId="6" applyNumberFormat="1" applyFont="1" applyFill="1" applyBorder="1" applyAlignment="1" applyProtection="1">
      <alignment horizontal="left" vertical="top" wrapText="1"/>
      <protection locked="0"/>
    </xf>
    <xf numFmtId="49" fontId="9" fillId="7" borderId="43" xfId="6" applyNumberFormat="1" applyFont="1" applyFill="1" applyBorder="1" applyAlignment="1" applyProtection="1">
      <alignment horizontal="left" vertical="top" wrapText="1"/>
      <protection locked="0"/>
    </xf>
    <xf numFmtId="0" fontId="7" fillId="7" borderId="15" xfId="0" applyFont="1" applyFill="1" applyBorder="1">
      <alignment vertical="center"/>
    </xf>
    <xf numFmtId="0" fontId="7" fillId="7" borderId="0" xfId="0" applyFont="1" applyFill="1">
      <alignment vertical="center"/>
    </xf>
    <xf numFmtId="38" fontId="7" fillId="7" borderId="0" xfId="8" applyFont="1" applyFill="1" applyBorder="1">
      <alignment vertical="center"/>
    </xf>
    <xf numFmtId="0" fontId="7" fillId="7" borderId="3" xfId="0" applyFont="1" applyFill="1" applyBorder="1" applyAlignment="1">
      <alignment horizontal="right" vertical="center"/>
    </xf>
    <xf numFmtId="38" fontId="12" fillId="7" borderId="15" xfId="8" applyFont="1" applyFill="1" applyBorder="1">
      <alignment vertical="center"/>
    </xf>
    <xf numFmtId="0" fontId="7" fillId="8" borderId="7" xfId="0" applyFont="1" applyFill="1" applyBorder="1">
      <alignment vertical="center"/>
    </xf>
    <xf numFmtId="0" fontId="7" fillId="8" borderId="8" xfId="0" applyFont="1" applyFill="1" applyBorder="1">
      <alignment vertical="center"/>
    </xf>
    <xf numFmtId="38" fontId="7" fillId="8" borderId="8" xfId="8" applyFont="1" applyFill="1" applyBorder="1">
      <alignment vertical="center"/>
    </xf>
    <xf numFmtId="0" fontId="7" fillId="8" borderId="6" xfId="0" applyFont="1" applyFill="1" applyBorder="1">
      <alignment vertical="center"/>
    </xf>
    <xf numFmtId="38" fontId="11" fillId="8" borderId="7" xfId="8" applyFont="1" applyFill="1" applyBorder="1">
      <alignment vertical="center"/>
    </xf>
    <xf numFmtId="0" fontId="7" fillId="8" borderId="15" xfId="0" applyFont="1" applyFill="1" applyBorder="1">
      <alignment vertical="center"/>
    </xf>
    <xf numFmtId="0" fontId="7" fillId="8" borderId="0" xfId="0" applyFont="1" applyFill="1">
      <alignment vertical="center"/>
    </xf>
    <xf numFmtId="38" fontId="7" fillId="8" borderId="0" xfId="8" applyFont="1" applyFill="1" applyBorder="1">
      <alignment vertical="center"/>
    </xf>
    <xf numFmtId="0" fontId="7" fillId="8" borderId="3" xfId="0" applyFont="1" applyFill="1" applyBorder="1">
      <alignment vertical="center"/>
    </xf>
    <xf numFmtId="38" fontId="11" fillId="8" borderId="15" xfId="8" applyFont="1" applyFill="1" applyBorder="1">
      <alignment vertical="center"/>
    </xf>
    <xf numFmtId="38" fontId="7" fillId="7" borderId="0" xfId="8" applyFont="1" applyFill="1">
      <alignment vertical="center"/>
    </xf>
    <xf numFmtId="0" fontId="7" fillId="7" borderId="3" xfId="0" applyFont="1" applyFill="1" applyBorder="1">
      <alignment vertical="center"/>
    </xf>
    <xf numFmtId="38" fontId="11" fillId="8" borderId="17" xfId="8" applyFont="1" applyFill="1" applyBorder="1">
      <alignment vertical="center"/>
    </xf>
    <xf numFmtId="0" fontId="9" fillId="8" borderId="12" xfId="0" applyFont="1" applyFill="1" applyBorder="1">
      <alignment vertical="center"/>
    </xf>
    <xf numFmtId="0" fontId="9" fillId="8" borderId="13" xfId="0" applyFont="1" applyFill="1" applyBorder="1">
      <alignment vertical="center"/>
    </xf>
    <xf numFmtId="0" fontId="9" fillId="8" borderId="1" xfId="0" applyFont="1" applyFill="1" applyBorder="1">
      <alignment vertical="center"/>
    </xf>
    <xf numFmtId="38" fontId="9" fillId="8" borderId="12" xfId="0" applyNumberFormat="1" applyFont="1" applyFill="1" applyBorder="1">
      <alignment vertical="center"/>
    </xf>
    <xf numFmtId="38" fontId="11" fillId="8" borderId="60" xfId="0" applyNumberFormat="1" applyFont="1" applyFill="1" applyBorder="1" applyAlignment="1">
      <alignment horizontal="right" vertical="center"/>
    </xf>
    <xf numFmtId="0" fontId="7" fillId="7" borderId="48" xfId="6" applyFont="1" applyFill="1" applyBorder="1" applyAlignment="1" applyProtection="1">
      <alignment vertical="center" wrapText="1"/>
      <protection locked="0"/>
    </xf>
    <xf numFmtId="0" fontId="7" fillId="7" borderId="42" xfId="6" applyFont="1" applyFill="1" applyBorder="1" applyAlignment="1" applyProtection="1">
      <alignment vertical="center" wrapText="1"/>
      <protection locked="0"/>
    </xf>
    <xf numFmtId="56" fontId="7" fillId="7" borderId="43" xfId="6" applyNumberFormat="1" applyFont="1" applyFill="1" applyBorder="1" applyAlignment="1" applyProtection="1">
      <alignment horizontal="left" vertical="top" wrapText="1"/>
      <protection locked="0"/>
    </xf>
    <xf numFmtId="38" fontId="9" fillId="2" borderId="0" xfId="8" applyFont="1" applyFill="1" applyBorder="1">
      <alignment vertical="center"/>
    </xf>
    <xf numFmtId="0" fontId="9" fillId="2" borderId="15" xfId="0" applyFont="1" applyFill="1" applyBorder="1">
      <alignment vertical="center"/>
    </xf>
    <xf numFmtId="38" fontId="9" fillId="2" borderId="17" xfId="8" applyFont="1" applyFill="1" applyBorder="1">
      <alignment vertical="center"/>
    </xf>
    <xf numFmtId="38" fontId="5" fillId="0" borderId="0" xfId="8" applyFont="1" applyFill="1">
      <alignment vertical="center"/>
    </xf>
    <xf numFmtId="38" fontId="7" fillId="0" borderId="0" xfId="8" applyFont="1" applyFill="1">
      <alignment vertical="center"/>
    </xf>
    <xf numFmtId="40" fontId="7" fillId="0" borderId="0" xfId="8" applyNumberFormat="1" applyFont="1" applyFill="1">
      <alignment vertical="center"/>
    </xf>
    <xf numFmtId="40" fontId="5" fillId="0" borderId="0" xfId="8" applyNumberFormat="1" applyFont="1" applyFill="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Alignment="1">
      <alignment horizontal="left" vertical="center"/>
    </xf>
    <xf numFmtId="0" fontId="22" fillId="0" borderId="0" xfId="6" applyFont="1" applyAlignment="1">
      <alignment horizontal="left" vertical="center"/>
    </xf>
    <xf numFmtId="38" fontId="7" fillId="2" borderId="0" xfId="8" applyFont="1" applyFill="1" applyAlignment="1">
      <alignment vertical="center"/>
    </xf>
    <xf numFmtId="38" fontId="7" fillId="2" borderId="14" xfId="8" applyFont="1" applyFill="1" applyBorder="1" applyAlignment="1">
      <alignment horizontal="center" vertical="center" wrapText="1"/>
    </xf>
    <xf numFmtId="40" fontId="7" fillId="2" borderId="0" xfId="8" applyNumberFormat="1" applyFont="1" applyFill="1">
      <alignment vertical="center"/>
    </xf>
    <xf numFmtId="38" fontId="7" fillId="2" borderId="14" xfId="8" applyFont="1" applyFill="1" applyBorder="1" applyAlignment="1">
      <alignment horizontal="right" vertical="center"/>
    </xf>
    <xf numFmtId="182" fontId="7" fillId="2" borderId="14" xfId="8" applyNumberFormat="1" applyFont="1" applyFill="1" applyBorder="1">
      <alignment vertical="center"/>
    </xf>
    <xf numFmtId="182" fontId="7" fillId="2" borderId="14" xfId="8" applyNumberFormat="1" applyFont="1" applyFill="1" applyBorder="1" applyAlignment="1">
      <alignment horizontal="right" vertical="center"/>
    </xf>
    <xf numFmtId="180" fontId="7" fillId="2" borderId="0" xfId="10" applyNumberFormat="1" applyFont="1" applyFill="1" applyBorder="1" applyAlignment="1">
      <alignment horizontal="left" vertical="center"/>
    </xf>
    <xf numFmtId="38" fontId="7" fillId="2" borderId="0" xfId="8" applyFont="1" applyFill="1" applyBorder="1" applyAlignment="1">
      <alignment horizontal="left" vertical="center"/>
    </xf>
    <xf numFmtId="40" fontId="5" fillId="2" borderId="0" xfId="8" applyNumberFormat="1" applyFont="1" applyFill="1">
      <alignment vertical="center"/>
    </xf>
    <xf numFmtId="183" fontId="7" fillId="2" borderId="0" xfId="8" applyNumberFormat="1" applyFont="1" applyFill="1" applyBorder="1">
      <alignment vertical="center"/>
    </xf>
    <xf numFmtId="40" fontId="5" fillId="2" borderId="0" xfId="8" applyNumberFormat="1" applyFont="1" applyFill="1" applyBorder="1">
      <alignment vertical="center"/>
    </xf>
    <xf numFmtId="38" fontId="0" fillId="2" borderId="0" xfId="8" applyFont="1" applyFill="1">
      <alignment vertical="center"/>
    </xf>
    <xf numFmtId="0" fontId="10" fillId="2" borderId="0" xfId="6" applyFont="1" applyFill="1" applyAlignment="1">
      <alignment horizontal="left" vertical="center"/>
    </xf>
    <xf numFmtId="38" fontId="7" fillId="2" borderId="11" xfId="8" applyFont="1" applyFill="1" applyBorder="1" applyAlignment="1">
      <alignment horizontal="right" vertical="center"/>
    </xf>
    <xf numFmtId="38" fontId="7" fillId="2" borderId="0" xfId="8" applyFont="1" applyFill="1" applyBorder="1" applyAlignment="1">
      <alignment vertical="center"/>
    </xf>
    <xf numFmtId="0" fontId="5" fillId="2" borderId="0" xfId="6" applyFill="1">
      <alignment vertical="center"/>
    </xf>
    <xf numFmtId="0" fontId="9" fillId="2" borderId="0" xfId="6" applyFont="1" applyFill="1">
      <alignment vertical="center"/>
    </xf>
    <xf numFmtId="0" fontId="7" fillId="2" borderId="0" xfId="6" applyFont="1" applyFill="1">
      <alignment vertical="center"/>
    </xf>
    <xf numFmtId="0" fontId="7" fillId="2" borderId="0" xfId="6" applyFont="1" applyFill="1" applyAlignment="1">
      <alignment horizontal="right" vertical="center"/>
    </xf>
    <xf numFmtId="0" fontId="5" fillId="2" borderId="0" xfId="6" applyFill="1" applyAlignment="1">
      <alignment horizontal="left" vertical="center"/>
    </xf>
    <xf numFmtId="0" fontId="12" fillId="2" borderId="0" xfId="6" applyFont="1" applyFill="1" applyAlignment="1">
      <alignment horizontal="right" vertical="center"/>
    </xf>
    <xf numFmtId="0" fontId="17" fillId="2" borderId="0" xfId="6" applyFont="1" applyFill="1">
      <alignment vertical="center"/>
    </xf>
    <xf numFmtId="0" fontId="23" fillId="2" borderId="0" xfId="6" applyFont="1" applyFill="1" applyAlignment="1">
      <alignment horizontal="left" vertical="center"/>
    </xf>
    <xf numFmtId="0" fontId="23" fillId="2" borderId="0" xfId="6" applyFont="1" applyFill="1">
      <alignment vertical="center"/>
    </xf>
    <xf numFmtId="3" fontId="5" fillId="2" borderId="0" xfId="6" applyNumberFormat="1" applyFill="1">
      <alignment vertical="center"/>
    </xf>
    <xf numFmtId="180" fontId="7" fillId="2" borderId="0" xfId="10" applyNumberFormat="1" applyFont="1" applyFill="1" applyBorder="1" applyAlignment="1" applyProtection="1">
      <alignment horizontal="left" vertical="center"/>
    </xf>
    <xf numFmtId="0" fontId="5" fillId="2" borderId="0" xfId="6" applyFill="1" applyProtection="1">
      <alignment vertical="center"/>
      <protection locked="0"/>
    </xf>
    <xf numFmtId="38" fontId="5" fillId="2" borderId="0" xfId="8" applyFont="1" applyFill="1" applyProtection="1">
      <alignment vertical="center"/>
      <protection locked="0"/>
    </xf>
    <xf numFmtId="38" fontId="15" fillId="2" borderId="0" xfId="8" applyFont="1" applyFill="1" applyAlignment="1" applyProtection="1">
      <alignment horizontal="right" vertical="center"/>
      <protection locked="0"/>
    </xf>
    <xf numFmtId="0" fontId="7" fillId="2" borderId="0" xfId="6" applyFont="1" applyFill="1" applyProtection="1">
      <alignment vertical="center"/>
      <protection locked="0"/>
    </xf>
    <xf numFmtId="0" fontId="7" fillId="2" borderId="12" xfId="6" applyFont="1" applyFill="1" applyBorder="1" applyAlignment="1" applyProtection="1">
      <alignment horizontal="center" vertical="center"/>
      <protection locked="0"/>
    </xf>
    <xf numFmtId="0" fontId="7" fillId="2" borderId="55" xfId="6" applyFont="1" applyFill="1" applyBorder="1" applyAlignment="1" applyProtection="1">
      <alignment horizontal="center" vertical="center"/>
      <protection locked="0"/>
    </xf>
    <xf numFmtId="0" fontId="11" fillId="2" borderId="56" xfId="6" applyFont="1" applyFill="1" applyBorder="1" applyAlignment="1" applyProtection="1">
      <alignment horizontal="center" vertical="center"/>
      <protection locked="0"/>
    </xf>
    <xf numFmtId="38" fontId="7" fillId="2" borderId="0" xfId="8" applyFont="1" applyFill="1" applyBorder="1" applyProtection="1">
      <alignment vertical="center"/>
      <protection locked="0"/>
    </xf>
    <xf numFmtId="0" fontId="7" fillId="2" borderId="0" xfId="6" applyFont="1" applyFill="1" applyAlignment="1" applyProtection="1">
      <alignment horizontal="right" vertical="center"/>
      <protection locked="0"/>
    </xf>
    <xf numFmtId="0" fontId="7" fillId="2" borderId="15" xfId="6" applyFont="1" applyFill="1" applyBorder="1" applyProtection="1">
      <alignment vertical="center"/>
      <protection locked="0"/>
    </xf>
    <xf numFmtId="38" fontId="9" fillId="2" borderId="15" xfId="8" applyFont="1" applyFill="1" applyBorder="1" applyProtection="1">
      <alignment vertical="center"/>
      <protection locked="0"/>
    </xf>
    <xf numFmtId="38" fontId="7" fillId="2" borderId="15" xfId="8" applyFont="1" applyFill="1" applyBorder="1" applyProtection="1">
      <alignment vertical="center"/>
      <protection locked="0"/>
    </xf>
    <xf numFmtId="38" fontId="7" fillId="2" borderId="17" xfId="8" applyFont="1" applyFill="1" applyBorder="1" applyProtection="1">
      <alignment vertical="center"/>
      <protection locked="0"/>
    </xf>
    <xf numFmtId="38" fontId="7" fillId="2" borderId="0" xfId="6" applyNumberFormat="1" applyFont="1" applyFill="1" applyProtection="1">
      <alignment vertical="center"/>
      <protection locked="0"/>
    </xf>
    <xf numFmtId="0" fontId="9" fillId="2" borderId="7" xfId="6" applyFont="1" applyFill="1" applyBorder="1">
      <alignment vertical="center"/>
    </xf>
    <xf numFmtId="0" fontId="9" fillId="2" borderId="8" xfId="6" applyFont="1" applyFill="1" applyBorder="1" applyProtection="1">
      <alignment vertical="center"/>
      <protection locked="0"/>
    </xf>
    <xf numFmtId="38" fontId="9" fillId="2" borderId="8" xfId="8" applyFont="1" applyFill="1" applyBorder="1" applyProtection="1">
      <alignment vertical="center"/>
      <protection locked="0"/>
    </xf>
    <xf numFmtId="0" fontId="9" fillId="2" borderId="8" xfId="6" applyFont="1" applyFill="1" applyBorder="1" applyAlignment="1" applyProtection="1">
      <alignment horizontal="right" vertical="center"/>
      <protection locked="0"/>
    </xf>
    <xf numFmtId="38" fontId="9" fillId="2" borderId="7" xfId="8" applyFont="1" applyFill="1" applyBorder="1" applyProtection="1">
      <alignment vertical="center"/>
      <protection locked="0"/>
    </xf>
    <xf numFmtId="0" fontId="9" fillId="2" borderId="0" xfId="6" applyFont="1" applyFill="1" applyProtection="1">
      <alignment vertical="center"/>
      <protection locked="0"/>
    </xf>
    <xf numFmtId="38" fontId="9" fillId="2" borderId="0" xfId="6" applyNumberFormat="1" applyFont="1" applyFill="1" applyProtection="1">
      <alignment vertical="center"/>
      <protection locked="0"/>
    </xf>
    <xf numFmtId="38" fontId="11" fillId="2" borderId="60" xfId="6" applyNumberFormat="1" applyFont="1" applyFill="1" applyBorder="1" applyAlignment="1" applyProtection="1">
      <alignment horizontal="right" vertical="center"/>
      <protection locked="0"/>
    </xf>
    <xf numFmtId="185" fontId="9" fillId="2" borderId="8" xfId="6" applyNumberFormat="1" applyFont="1" applyFill="1" applyBorder="1" applyProtection="1">
      <alignment vertical="center"/>
      <protection locked="0"/>
    </xf>
    <xf numFmtId="0" fontId="9" fillId="2" borderId="12" xfId="6" applyFont="1" applyFill="1" applyBorder="1">
      <alignment vertical="center"/>
    </xf>
    <xf numFmtId="0" fontId="9" fillId="2" borderId="13" xfId="6" applyFont="1" applyFill="1" applyBorder="1" applyProtection="1">
      <alignment vertical="center"/>
      <protection locked="0"/>
    </xf>
    <xf numFmtId="38" fontId="9" fillId="2" borderId="12" xfId="0" applyNumberFormat="1" applyFont="1" applyFill="1" applyBorder="1" applyProtection="1">
      <alignment vertical="center"/>
      <protection locked="0"/>
    </xf>
    <xf numFmtId="38" fontId="9" fillId="2" borderId="0" xfId="8" applyFont="1" applyFill="1" applyBorder="1" applyAlignment="1" applyProtection="1">
      <alignment horizontal="center" vertical="center"/>
      <protection locked="0"/>
    </xf>
    <xf numFmtId="38" fontId="11" fillId="2" borderId="0" xfId="6" applyNumberFormat="1" applyFont="1" applyFill="1" applyAlignment="1" applyProtection="1">
      <alignment horizontal="center" vertical="center"/>
      <protection locked="0"/>
    </xf>
    <xf numFmtId="186" fontId="5" fillId="2" borderId="0" xfId="6" applyNumberFormat="1" applyFill="1" applyProtection="1">
      <alignment vertical="center"/>
      <protection locked="0"/>
    </xf>
    <xf numFmtId="0" fontId="7" fillId="10" borderId="7" xfId="6" applyFont="1" applyFill="1" applyBorder="1">
      <alignment vertical="center"/>
    </xf>
    <xf numFmtId="0" fontId="7" fillId="10" borderId="8" xfId="6" applyFont="1" applyFill="1" applyBorder="1" applyProtection="1">
      <alignment vertical="center"/>
      <protection locked="0"/>
    </xf>
    <xf numFmtId="38" fontId="7" fillId="10" borderId="8" xfId="8" applyFont="1" applyFill="1" applyBorder="1" applyProtection="1">
      <alignment vertical="center"/>
      <protection locked="0"/>
    </xf>
    <xf numFmtId="38" fontId="11" fillId="10" borderId="7" xfId="8" applyFont="1" applyFill="1" applyBorder="1" applyProtection="1">
      <alignment vertical="center"/>
      <protection locked="0"/>
    </xf>
    <xf numFmtId="0" fontId="7" fillId="9" borderId="15" xfId="6" applyFont="1" applyFill="1" applyBorder="1">
      <alignment vertical="center"/>
    </xf>
    <xf numFmtId="0" fontId="7" fillId="9" borderId="0" xfId="6" applyFont="1" applyFill="1" applyProtection="1">
      <alignment vertical="center"/>
      <protection locked="0"/>
    </xf>
    <xf numFmtId="38" fontId="7" fillId="9" borderId="0" xfId="8" applyFont="1" applyFill="1" applyBorder="1" applyProtection="1">
      <alignment vertical="center"/>
      <protection locked="0"/>
    </xf>
    <xf numFmtId="0" fontId="7" fillId="9" borderId="0" xfId="6" applyFont="1" applyFill="1" applyAlignment="1" applyProtection="1">
      <alignment horizontal="right" vertical="center"/>
      <protection locked="0"/>
    </xf>
    <xf numFmtId="38" fontId="12" fillId="9" borderId="15" xfId="8" applyFont="1" applyFill="1" applyBorder="1" applyProtection="1">
      <alignment vertical="center"/>
      <protection locked="0"/>
    </xf>
    <xf numFmtId="38" fontId="7" fillId="9" borderId="0" xfId="8" applyFont="1" applyFill="1" applyProtection="1">
      <alignment vertical="center"/>
      <protection locked="0"/>
    </xf>
    <xf numFmtId="0" fontId="7" fillId="10" borderId="15" xfId="6" applyFont="1" applyFill="1" applyBorder="1">
      <alignment vertical="center"/>
    </xf>
    <xf numFmtId="0" fontId="7" fillId="10" borderId="0" xfId="6" applyFont="1" applyFill="1" applyProtection="1">
      <alignment vertical="center"/>
      <protection locked="0"/>
    </xf>
    <xf numFmtId="38" fontId="7" fillId="10" borderId="0" xfId="8" applyFont="1" applyFill="1" applyBorder="1" applyProtection="1">
      <alignment vertical="center"/>
      <protection locked="0"/>
    </xf>
    <xf numFmtId="38" fontId="11" fillId="10" borderId="15" xfId="8" applyFont="1" applyFill="1" applyBorder="1" applyProtection="1">
      <alignment vertical="center"/>
      <protection locked="0"/>
    </xf>
    <xf numFmtId="0" fontId="9" fillId="10" borderId="7" xfId="6" applyFont="1" applyFill="1" applyBorder="1">
      <alignment vertical="center"/>
    </xf>
    <xf numFmtId="184" fontId="9" fillId="10" borderId="13" xfId="6" applyNumberFormat="1" applyFont="1" applyFill="1" applyBorder="1" applyProtection="1">
      <alignment vertical="center"/>
      <protection locked="0"/>
    </xf>
    <xf numFmtId="0" fontId="9" fillId="10" borderId="8" xfId="6" applyFont="1" applyFill="1" applyBorder="1" applyProtection="1">
      <alignment vertical="center"/>
      <protection locked="0"/>
    </xf>
    <xf numFmtId="38" fontId="9" fillId="10" borderId="8" xfId="8" applyFont="1" applyFill="1" applyBorder="1" applyProtection="1">
      <alignment vertical="center"/>
      <protection locked="0"/>
    </xf>
    <xf numFmtId="0" fontId="9" fillId="10" borderId="8" xfId="6" applyFont="1" applyFill="1" applyBorder="1" applyAlignment="1" applyProtection="1">
      <alignment horizontal="right" vertical="center"/>
      <protection locked="0"/>
    </xf>
    <xf numFmtId="38" fontId="9" fillId="10" borderId="7" xfId="8" applyFont="1" applyFill="1" applyBorder="1" applyProtection="1">
      <alignment vertical="center"/>
      <protection locked="0"/>
    </xf>
    <xf numFmtId="38" fontId="9" fillId="10" borderId="54" xfId="8" applyFont="1" applyFill="1" applyBorder="1" applyProtection="1">
      <alignment vertical="center"/>
      <protection locked="0"/>
    </xf>
    <xf numFmtId="38" fontId="11" fillId="10" borderId="17" xfId="8" applyFont="1" applyFill="1" applyBorder="1" applyProtection="1">
      <alignment vertical="center"/>
      <protection locked="0"/>
    </xf>
    <xf numFmtId="38" fontId="7" fillId="11" borderId="15" xfId="8" applyFont="1" applyFill="1" applyBorder="1">
      <alignment vertical="center"/>
    </xf>
    <xf numFmtId="0" fontId="9" fillId="11" borderId="0" xfId="0" applyFont="1" applyFill="1">
      <alignment vertical="center"/>
    </xf>
    <xf numFmtId="38" fontId="9" fillId="11" borderId="0" xfId="8" applyFont="1" applyFill="1" applyBorder="1">
      <alignment vertical="center"/>
    </xf>
    <xf numFmtId="0" fontId="9" fillId="11" borderId="3" xfId="0" applyFont="1" applyFill="1" applyBorder="1">
      <alignment vertical="center"/>
    </xf>
    <xf numFmtId="38" fontId="9" fillId="11" borderId="15" xfId="8" applyFont="1" applyFill="1" applyBorder="1">
      <alignment vertical="center"/>
    </xf>
    <xf numFmtId="38" fontId="9" fillId="11" borderId="17" xfId="8" applyFont="1" applyFill="1" applyBorder="1">
      <alignment vertical="center"/>
    </xf>
    <xf numFmtId="0" fontId="9" fillId="11" borderId="15" xfId="0" applyFont="1" applyFill="1" applyBorder="1">
      <alignment vertical="center"/>
    </xf>
    <xf numFmtId="0" fontId="9" fillId="11" borderId="3" xfId="0" applyFont="1" applyFill="1" applyBorder="1" applyAlignment="1">
      <alignment horizontal="right" vertical="center"/>
    </xf>
    <xf numFmtId="0" fontId="9" fillId="11" borderId="10" xfId="0" applyFont="1" applyFill="1" applyBorder="1">
      <alignment vertical="center"/>
    </xf>
    <xf numFmtId="0" fontId="9" fillId="11" borderId="11" xfId="0" applyFont="1" applyFill="1" applyBorder="1">
      <alignment vertical="center"/>
    </xf>
    <xf numFmtId="38" fontId="9" fillId="11" borderId="11" xfId="8" applyFont="1" applyFill="1" applyBorder="1">
      <alignment vertical="center"/>
    </xf>
    <xf numFmtId="0" fontId="9" fillId="11" borderId="9" xfId="0" applyFont="1" applyFill="1" applyBorder="1">
      <alignment vertical="center"/>
    </xf>
    <xf numFmtId="38" fontId="9" fillId="11" borderId="10" xfId="8" applyFont="1" applyFill="1" applyBorder="1">
      <alignment vertical="center"/>
    </xf>
    <xf numFmtId="38" fontId="9" fillId="11" borderId="64" xfId="8" applyFont="1" applyFill="1" applyBorder="1">
      <alignment vertical="center"/>
    </xf>
    <xf numFmtId="38" fontId="7" fillId="11" borderId="14" xfId="8" applyFont="1" applyFill="1" applyBorder="1">
      <alignment vertical="center"/>
    </xf>
    <xf numFmtId="38" fontId="7" fillId="11" borderId="14" xfId="8" applyFont="1" applyFill="1" applyBorder="1" applyAlignment="1">
      <alignment horizontal="right" vertical="center"/>
    </xf>
    <xf numFmtId="182" fontId="7" fillId="11" borderId="14" xfId="8" applyNumberFormat="1" applyFont="1" applyFill="1" applyBorder="1">
      <alignment vertical="center"/>
    </xf>
    <xf numFmtId="0" fontId="13" fillId="0" borderId="24" xfId="0" applyFont="1" applyBorder="1">
      <alignment vertical="center"/>
    </xf>
    <xf numFmtId="0" fontId="13" fillId="0" borderId="24" xfId="0" applyFont="1" applyBorder="1" applyAlignment="1">
      <alignment vertical="center" wrapText="1"/>
    </xf>
    <xf numFmtId="0" fontId="3" fillId="7" borderId="44" xfId="9" applyFont="1" applyFill="1" applyBorder="1" applyAlignment="1" applyProtection="1">
      <alignment horizontal="left" vertical="top"/>
      <protection locked="0"/>
    </xf>
    <xf numFmtId="0" fontId="0" fillId="2" borderId="0" xfId="0" applyFill="1" applyAlignment="1">
      <alignment vertical="center" wrapText="1"/>
    </xf>
    <xf numFmtId="0" fontId="24" fillId="12" borderId="0" xfId="0" applyFont="1" applyFill="1">
      <alignment vertical="center"/>
    </xf>
    <xf numFmtId="0" fontId="24" fillId="12" borderId="0" xfId="0" applyFont="1" applyFill="1" applyAlignment="1">
      <alignment vertical="center" wrapText="1"/>
    </xf>
    <xf numFmtId="38" fontId="15" fillId="2" borderId="0" xfId="8" applyFont="1" applyFill="1">
      <alignment vertical="center"/>
    </xf>
    <xf numFmtId="178" fontId="9" fillId="0" borderId="72" xfId="6" applyNumberFormat="1" applyFont="1" applyBorder="1" applyAlignment="1" applyProtection="1">
      <alignment horizontal="left" vertical="top" wrapText="1"/>
      <protection locked="0"/>
    </xf>
    <xf numFmtId="0" fontId="3" fillId="7" borderId="45" xfId="9" applyFont="1" applyFill="1" applyBorder="1" applyAlignment="1" applyProtection="1">
      <alignment horizontal="left" vertical="top"/>
      <protection locked="0"/>
    </xf>
    <xf numFmtId="0" fontId="0" fillId="2" borderId="0" xfId="0" applyFill="1" applyAlignment="1">
      <alignment horizontal="right" vertical="center"/>
    </xf>
    <xf numFmtId="38" fontId="27" fillId="2" borderId="0" xfId="8" applyFont="1" applyFill="1" applyAlignment="1">
      <alignment horizontal="right" vertical="center"/>
    </xf>
    <xf numFmtId="187" fontId="7" fillId="2" borderId="14" xfId="8" applyNumberFormat="1" applyFont="1" applyFill="1" applyBorder="1">
      <alignment vertical="center"/>
    </xf>
    <xf numFmtId="0" fontId="9" fillId="10" borderId="7" xfId="0" applyFont="1" applyFill="1" applyBorder="1">
      <alignment vertical="center"/>
    </xf>
    <xf numFmtId="0" fontId="9" fillId="10" borderId="8" xfId="0" applyFont="1" applyFill="1" applyBorder="1">
      <alignment vertical="center"/>
    </xf>
    <xf numFmtId="38" fontId="9" fillId="10" borderId="8" xfId="8" applyFont="1" applyFill="1" applyBorder="1">
      <alignment vertical="center"/>
    </xf>
    <xf numFmtId="0" fontId="9" fillId="10" borderId="6" xfId="0" applyFont="1" applyFill="1" applyBorder="1">
      <alignment vertical="center"/>
    </xf>
    <xf numFmtId="38" fontId="9" fillId="10" borderId="7" xfId="8" applyFont="1" applyFill="1" applyBorder="1">
      <alignment vertical="center"/>
    </xf>
    <xf numFmtId="38" fontId="7" fillId="9" borderId="15" xfId="8" applyFont="1" applyFill="1" applyBorder="1">
      <alignment vertical="center"/>
    </xf>
    <xf numFmtId="0" fontId="9" fillId="9" borderId="0" xfId="0" applyFont="1" applyFill="1">
      <alignment vertical="center"/>
    </xf>
    <xf numFmtId="38" fontId="9" fillId="9" borderId="0" xfId="8" applyFont="1" applyFill="1" applyBorder="1">
      <alignment vertical="center"/>
    </xf>
    <xf numFmtId="0" fontId="9" fillId="9" borderId="3" xfId="0" applyFont="1" applyFill="1" applyBorder="1">
      <alignment vertical="center"/>
    </xf>
    <xf numFmtId="38" fontId="9" fillId="9" borderId="15" xfId="8" applyFont="1" applyFill="1" applyBorder="1">
      <alignment vertical="center"/>
    </xf>
    <xf numFmtId="38" fontId="9" fillId="9" borderId="17" xfId="8" applyFont="1" applyFill="1" applyBorder="1">
      <alignment vertical="center"/>
    </xf>
    <xf numFmtId="0" fontId="3" fillId="7" borderId="43" xfId="9" applyFont="1" applyFill="1" applyBorder="1" applyAlignment="1" applyProtection="1">
      <alignment horizontal="left" vertical="top"/>
      <protection locked="0"/>
    </xf>
    <xf numFmtId="178" fontId="9" fillId="7" borderId="80" xfId="6" applyNumberFormat="1" applyFont="1" applyFill="1" applyBorder="1" applyAlignment="1" applyProtection="1">
      <alignment horizontal="left" vertical="top" wrapText="1"/>
      <protection locked="0"/>
    </xf>
    <xf numFmtId="49" fontId="9" fillId="0" borderId="45" xfId="6" applyNumberFormat="1" applyFont="1" applyBorder="1" applyAlignment="1" applyProtection="1">
      <alignment horizontal="left" vertical="top" wrapText="1"/>
      <protection locked="0"/>
    </xf>
    <xf numFmtId="0" fontId="7" fillId="0" borderId="0" xfId="6" applyFont="1" applyProtection="1">
      <alignment vertical="center"/>
      <protection locked="0"/>
    </xf>
    <xf numFmtId="0" fontId="8" fillId="3" borderId="33" xfId="6" applyFont="1" applyFill="1" applyBorder="1" applyAlignment="1" applyProtection="1">
      <alignment horizontal="center" vertical="center" wrapText="1"/>
      <protection locked="0"/>
    </xf>
    <xf numFmtId="0" fontId="8" fillId="5" borderId="46" xfId="6" applyFont="1" applyFill="1" applyBorder="1" applyAlignment="1" applyProtection="1">
      <alignment horizontal="center" vertical="center" wrapText="1"/>
      <protection locked="0"/>
    </xf>
    <xf numFmtId="0" fontId="8" fillId="3" borderId="37" xfId="6" applyFont="1" applyFill="1" applyBorder="1" applyAlignment="1" applyProtection="1">
      <alignment horizontal="center" vertical="center" wrapText="1"/>
      <protection locked="0"/>
    </xf>
    <xf numFmtId="0" fontId="8" fillId="3" borderId="18" xfId="6" applyFont="1" applyFill="1" applyBorder="1" applyAlignment="1" applyProtection="1">
      <alignment horizontal="center" vertical="center" wrapText="1"/>
      <protection locked="0"/>
    </xf>
    <xf numFmtId="0" fontId="7" fillId="0" borderId="0" xfId="6" applyFont="1" applyAlignment="1" applyProtection="1">
      <alignment horizontal="center" vertical="center"/>
      <protection locked="0"/>
    </xf>
    <xf numFmtId="0" fontId="11" fillId="4" borderId="21" xfId="6" applyFont="1" applyFill="1" applyBorder="1" applyAlignment="1" applyProtection="1">
      <alignment horizontal="left" vertical="top" wrapText="1" shrinkToFit="1"/>
      <protection locked="0"/>
    </xf>
    <xf numFmtId="0" fontId="9" fillId="0" borderId="45" xfId="6" applyFont="1" applyBorder="1" applyAlignment="1" applyProtection="1">
      <alignment horizontal="left" vertical="top" wrapText="1"/>
      <protection locked="0"/>
    </xf>
    <xf numFmtId="0" fontId="7" fillId="0" borderId="22" xfId="6" applyFont="1" applyBorder="1" applyAlignment="1" applyProtection="1">
      <alignment vertical="center" wrapText="1"/>
      <protection locked="0"/>
    </xf>
    <xf numFmtId="0" fontId="7" fillId="0" borderId="19" xfId="6" applyFont="1" applyBorder="1" applyAlignment="1" applyProtection="1">
      <alignment horizontal="left" vertical="top" wrapText="1"/>
      <protection locked="0"/>
    </xf>
    <xf numFmtId="0" fontId="7" fillId="0" borderId="20" xfId="6" applyFont="1" applyBorder="1" applyAlignment="1" applyProtection="1">
      <alignment horizontal="left" vertical="top" wrapText="1"/>
      <protection locked="0"/>
    </xf>
    <xf numFmtId="0" fontId="9" fillId="7" borderId="45" xfId="6" applyFont="1" applyFill="1" applyBorder="1" applyAlignment="1" applyProtection="1">
      <alignment horizontal="left" vertical="top" wrapText="1"/>
      <protection locked="0"/>
    </xf>
    <xf numFmtId="0" fontId="7" fillId="0" borderId="20" xfId="6" applyFont="1" applyBorder="1" applyAlignment="1" applyProtection="1">
      <alignment horizontal="left" vertical="center" wrapText="1"/>
      <protection locked="0"/>
    </xf>
    <xf numFmtId="0" fontId="6" fillId="0" borderId="19" xfId="6" applyFont="1" applyBorder="1" applyAlignment="1" applyProtection="1">
      <alignment horizontal="left" vertical="top" wrapText="1"/>
      <protection locked="0"/>
    </xf>
    <xf numFmtId="0" fontId="11" fillId="4" borderId="36" xfId="6" applyFont="1" applyFill="1" applyBorder="1" applyAlignment="1" applyProtection="1">
      <alignment horizontal="left" vertical="top" wrapText="1" shrinkToFit="1"/>
      <protection locked="0"/>
    </xf>
    <xf numFmtId="0" fontId="7" fillId="0" borderId="40" xfId="6" applyFont="1" applyBorder="1" applyAlignment="1" applyProtection="1">
      <alignment vertical="center" wrapText="1"/>
      <protection locked="0"/>
    </xf>
    <xf numFmtId="0" fontId="6" fillId="0" borderId="23" xfId="6" applyFont="1" applyBorder="1" applyAlignment="1" applyProtection="1">
      <alignment horizontal="left" vertical="top" wrapText="1"/>
      <protection locked="0"/>
    </xf>
    <xf numFmtId="0" fontId="7" fillId="0" borderId="29" xfId="6" applyFont="1" applyBorder="1" applyAlignment="1" applyProtection="1">
      <alignment horizontal="left" vertical="top" wrapText="1"/>
      <protection locked="0"/>
    </xf>
    <xf numFmtId="0" fontId="10" fillId="0" borderId="0" xfId="6" applyFont="1" applyProtection="1">
      <alignment vertical="center"/>
      <protection locked="0"/>
    </xf>
    <xf numFmtId="0" fontId="7" fillId="0" borderId="3" xfId="6" applyFont="1" applyBorder="1" applyAlignment="1" applyProtection="1">
      <alignment vertical="center" wrapText="1"/>
      <protection locked="0"/>
    </xf>
    <xf numFmtId="0" fontId="9" fillId="0" borderId="2" xfId="6" applyFont="1" applyBorder="1" applyAlignment="1" applyProtection="1">
      <alignment horizontal="left" vertical="top" wrapText="1"/>
      <protection locked="0"/>
    </xf>
    <xf numFmtId="0" fontId="11" fillId="4" borderId="34" xfId="6" applyFont="1" applyFill="1" applyBorder="1" applyAlignment="1" applyProtection="1">
      <alignment horizontal="left" vertical="top" wrapText="1" shrinkToFit="1"/>
      <protection locked="0"/>
    </xf>
    <xf numFmtId="31" fontId="7" fillId="0" borderId="38" xfId="6" applyNumberFormat="1" applyFont="1" applyBorder="1" applyAlignment="1" applyProtection="1">
      <alignment vertical="center" wrapText="1"/>
      <protection locked="0"/>
    </xf>
    <xf numFmtId="31" fontId="7" fillId="0" borderId="38" xfId="6" applyNumberFormat="1" applyFont="1" applyBorder="1" applyAlignment="1" applyProtection="1">
      <alignment horizontal="left" vertical="center" wrapText="1"/>
      <protection locked="0"/>
    </xf>
    <xf numFmtId="0" fontId="7" fillId="0" borderId="26" xfId="6" applyFont="1" applyBorder="1" applyAlignment="1" applyProtection="1">
      <alignment horizontal="left" vertical="top" wrapText="1"/>
      <protection locked="0"/>
    </xf>
    <xf numFmtId="0" fontId="11" fillId="4" borderId="35" xfId="6" applyFont="1" applyFill="1" applyBorder="1" applyAlignment="1" applyProtection="1">
      <alignment horizontal="left" vertical="top" wrapText="1" shrinkToFit="1"/>
      <protection locked="0"/>
    </xf>
    <xf numFmtId="176" fontId="7" fillId="0" borderId="39" xfId="6" applyNumberFormat="1" applyFont="1" applyBorder="1" applyAlignment="1" applyProtection="1">
      <alignment vertical="center" wrapText="1"/>
      <protection locked="0"/>
    </xf>
    <xf numFmtId="0" fontId="9" fillId="0" borderId="27" xfId="6" applyFont="1" applyBorder="1" applyAlignment="1" applyProtection="1">
      <alignment horizontal="left" vertical="top" wrapText="1"/>
      <protection locked="0"/>
    </xf>
    <xf numFmtId="0" fontId="7" fillId="0" borderId="28" xfId="6" applyFont="1" applyBorder="1" applyAlignment="1" applyProtection="1">
      <alignment horizontal="left" vertical="top" wrapText="1"/>
      <protection locked="0"/>
    </xf>
    <xf numFmtId="0" fontId="9" fillId="0" borderId="19" xfId="6" applyFont="1" applyBorder="1" applyAlignment="1" applyProtection="1">
      <alignment horizontal="left" vertical="top" wrapText="1"/>
      <protection locked="0"/>
    </xf>
    <xf numFmtId="176" fontId="7" fillId="0" borderId="22" xfId="6" applyNumberFormat="1" applyFont="1" applyBorder="1" applyAlignment="1" applyProtection="1">
      <alignment vertical="center" wrapText="1"/>
      <protection locked="0"/>
    </xf>
    <xf numFmtId="176" fontId="7" fillId="0" borderId="38" xfId="6" applyNumberFormat="1" applyFont="1" applyBorder="1" applyAlignment="1" applyProtection="1">
      <alignment vertical="center" wrapText="1"/>
      <protection locked="0"/>
    </xf>
    <xf numFmtId="0" fontId="9" fillId="0" borderId="25" xfId="6" applyFont="1" applyBorder="1" applyAlignment="1" applyProtection="1">
      <alignment horizontal="left" vertical="top" wrapText="1"/>
      <protection locked="0"/>
    </xf>
    <xf numFmtId="0" fontId="7" fillId="0" borderId="39" xfId="6" applyFont="1" applyBorder="1" applyAlignment="1" applyProtection="1">
      <alignment vertical="center" wrapText="1"/>
      <protection locked="0"/>
    </xf>
    <xf numFmtId="0" fontId="7" fillId="0" borderId="27" xfId="6" applyFont="1" applyBorder="1" applyAlignment="1" applyProtection="1">
      <alignment horizontal="left" vertical="top" wrapText="1"/>
      <protection locked="0"/>
    </xf>
    <xf numFmtId="0" fontId="11" fillId="4" borderId="49" xfId="6" applyFont="1" applyFill="1" applyBorder="1" applyAlignment="1" applyProtection="1">
      <alignment horizontal="left" vertical="top" wrapText="1" shrinkToFit="1"/>
      <protection locked="0"/>
    </xf>
    <xf numFmtId="56" fontId="7" fillId="0" borderId="51" xfId="6" applyNumberFormat="1" applyFont="1" applyBorder="1" applyAlignment="1" applyProtection="1">
      <alignment vertical="center" wrapText="1"/>
      <protection locked="0"/>
    </xf>
    <xf numFmtId="0" fontId="7" fillId="0" borderId="52" xfId="6" applyFont="1" applyBorder="1" applyAlignment="1" applyProtection="1">
      <alignment horizontal="left" vertical="top" wrapText="1"/>
      <protection locked="0"/>
    </xf>
    <xf numFmtId="0" fontId="7" fillId="0" borderId="53" xfId="6" applyFont="1" applyBorder="1" applyAlignment="1" applyProtection="1">
      <alignment horizontal="left" vertical="top" wrapText="1"/>
      <protection locked="0"/>
    </xf>
    <xf numFmtId="0" fontId="11" fillId="4" borderId="61" xfId="6" applyFont="1" applyFill="1" applyBorder="1" applyAlignment="1" applyProtection="1">
      <alignment horizontal="left" vertical="top" wrapText="1" shrinkToFit="1"/>
      <protection locked="0"/>
    </xf>
    <xf numFmtId="0" fontId="7" fillId="0" borderId="68" xfId="6" applyFont="1" applyBorder="1" applyAlignment="1" applyProtection="1">
      <alignment vertical="center" wrapText="1"/>
      <protection locked="0"/>
    </xf>
    <xf numFmtId="0" fontId="7" fillId="0" borderId="30" xfId="6" applyFont="1" applyBorder="1" applyAlignment="1" applyProtection="1">
      <alignment horizontal="left" vertical="top" wrapText="1"/>
      <protection locked="0"/>
    </xf>
    <xf numFmtId="0" fontId="11" fillId="4" borderId="63" xfId="6" applyFont="1" applyFill="1" applyBorder="1" applyAlignment="1" applyProtection="1">
      <alignment horizontal="left" vertical="top" wrapText="1" shrinkToFit="1"/>
      <protection locked="0"/>
    </xf>
    <xf numFmtId="0" fontId="7" fillId="0" borderId="69" xfId="6" applyFont="1" applyBorder="1" applyAlignment="1" applyProtection="1">
      <alignment vertical="center" wrapText="1"/>
      <protection locked="0"/>
    </xf>
    <xf numFmtId="0" fontId="11" fillId="4" borderId="62" xfId="6" applyFont="1" applyFill="1" applyBorder="1" applyAlignment="1" applyProtection="1">
      <alignment horizontal="left" vertical="top" wrapText="1" shrinkToFit="1"/>
      <protection locked="0"/>
    </xf>
    <xf numFmtId="56" fontId="7" fillId="0" borderId="70" xfId="6" applyNumberFormat="1" applyFont="1" applyBorder="1" applyAlignment="1" applyProtection="1">
      <alignment vertical="center" wrapText="1"/>
      <protection locked="0"/>
    </xf>
    <xf numFmtId="0" fontId="7" fillId="0" borderId="25"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10" fillId="0" borderId="19" xfId="6" applyFont="1" applyBorder="1" applyAlignment="1" applyProtection="1">
      <alignment horizontal="left" vertical="top" wrapText="1"/>
      <protection locked="0"/>
    </xf>
    <xf numFmtId="0" fontId="0" fillId="0" borderId="0" xfId="0" applyProtection="1">
      <alignment vertical="center"/>
      <protection locked="0"/>
    </xf>
    <xf numFmtId="0" fontId="6" fillId="4" borderId="35" xfId="6" applyFont="1" applyFill="1" applyBorder="1" applyAlignment="1" applyProtection="1">
      <alignment horizontal="left" vertical="top" wrapText="1" shrinkToFit="1"/>
      <protection locked="0"/>
    </xf>
    <xf numFmtId="178" fontId="7" fillId="0" borderId="39" xfId="6" applyNumberFormat="1" applyFont="1" applyBorder="1" applyAlignment="1" applyProtection="1">
      <alignment horizontal="left" vertical="center" wrapText="1"/>
      <protection locked="0"/>
    </xf>
    <xf numFmtId="0" fontId="6" fillId="4" borderId="21" xfId="6" applyFont="1" applyFill="1" applyBorder="1" applyAlignment="1" applyProtection="1">
      <alignment horizontal="left" vertical="top" wrapText="1" shrinkToFit="1"/>
      <protection locked="0"/>
    </xf>
    <xf numFmtId="178" fontId="7" fillId="0" borderId="22" xfId="6" applyNumberFormat="1" applyFont="1" applyBorder="1" applyAlignment="1" applyProtection="1">
      <alignment horizontal="left" vertical="center" wrapText="1"/>
      <protection locked="0"/>
    </xf>
    <xf numFmtId="0" fontId="6" fillId="4" borderId="36" xfId="6" applyFont="1" applyFill="1" applyBorder="1" applyAlignment="1" applyProtection="1">
      <alignment horizontal="left" vertical="top" wrapText="1" shrinkToFit="1"/>
      <protection locked="0"/>
    </xf>
    <xf numFmtId="178" fontId="7" fillId="0" borderId="40" xfId="6" applyNumberFormat="1" applyFont="1" applyBorder="1" applyAlignment="1" applyProtection="1">
      <alignment horizontal="left" vertical="center" wrapText="1"/>
      <protection locked="0"/>
    </xf>
    <xf numFmtId="49" fontId="7" fillId="0" borderId="38" xfId="6" applyNumberFormat="1" applyFont="1" applyBorder="1" applyAlignment="1" applyProtection="1">
      <alignment vertical="center" wrapText="1"/>
      <protection locked="0"/>
    </xf>
    <xf numFmtId="0" fontId="11" fillId="4" borderId="79" xfId="6" applyFont="1" applyFill="1" applyBorder="1" applyAlignment="1" applyProtection="1">
      <alignment horizontal="left" vertical="top" wrapText="1" shrinkToFit="1"/>
      <protection locked="0"/>
    </xf>
    <xf numFmtId="178" fontId="7" fillId="0" borderId="81" xfId="6" applyNumberFormat="1" applyFont="1" applyBorder="1" applyAlignment="1" applyProtection="1">
      <alignment horizontal="left" vertical="center" wrapText="1"/>
      <protection locked="0"/>
    </xf>
    <xf numFmtId="0" fontId="7" fillId="0" borderId="82" xfId="6" applyFont="1" applyBorder="1" applyAlignment="1" applyProtection="1">
      <alignment horizontal="left" vertical="top" wrapText="1"/>
      <protection locked="0"/>
    </xf>
    <xf numFmtId="0" fontId="7" fillId="0" borderId="83" xfId="6" applyFont="1" applyBorder="1" applyAlignment="1" applyProtection="1">
      <alignment horizontal="left" vertical="top" wrapText="1"/>
      <protection locked="0"/>
    </xf>
    <xf numFmtId="0" fontId="11" fillId="4" borderId="76" xfId="6" applyFont="1" applyFill="1" applyBorder="1" applyAlignment="1" applyProtection="1">
      <alignment horizontal="left" vertical="top" wrapText="1" shrinkToFit="1"/>
      <protection locked="0"/>
    </xf>
    <xf numFmtId="0" fontId="7" fillId="0" borderId="24" xfId="6" applyFont="1" applyBorder="1" applyAlignment="1" applyProtection="1">
      <alignment horizontal="left" vertical="top" wrapText="1"/>
      <protection locked="0"/>
    </xf>
    <xf numFmtId="0" fontId="7" fillId="0" borderId="77" xfId="6" applyFont="1" applyBorder="1" applyAlignment="1" applyProtection="1">
      <alignment horizontal="left" vertical="top" wrapText="1"/>
      <protection locked="0"/>
    </xf>
    <xf numFmtId="49" fontId="7" fillId="0" borderId="41" xfId="6" applyNumberFormat="1" applyFont="1" applyBorder="1" applyAlignment="1" applyProtection="1">
      <alignment vertical="center" wrapText="1"/>
      <protection locked="0"/>
    </xf>
    <xf numFmtId="0" fontId="11" fillId="4" borderId="71" xfId="6" applyFont="1" applyFill="1" applyBorder="1" applyAlignment="1" applyProtection="1">
      <alignment horizontal="left" vertical="top" wrapText="1" shrinkToFit="1"/>
      <protection locked="0"/>
    </xf>
    <xf numFmtId="178" fontId="7" fillId="0" borderId="73" xfId="6" applyNumberFormat="1" applyFont="1" applyBorder="1" applyAlignment="1" applyProtection="1">
      <alignment horizontal="left" vertical="center" wrapText="1"/>
      <protection locked="0"/>
    </xf>
    <xf numFmtId="0" fontId="7" fillId="0" borderId="74" xfId="6" applyFont="1" applyBorder="1" applyAlignment="1" applyProtection="1">
      <alignment horizontal="left" vertical="top" wrapText="1"/>
      <protection locked="0"/>
    </xf>
    <xf numFmtId="0" fontId="7" fillId="0" borderId="75" xfId="6" applyFont="1" applyBorder="1" applyAlignment="1" applyProtection="1">
      <alignment horizontal="left" vertical="top" wrapText="1"/>
      <protection locked="0"/>
    </xf>
    <xf numFmtId="0" fontId="9" fillId="0" borderId="0" xfId="6" applyFont="1" applyAlignment="1" applyProtection="1">
      <alignment horizontal="left" vertical="top" wrapText="1"/>
      <protection locked="0"/>
    </xf>
    <xf numFmtId="0" fontId="7" fillId="0" borderId="0" xfId="6" applyFont="1" applyAlignment="1" applyProtection="1">
      <alignment vertical="center" wrapText="1"/>
      <protection locked="0"/>
    </xf>
    <xf numFmtId="0" fontId="7" fillId="0" borderId="0" xfId="6" applyFont="1" applyAlignment="1" applyProtection="1">
      <alignment horizontal="left" vertical="top" wrapText="1"/>
      <protection locked="0"/>
    </xf>
    <xf numFmtId="0" fontId="7" fillId="0" borderId="41" xfId="6" applyFont="1" applyBorder="1" applyAlignment="1" applyProtection="1">
      <alignment horizontal="left" vertical="center" wrapText="1"/>
      <protection locked="0"/>
    </xf>
    <xf numFmtId="0" fontId="7" fillId="0" borderId="38" xfId="6" applyFont="1" applyBorder="1" applyAlignment="1" applyProtection="1">
      <alignment horizontal="left" vertical="center" wrapText="1"/>
      <protection locked="0"/>
    </xf>
    <xf numFmtId="0" fontId="13" fillId="2" borderId="0" xfId="0" applyFont="1" applyFill="1" applyProtection="1">
      <alignment vertical="center"/>
      <protection locked="0"/>
    </xf>
    <xf numFmtId="0" fontId="7" fillId="0" borderId="0" xfId="6" applyFont="1">
      <alignment vertical="center"/>
    </xf>
    <xf numFmtId="176" fontId="9" fillId="0" borderId="44" xfId="6" applyNumberFormat="1" applyFont="1" applyBorder="1" applyAlignment="1">
      <alignment horizontal="left" vertical="center" wrapText="1"/>
    </xf>
    <xf numFmtId="176" fontId="9" fillId="0" borderId="42" xfId="6" applyNumberFormat="1" applyFont="1" applyBorder="1" applyAlignment="1">
      <alignment horizontal="left" vertical="center" wrapText="1"/>
    </xf>
    <xf numFmtId="176" fontId="9" fillId="0" borderId="45" xfId="6" applyNumberFormat="1" applyFont="1" applyBorder="1" applyAlignment="1">
      <alignment horizontal="left" vertical="center" wrapText="1"/>
    </xf>
    <xf numFmtId="176" fontId="9" fillId="0" borderId="43" xfId="6" applyNumberFormat="1" applyFont="1" applyBorder="1" applyAlignment="1">
      <alignment horizontal="left" vertical="center" wrapText="1"/>
    </xf>
    <xf numFmtId="0" fontId="20" fillId="2" borderId="0" xfId="0" applyFont="1" applyFill="1" applyProtection="1">
      <alignment vertical="center"/>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center" vertical="center"/>
      <protection locked="0"/>
    </xf>
    <xf numFmtId="49" fontId="20" fillId="2" borderId="0" xfId="0" applyNumberFormat="1" applyFont="1" applyFill="1" applyAlignment="1" applyProtection="1">
      <alignment horizontal="left" vertical="center"/>
      <protection locked="0"/>
    </xf>
    <xf numFmtId="3" fontId="20" fillId="2" borderId="0" xfId="0" applyNumberFormat="1" applyFont="1" applyFill="1" applyAlignment="1" applyProtection="1">
      <alignment horizontal="right" vertical="center"/>
      <protection locked="0"/>
    </xf>
    <xf numFmtId="0" fontId="20" fillId="2" borderId="0" xfId="0" applyFont="1" applyFill="1" applyAlignment="1" applyProtection="1">
      <alignment horizontal="right" vertical="center"/>
      <protection locked="0"/>
    </xf>
    <xf numFmtId="188" fontId="20" fillId="2" borderId="0" xfId="0" applyNumberFormat="1" applyFont="1" applyFill="1" applyProtection="1">
      <alignment vertical="center"/>
      <protection locked="0"/>
    </xf>
    <xf numFmtId="31" fontId="20" fillId="2" borderId="0" xfId="0" applyNumberFormat="1" applyFont="1" applyFill="1" applyAlignment="1" applyProtection="1">
      <alignment horizontal="left" vertical="center"/>
      <protection locked="0"/>
    </xf>
    <xf numFmtId="0" fontId="13" fillId="2" borderId="12" xfId="0" applyFont="1" applyFill="1" applyBorder="1" applyProtection="1">
      <alignment vertical="center"/>
      <protection locked="0"/>
    </xf>
    <xf numFmtId="0" fontId="13" fillId="2" borderId="13" xfId="0" applyFont="1" applyFill="1" applyBorder="1" applyProtection="1">
      <alignment vertical="center"/>
      <protection locked="0"/>
    </xf>
    <xf numFmtId="0" fontId="13" fillId="2" borderId="1" xfId="0" applyFont="1" applyFill="1" applyBorder="1" applyProtection="1">
      <alignment vertical="center"/>
      <protection locked="0"/>
    </xf>
    <xf numFmtId="0" fontId="13" fillId="2" borderId="14" xfId="0" applyFont="1" applyFill="1" applyBorder="1">
      <alignment vertical="center"/>
    </xf>
    <xf numFmtId="0" fontId="7" fillId="0" borderId="0" xfId="6" applyFont="1" applyProtection="1">
      <alignment vertical="center"/>
      <protection hidden="1"/>
    </xf>
    <xf numFmtId="0" fontId="9" fillId="0" borderId="42" xfId="6" applyFont="1" applyBorder="1" applyAlignment="1" applyProtection="1">
      <alignment horizontal="left" vertical="top" wrapText="1"/>
      <protection hidden="1"/>
    </xf>
    <xf numFmtId="0" fontId="9" fillId="0" borderId="0" xfId="6" applyFont="1" applyAlignment="1" applyProtection="1">
      <alignment horizontal="left" vertical="top" wrapText="1"/>
      <protection hidden="1"/>
    </xf>
    <xf numFmtId="176" fontId="7" fillId="0" borderId="41" xfId="6" applyNumberFormat="1" applyFont="1" applyBorder="1" applyAlignment="1" applyProtection="1">
      <alignment vertical="center" wrapText="1"/>
      <protection locked="0"/>
    </xf>
    <xf numFmtId="0" fontId="9" fillId="0" borderId="24" xfId="6" applyFont="1" applyBorder="1" applyAlignment="1" applyProtection="1">
      <alignment horizontal="left" vertical="top" wrapText="1"/>
      <protection locked="0"/>
    </xf>
    <xf numFmtId="0" fontId="11" fillId="4" borderId="84" xfId="6" applyFont="1" applyFill="1" applyBorder="1" applyAlignment="1" applyProtection="1">
      <alignment horizontal="left" vertical="top" wrapText="1" shrinkToFit="1"/>
      <protection locked="0"/>
    </xf>
    <xf numFmtId="178" fontId="9" fillId="7" borderId="85" xfId="6" applyNumberFormat="1" applyFont="1" applyFill="1" applyBorder="1" applyAlignment="1" applyProtection="1">
      <alignment horizontal="left" vertical="top" wrapText="1"/>
      <protection locked="0"/>
    </xf>
    <xf numFmtId="178" fontId="7" fillId="0" borderId="3" xfId="6" applyNumberFormat="1" applyFont="1" applyBorder="1" applyAlignment="1" applyProtection="1">
      <alignment horizontal="left" vertical="center" wrapText="1"/>
      <protection locked="0"/>
    </xf>
    <xf numFmtId="0" fontId="7" fillId="0" borderId="2" xfId="6" applyFont="1" applyBorder="1" applyAlignment="1" applyProtection="1">
      <alignment horizontal="left" vertical="top" wrapText="1"/>
      <protection locked="0"/>
    </xf>
    <xf numFmtId="0" fontId="7" fillId="0" borderId="0" xfId="6" quotePrefix="1" applyFont="1" applyProtection="1">
      <alignment vertical="center"/>
      <protection locked="0"/>
    </xf>
    <xf numFmtId="0" fontId="17" fillId="2" borderId="0" xfId="0" applyFont="1" applyFill="1" applyAlignment="1">
      <alignment horizontal="right" vertical="center"/>
    </xf>
    <xf numFmtId="0" fontId="13" fillId="2" borderId="0" xfId="0" applyFont="1" applyFill="1" applyAlignment="1" applyProtection="1">
      <alignment horizontal="right" vertical="center"/>
      <protection locked="0"/>
    </xf>
    <xf numFmtId="0" fontId="7" fillId="0" borderId="32" xfId="6" applyFont="1" applyBorder="1" applyAlignment="1" applyProtection="1">
      <alignment horizontal="left" vertical="top" wrapText="1"/>
      <protection locked="0"/>
    </xf>
    <xf numFmtId="179" fontId="20" fillId="2" borderId="0" xfId="0" applyNumberFormat="1" applyFont="1" applyFill="1" applyAlignment="1">
      <alignment horizontal="right" vertical="center"/>
    </xf>
    <xf numFmtId="181" fontId="20" fillId="2" borderId="0" xfId="0" applyNumberFormat="1" applyFont="1" applyFill="1" applyAlignment="1">
      <alignment horizontal="left" vertical="center"/>
    </xf>
    <xf numFmtId="0" fontId="20" fillId="2" borderId="0" xfId="0" applyFont="1" applyFill="1" applyAlignment="1">
      <alignment horizontal="left" vertical="center"/>
    </xf>
    <xf numFmtId="0" fontId="0" fillId="2" borderId="0" xfId="0"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0" xfId="0" applyFont="1" applyFill="1" applyAlignment="1" applyProtection="1">
      <alignment horizontal="left" vertical="center"/>
      <protection hidden="1"/>
    </xf>
    <xf numFmtId="179" fontId="7" fillId="0" borderId="22" xfId="6" applyNumberFormat="1" applyFont="1" applyBorder="1" applyAlignment="1" applyProtection="1">
      <alignment vertical="center" wrapText="1"/>
      <protection locked="0"/>
    </xf>
    <xf numFmtId="0" fontId="20" fillId="2" borderId="0" xfId="0" applyFont="1" applyFill="1">
      <alignment vertical="center"/>
    </xf>
    <xf numFmtId="40" fontId="7" fillId="2" borderId="14" xfId="8" applyNumberFormat="1" applyFont="1" applyFill="1" applyBorder="1">
      <alignment vertical="center"/>
    </xf>
    <xf numFmtId="38" fontId="0" fillId="2" borderId="0" xfId="8" applyFont="1" applyFill="1" applyAlignment="1">
      <alignment horizontal="right" vertical="center"/>
    </xf>
    <xf numFmtId="179" fontId="7" fillId="0" borderId="22" xfId="6" applyNumberFormat="1" applyFont="1" applyBorder="1" applyAlignment="1" applyProtection="1">
      <alignment horizontal="left" vertical="center" wrapText="1"/>
      <protection locked="0"/>
    </xf>
    <xf numFmtId="179" fontId="9" fillId="7" borderId="43" xfId="6" applyNumberFormat="1" applyFont="1" applyFill="1" applyBorder="1" applyAlignment="1" applyProtection="1">
      <alignment horizontal="left" vertical="top" wrapText="1"/>
      <protection locked="0"/>
    </xf>
    <xf numFmtId="187" fontId="7" fillId="2" borderId="5" xfId="11" applyNumberFormat="1" applyFont="1" applyFill="1" applyBorder="1">
      <alignment vertical="center"/>
    </xf>
    <xf numFmtId="187" fontId="7" fillId="2" borderId="2" xfId="11" applyNumberFormat="1" applyFont="1" applyFill="1" applyBorder="1">
      <alignment vertical="center"/>
    </xf>
    <xf numFmtId="187" fontId="7" fillId="2" borderId="4" xfId="11" applyNumberFormat="1" applyFont="1" applyFill="1" applyBorder="1">
      <alignment vertical="center"/>
    </xf>
    <xf numFmtId="187" fontId="7" fillId="11" borderId="10" xfId="11" applyNumberFormat="1" applyFont="1" applyFill="1" applyBorder="1">
      <alignment vertical="center"/>
    </xf>
    <xf numFmtId="187" fontId="7" fillId="11" borderId="4" xfId="11" applyNumberFormat="1" applyFont="1" applyFill="1" applyBorder="1">
      <alignment vertical="center"/>
    </xf>
    <xf numFmtId="187" fontId="7" fillId="11" borderId="2" xfId="11" applyNumberFormat="1" applyFont="1" applyFill="1" applyBorder="1">
      <alignment vertical="center"/>
    </xf>
    <xf numFmtId="187" fontId="7" fillId="2" borderId="14" xfId="11" applyNumberFormat="1" applyFont="1" applyFill="1" applyBorder="1">
      <alignment vertical="center"/>
    </xf>
    <xf numFmtId="188" fontId="7" fillId="2" borderId="5" xfId="8" applyNumberFormat="1" applyFont="1" applyFill="1" applyBorder="1">
      <alignment vertical="center"/>
    </xf>
    <xf numFmtId="188" fontId="7" fillId="2" borderId="2" xfId="8" applyNumberFormat="1" applyFont="1" applyFill="1" applyBorder="1">
      <alignment vertical="center"/>
    </xf>
    <xf numFmtId="188" fontId="7" fillId="2" borderId="4" xfId="8" applyNumberFormat="1" applyFont="1" applyFill="1" applyBorder="1">
      <alignment vertical="center"/>
    </xf>
    <xf numFmtId="188" fontId="7" fillId="2" borderId="78" xfId="8" applyNumberFormat="1" applyFont="1" applyFill="1" applyBorder="1">
      <alignment vertical="center"/>
    </xf>
    <xf numFmtId="188" fontId="7" fillId="2" borderId="14" xfId="8" applyNumberFormat="1" applyFont="1" applyFill="1" applyBorder="1">
      <alignment vertical="center"/>
    </xf>
    <xf numFmtId="188" fontId="7" fillId="0" borderId="14" xfId="8" applyNumberFormat="1" applyFont="1" applyFill="1" applyBorder="1">
      <alignment vertical="center"/>
    </xf>
    <xf numFmtId="0" fontId="11" fillId="4" borderId="86" xfId="6" applyFont="1" applyFill="1" applyBorder="1" applyAlignment="1" applyProtection="1">
      <alignment horizontal="left" vertical="top" wrapText="1" shrinkToFit="1"/>
      <protection locked="0"/>
    </xf>
    <xf numFmtId="178" fontId="9" fillId="7" borderId="87" xfId="6" applyNumberFormat="1" applyFont="1" applyFill="1" applyBorder="1" applyAlignment="1" applyProtection="1">
      <alignment horizontal="left" vertical="top" wrapText="1"/>
      <protection locked="0"/>
    </xf>
    <xf numFmtId="178" fontId="7" fillId="0" borderId="88" xfId="6" applyNumberFormat="1" applyFont="1" applyBorder="1" applyAlignment="1" applyProtection="1">
      <alignment horizontal="left" vertical="center" wrapText="1"/>
      <protection locked="0"/>
    </xf>
    <xf numFmtId="0" fontId="7" fillId="0" borderId="89" xfId="6" applyFont="1" applyBorder="1" applyAlignment="1" applyProtection="1">
      <alignment horizontal="left" vertical="top" wrapText="1"/>
      <protection locked="0"/>
    </xf>
    <xf numFmtId="178" fontId="9" fillId="7" borderId="91" xfId="6" applyNumberFormat="1" applyFont="1" applyFill="1" applyBorder="1" applyAlignment="1" applyProtection="1">
      <alignment horizontal="left" vertical="top" wrapText="1"/>
      <protection locked="0"/>
    </xf>
    <xf numFmtId="0" fontId="6" fillId="4" borderId="76" xfId="6" applyFont="1" applyFill="1" applyBorder="1" applyAlignment="1" applyProtection="1">
      <alignment horizontal="left" vertical="top" wrapText="1" shrinkToFit="1"/>
      <protection locked="0"/>
    </xf>
    <xf numFmtId="178" fontId="9" fillId="7" borderId="45" xfId="6" applyNumberFormat="1" applyFont="1" applyFill="1" applyBorder="1" applyAlignment="1" applyProtection="1">
      <alignment horizontal="left" vertical="top" wrapText="1"/>
      <protection locked="0"/>
    </xf>
    <xf numFmtId="178" fontId="7" fillId="0" borderId="41" xfId="6" applyNumberFormat="1" applyFont="1" applyBorder="1" applyAlignment="1" applyProtection="1">
      <alignment horizontal="left" vertical="center" wrapText="1"/>
      <protection locked="0"/>
    </xf>
    <xf numFmtId="0" fontId="0" fillId="2" borderId="0" xfId="0" applyFill="1" applyAlignment="1" applyProtection="1">
      <alignment horizontal="center" vertical="center"/>
      <protection locked="0"/>
    </xf>
    <xf numFmtId="176" fontId="26" fillId="2" borderId="0" xfId="0" applyNumberFormat="1" applyFont="1" applyFill="1" applyAlignment="1" applyProtection="1">
      <alignment horizontal="center" vertical="center" wrapText="1"/>
      <protection locked="0"/>
    </xf>
    <xf numFmtId="188" fontId="26" fillId="2" borderId="0" xfId="0" applyNumberFormat="1" applyFont="1" applyFill="1" applyAlignment="1" applyProtection="1">
      <alignment horizontal="center" vertical="center" wrapText="1"/>
      <protection locked="0"/>
    </xf>
    <xf numFmtId="0" fontId="6" fillId="2" borderId="16" xfId="6" applyFont="1" applyFill="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7" fillId="0" borderId="47"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7" fillId="0" borderId="32" xfId="6" applyFont="1" applyBorder="1" applyAlignment="1" applyProtection="1">
      <alignment horizontal="left" vertical="top" wrapText="1"/>
      <protection locked="0"/>
    </xf>
    <xf numFmtId="0" fontId="7" fillId="0" borderId="31" xfId="6" applyFont="1"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17" xfId="0" applyBorder="1" applyAlignment="1">
      <alignment horizontal="left" vertical="top" wrapText="1"/>
    </xf>
    <xf numFmtId="0" fontId="0" fillId="0" borderId="77" xfId="0" applyBorder="1" applyAlignment="1">
      <alignment horizontal="left" vertical="top" wrapText="1"/>
    </xf>
    <xf numFmtId="0" fontId="7" fillId="0" borderId="90" xfId="6" applyFont="1" applyBorder="1" applyAlignment="1" applyProtection="1">
      <alignment horizontal="left" vertical="top" wrapText="1"/>
      <protection locked="0"/>
    </xf>
    <xf numFmtId="0" fontId="7" fillId="0" borderId="2" xfId="6" applyFont="1" applyBorder="1" applyAlignment="1" applyProtection="1">
      <alignment horizontal="left" vertical="top" wrapText="1"/>
      <protection locked="0"/>
    </xf>
    <xf numFmtId="0" fontId="0" fillId="0" borderId="2" xfId="0" applyBorder="1" applyAlignment="1">
      <alignment horizontal="left" vertical="top" wrapText="1"/>
    </xf>
    <xf numFmtId="0" fontId="0" fillId="0" borderId="24" xfId="0" applyBorder="1" applyAlignment="1">
      <alignment horizontal="left" vertical="top" wrapText="1"/>
    </xf>
    <xf numFmtId="0" fontId="20" fillId="2" borderId="0" xfId="0" applyFont="1" applyFill="1" applyProtection="1">
      <alignment vertical="center"/>
      <protection locked="0"/>
    </xf>
    <xf numFmtId="188" fontId="20" fillId="2" borderId="0" xfId="0" applyNumberFormat="1" applyFont="1" applyFill="1">
      <alignment vertical="center"/>
    </xf>
    <xf numFmtId="188" fontId="26" fillId="2" borderId="12" xfId="0" applyNumberFormat="1" applyFont="1" applyFill="1" applyBorder="1" applyAlignment="1">
      <alignment vertical="center" wrapText="1"/>
    </xf>
    <xf numFmtId="188" fontId="0" fillId="2" borderId="13" xfId="0" applyNumberFormat="1" applyFill="1" applyBorder="1" applyAlignment="1">
      <alignment vertical="center" wrapText="1"/>
    </xf>
    <xf numFmtId="188" fontId="0" fillId="2" borderId="1" xfId="0" applyNumberFormat="1" applyFill="1" applyBorder="1" applyAlignment="1">
      <alignment vertical="center" wrapText="1"/>
    </xf>
    <xf numFmtId="188" fontId="26" fillId="2" borderId="12" xfId="0" applyNumberFormat="1" applyFont="1" applyFill="1" applyBorder="1" applyAlignment="1" applyProtection="1">
      <alignment vertical="center" wrapText="1"/>
      <protection locked="0"/>
    </xf>
    <xf numFmtId="188" fontId="0" fillId="2" borderId="13" xfId="0" applyNumberFormat="1" applyFill="1" applyBorder="1" applyAlignment="1" applyProtection="1">
      <alignment vertical="center" wrapText="1"/>
      <protection locked="0"/>
    </xf>
    <xf numFmtId="188" fontId="0" fillId="2" borderId="1" xfId="0" applyNumberFormat="1" applyFill="1" applyBorder="1" applyAlignment="1" applyProtection="1">
      <alignment vertical="center" wrapText="1"/>
      <protection locked="0"/>
    </xf>
    <xf numFmtId="188" fontId="28" fillId="2" borderId="12" xfId="0" applyNumberFormat="1" applyFont="1" applyFill="1" applyBorder="1" applyAlignment="1">
      <alignment horizontal="right" vertical="center" wrapText="1"/>
    </xf>
    <xf numFmtId="188" fontId="5" fillId="2" borderId="13" xfId="0" applyNumberFormat="1" applyFont="1" applyFill="1" applyBorder="1" applyAlignment="1">
      <alignment horizontal="right" vertical="center" wrapText="1"/>
    </xf>
    <xf numFmtId="188" fontId="5" fillId="2" borderId="1" xfId="0" applyNumberFormat="1" applyFont="1" applyFill="1" applyBorder="1" applyAlignment="1">
      <alignment horizontal="right" vertical="center" wrapText="1"/>
    </xf>
    <xf numFmtId="0" fontId="20" fillId="2" borderId="0" xfId="0" applyFont="1" applyFill="1" applyAlignment="1">
      <alignment horizontal="left" vertical="center"/>
    </xf>
    <xf numFmtId="0" fontId="25" fillId="2" borderId="12" xfId="0" applyFont="1" applyFill="1" applyBorder="1" applyProtection="1">
      <alignment vertical="center"/>
      <protection locked="0"/>
    </xf>
    <xf numFmtId="0" fontId="26" fillId="2" borderId="13" xfId="0" applyFont="1" applyFill="1" applyBorder="1" applyProtection="1">
      <alignment vertical="center"/>
      <protection locked="0"/>
    </xf>
    <xf numFmtId="0" fontId="26" fillId="2" borderId="1" xfId="0" applyFont="1" applyFill="1" applyBorder="1" applyProtection="1">
      <alignment vertical="center"/>
      <protection locked="0"/>
    </xf>
    <xf numFmtId="0" fontId="25" fillId="2" borderId="12" xfId="0" applyFont="1" applyFill="1" applyBorder="1" applyAlignment="1" applyProtection="1">
      <alignment horizontal="center" vertical="center"/>
      <protection locked="0"/>
    </xf>
    <xf numFmtId="0" fontId="26" fillId="2" borderId="13"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0" fontId="25" fillId="2" borderId="12" xfId="0" applyFont="1" applyFill="1" applyBorder="1" applyAlignment="1" applyProtection="1">
      <alignment horizontal="center" vertical="center" wrapText="1"/>
      <protection locked="0"/>
    </xf>
    <xf numFmtId="0" fontId="0" fillId="2" borderId="13" xfId="0" applyFill="1" applyBorder="1" applyAlignment="1">
      <alignment vertical="center" wrapText="1"/>
    </xf>
    <xf numFmtId="0" fontId="0" fillId="2" borderId="1" xfId="0" applyFill="1" applyBorder="1" applyAlignment="1">
      <alignment vertical="center" wrapText="1"/>
    </xf>
    <xf numFmtId="0" fontId="0" fillId="2" borderId="13" xfId="0" applyFill="1" applyBorder="1" applyAlignment="1">
      <alignment horizontal="right" vertical="center" wrapText="1"/>
    </xf>
    <xf numFmtId="0" fontId="0" fillId="2" borderId="1" xfId="0" applyFill="1" applyBorder="1" applyAlignment="1">
      <alignment horizontal="right" vertical="center" wrapText="1"/>
    </xf>
    <xf numFmtId="31" fontId="20" fillId="2" borderId="0" xfId="0" applyNumberFormat="1" applyFont="1" applyFill="1" applyAlignment="1">
      <alignment horizontal="left" vertical="center"/>
    </xf>
    <xf numFmtId="0" fontId="0" fillId="2" borderId="13"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188" fontId="25" fillId="2" borderId="12" xfId="0" applyNumberFormat="1" applyFont="1" applyFill="1" applyBorder="1" applyAlignment="1">
      <alignment vertical="center" wrapText="1"/>
    </xf>
    <xf numFmtId="188" fontId="25" fillId="2" borderId="12" xfId="0" applyNumberFormat="1" applyFont="1" applyFill="1" applyBorder="1" applyAlignment="1" applyProtection="1">
      <alignment vertical="center" wrapText="1"/>
      <protection locked="0"/>
    </xf>
    <xf numFmtId="0" fontId="25" fillId="2" borderId="7" xfId="0" applyFont="1" applyFill="1" applyBorder="1" applyProtection="1">
      <alignment vertical="center"/>
      <protection locked="0"/>
    </xf>
    <xf numFmtId="0" fontId="26" fillId="2" borderId="6" xfId="0" applyFont="1" applyFill="1" applyBorder="1" applyProtection="1">
      <alignment vertical="center"/>
      <protection locked="0"/>
    </xf>
    <xf numFmtId="0" fontId="26" fillId="2" borderId="15" xfId="0" applyFont="1" applyFill="1" applyBorder="1" applyProtection="1">
      <alignment vertical="center"/>
      <protection locked="0"/>
    </xf>
    <xf numFmtId="0" fontId="26" fillId="2" borderId="3" xfId="0" applyFont="1" applyFill="1" applyBorder="1" applyProtection="1">
      <alignment vertical="center"/>
      <protection locked="0"/>
    </xf>
    <xf numFmtId="0" fontId="26" fillId="2" borderId="10" xfId="0" applyFont="1" applyFill="1" applyBorder="1" applyProtection="1">
      <alignment vertical="center"/>
      <protection locked="0"/>
    </xf>
    <xf numFmtId="0" fontId="26" fillId="2" borderId="9" xfId="0" applyFont="1" applyFill="1" applyBorder="1" applyProtection="1">
      <alignment vertical="center"/>
      <protection locked="0"/>
    </xf>
    <xf numFmtId="0" fontId="0" fillId="2" borderId="13" xfId="0" applyFill="1" applyBorder="1" applyProtection="1">
      <alignment vertical="center"/>
      <protection locked="0"/>
    </xf>
    <xf numFmtId="0" fontId="0" fillId="2" borderId="1" xfId="0" applyFill="1" applyBorder="1" applyProtection="1">
      <alignment vertical="center"/>
      <protection locked="0"/>
    </xf>
    <xf numFmtId="179" fontId="20" fillId="2" borderId="0" xfId="0" applyNumberFormat="1" applyFont="1" applyFill="1" applyAlignment="1">
      <alignment horizontal="right" vertical="center"/>
    </xf>
    <xf numFmtId="181" fontId="20" fillId="2" borderId="0" xfId="0" applyNumberFormat="1" applyFont="1" applyFill="1" applyAlignment="1">
      <alignment horizontal="left" vertical="center"/>
    </xf>
    <xf numFmtId="0" fontId="20" fillId="2" borderId="0" xfId="0" applyFont="1" applyFill="1" applyAlignment="1">
      <alignment vertical="center" wrapText="1"/>
    </xf>
    <xf numFmtId="0" fontId="0" fillId="2" borderId="0" xfId="0"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3" fontId="20" fillId="2" borderId="0" xfId="0" applyNumberFormat="1" applyFont="1" applyFill="1" applyAlignment="1" applyProtection="1">
      <alignment horizontal="right" vertical="center"/>
      <protection locked="0"/>
    </xf>
    <xf numFmtId="0" fontId="20" fillId="13" borderId="14" xfId="0" applyFont="1" applyFill="1" applyBorder="1" applyProtection="1">
      <alignment vertical="center"/>
      <protection locked="0"/>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176" fontId="26" fillId="2" borderId="14" xfId="0" applyNumberFormat="1"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188" fontId="26" fillId="2" borderId="14" xfId="0" applyNumberFormat="1" applyFont="1" applyFill="1" applyBorder="1" applyAlignment="1" applyProtection="1">
      <alignment horizontal="center" vertical="center" wrapText="1"/>
      <protection locked="0"/>
    </xf>
    <xf numFmtId="0" fontId="20" fillId="2" borderId="12"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1" xfId="0" applyFont="1" applyFill="1" applyBorder="1">
      <alignment vertical="center"/>
    </xf>
    <xf numFmtId="0" fontId="0" fillId="2" borderId="0" xfId="0" applyFill="1" applyAlignment="1">
      <alignment vertical="center" wrapText="1"/>
    </xf>
    <xf numFmtId="0" fontId="20" fillId="2" borderId="0" xfId="0" applyFont="1" applyFill="1" applyAlignment="1" applyProtection="1">
      <alignment horizontal="left" vertical="center"/>
      <protection hidden="1"/>
    </xf>
    <xf numFmtId="0" fontId="26" fillId="2" borderId="12" xfId="0" applyFont="1" applyFill="1" applyBorder="1" applyAlignment="1" applyProtection="1">
      <alignment horizontal="center" vertical="center" wrapText="1"/>
      <protection locked="0"/>
    </xf>
    <xf numFmtId="0" fontId="0" fillId="2" borderId="13" xfId="0" applyFill="1" applyBorder="1" applyAlignment="1">
      <alignment horizontal="center" vertical="center" wrapText="1"/>
    </xf>
    <xf numFmtId="0" fontId="0" fillId="2" borderId="1" xfId="0" applyFill="1" applyBorder="1" applyAlignment="1">
      <alignment horizontal="center" vertical="center" wrapText="1"/>
    </xf>
    <xf numFmtId="0" fontId="13" fillId="2" borderId="13"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38" fontId="16" fillId="6" borderId="0" xfId="8" applyFont="1" applyFill="1" applyAlignment="1">
      <alignment horizontal="center" vertical="center" wrapText="1"/>
    </xf>
    <xf numFmtId="0" fontId="0" fillId="0" borderId="0" xfId="0" applyAlignment="1">
      <alignment vertical="center" wrapText="1"/>
    </xf>
    <xf numFmtId="0" fontId="9" fillId="2" borderId="0" xfId="6" applyFont="1" applyFill="1" applyAlignment="1">
      <alignment horizontal="left" vertical="center"/>
    </xf>
    <xf numFmtId="38" fontId="7" fillId="2" borderId="12" xfId="8" applyFont="1" applyFill="1" applyBorder="1" applyAlignment="1">
      <alignment horizontal="left" vertical="center"/>
    </xf>
    <xf numFmtId="38" fontId="7" fillId="2" borderId="1" xfId="8" applyFont="1" applyFill="1" applyBorder="1" applyAlignment="1">
      <alignment horizontal="left" vertical="center"/>
    </xf>
    <xf numFmtId="49" fontId="7" fillId="11" borderId="12" xfId="8" applyNumberFormat="1" applyFont="1" applyFill="1" applyBorder="1" applyAlignment="1">
      <alignment horizontal="left" vertical="center"/>
    </xf>
    <xf numFmtId="49" fontId="7" fillId="11" borderId="1" xfId="8" applyNumberFormat="1" applyFont="1" applyFill="1" applyBorder="1" applyAlignment="1">
      <alignment horizontal="left" vertical="center"/>
    </xf>
    <xf numFmtId="49" fontId="7" fillId="11" borderId="14" xfId="8" applyNumberFormat="1" applyFont="1" applyFill="1" applyBorder="1" applyAlignment="1">
      <alignment horizontal="left" vertical="center"/>
    </xf>
    <xf numFmtId="38" fontId="7" fillId="11" borderId="14" xfId="8" applyFont="1" applyFill="1" applyBorder="1" applyAlignment="1">
      <alignment horizontal="left" vertical="center"/>
    </xf>
    <xf numFmtId="0" fontId="9" fillId="2" borderId="0" xfId="0" applyFont="1" applyFill="1" applyAlignment="1">
      <alignment horizontal="left" vertical="center" wrapText="1"/>
    </xf>
    <xf numFmtId="38" fontId="16" fillId="6" borderId="0" xfId="8" applyFont="1" applyFill="1" applyAlignment="1">
      <alignment horizontal="center" vertical="center"/>
    </xf>
    <xf numFmtId="0" fontId="0" fillId="0" borderId="0" xfId="0">
      <alignment vertical="center"/>
    </xf>
    <xf numFmtId="0" fontId="5" fillId="2" borderId="0" xfId="6" applyFill="1" applyAlignment="1">
      <alignment horizontal="left" vertical="center" wrapText="1"/>
    </xf>
    <xf numFmtId="0" fontId="9" fillId="2" borderId="0" xfId="6" applyFont="1" applyFill="1" applyAlignment="1">
      <alignment horizontal="left" vertical="center" wrapText="1"/>
    </xf>
    <xf numFmtId="38" fontId="11" fillId="2" borderId="57" xfId="0" applyNumberFormat="1" applyFont="1" applyFill="1" applyBorder="1" applyAlignment="1">
      <alignment horizontal="center" vertical="center"/>
    </xf>
    <xf numFmtId="38" fontId="11" fillId="2" borderId="58" xfId="0" applyNumberFormat="1" applyFont="1" applyFill="1" applyBorder="1" applyAlignment="1">
      <alignment horizontal="center" vertical="center"/>
    </xf>
    <xf numFmtId="38" fontId="11" fillId="2" borderId="59" xfId="0" applyNumberFormat="1" applyFont="1" applyFill="1" applyBorder="1" applyAlignment="1">
      <alignment horizontal="center" vertical="center"/>
    </xf>
    <xf numFmtId="0" fontId="7" fillId="7" borderId="15" xfId="0" applyFont="1" applyFill="1" applyBorder="1" applyAlignment="1">
      <alignment horizontal="left" vertical="center"/>
    </xf>
    <xf numFmtId="0" fontId="7" fillId="7" borderId="0" xfId="0" applyFont="1" applyFill="1" applyAlignment="1">
      <alignment horizontal="left" vertical="center"/>
    </xf>
    <xf numFmtId="0" fontId="16" fillId="6" borderId="0" xfId="0" applyFont="1" applyFill="1" applyAlignment="1">
      <alignment horizontal="center" vertical="center"/>
    </xf>
    <xf numFmtId="38" fontId="18" fillId="2" borderId="0" xfId="8" applyFont="1" applyFill="1" applyAlignment="1">
      <alignment horizontal="center" vertical="center"/>
    </xf>
    <xf numFmtId="38" fontId="15" fillId="2" borderId="0" xfId="8" applyFont="1" applyFill="1" applyAlignment="1">
      <alignment horizontal="righ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1" xfId="0" applyFont="1" applyFill="1" applyBorder="1" applyAlignment="1">
      <alignment horizontal="left" vertical="center"/>
    </xf>
    <xf numFmtId="38" fontId="9" fillId="2" borderId="65" xfId="8" applyFont="1" applyFill="1" applyBorder="1" applyAlignment="1" applyProtection="1">
      <alignment horizontal="center" vertical="center"/>
      <protection locked="0"/>
    </xf>
    <xf numFmtId="38" fontId="9" fillId="2" borderId="67" xfId="8" applyFont="1" applyFill="1" applyBorder="1" applyAlignment="1" applyProtection="1">
      <alignment horizontal="center" vertical="center"/>
      <protection locked="0"/>
    </xf>
    <xf numFmtId="38" fontId="11" fillId="2" borderId="66" xfId="6" applyNumberFormat="1" applyFont="1" applyFill="1" applyBorder="1" applyAlignment="1" applyProtection="1">
      <alignment horizontal="center" vertical="center"/>
      <protection locked="0"/>
    </xf>
    <xf numFmtId="38" fontId="11" fillId="2" borderId="59" xfId="6" applyNumberFormat="1" applyFont="1" applyFill="1" applyBorder="1" applyAlignment="1" applyProtection="1">
      <alignment horizontal="center" vertical="center"/>
      <protection locked="0"/>
    </xf>
    <xf numFmtId="0" fontId="7" fillId="2" borderId="0" xfId="6" applyFont="1" applyFill="1" applyAlignment="1" applyProtection="1">
      <alignment vertical="center" wrapText="1"/>
      <protection locked="0"/>
    </xf>
    <xf numFmtId="0" fontId="9" fillId="2" borderId="0" xfId="6" applyFont="1" applyFill="1" applyAlignment="1" applyProtection="1">
      <alignment horizontal="left" vertical="center" wrapText="1"/>
      <protection locked="0"/>
    </xf>
    <xf numFmtId="0" fontId="5" fillId="2" borderId="0" xfId="6" applyFill="1" applyAlignment="1" applyProtection="1">
      <alignment horizontal="left" vertical="center"/>
      <protection locked="0"/>
    </xf>
    <xf numFmtId="38" fontId="11" fillId="2" borderId="57" xfId="6" applyNumberFormat="1" applyFont="1" applyFill="1" applyBorder="1" applyAlignment="1" applyProtection="1">
      <alignment horizontal="center" vertical="center"/>
      <protection locked="0"/>
    </xf>
    <xf numFmtId="38" fontId="11" fillId="2" borderId="58" xfId="6" applyNumberFormat="1" applyFont="1" applyFill="1" applyBorder="1" applyAlignment="1" applyProtection="1">
      <alignment horizontal="center" vertical="center"/>
      <protection locked="0"/>
    </xf>
    <xf numFmtId="0" fontId="7" fillId="9" borderId="15" xfId="6" applyFont="1" applyFill="1" applyBorder="1" applyAlignment="1">
      <alignment horizontal="left" vertical="center"/>
    </xf>
    <xf numFmtId="0" fontId="7" fillId="9" borderId="0" xfId="6" applyFont="1" applyFill="1" applyAlignment="1">
      <alignment horizontal="left" vertical="center"/>
    </xf>
    <xf numFmtId="0" fontId="16" fillId="6" borderId="0" xfId="6" applyFont="1" applyFill="1" applyAlignment="1" applyProtection="1">
      <alignment horizontal="center" vertical="center"/>
      <protection locked="0"/>
    </xf>
    <xf numFmtId="38" fontId="18" fillId="2" borderId="0" xfId="8" applyFont="1" applyFill="1" applyAlignment="1" applyProtection="1">
      <alignment horizontal="center" vertical="center"/>
      <protection locked="0"/>
    </xf>
    <xf numFmtId="38" fontId="15" fillId="2" borderId="0" xfId="8" applyFont="1" applyFill="1" applyAlignment="1" applyProtection="1">
      <alignment horizontal="right" vertical="center"/>
      <protection locked="0"/>
    </xf>
    <xf numFmtId="0" fontId="7" fillId="2" borderId="11" xfId="6" applyFont="1" applyFill="1" applyBorder="1" applyAlignment="1">
      <alignment horizontal="left" vertical="center"/>
    </xf>
    <xf numFmtId="0" fontId="7" fillId="2" borderId="12" xfId="6" applyFont="1" applyFill="1" applyBorder="1" applyAlignment="1" applyProtection="1">
      <alignment horizontal="center" vertical="center"/>
      <protection locked="0"/>
    </xf>
    <xf numFmtId="0" fontId="7" fillId="2" borderId="13" xfId="6" applyFont="1" applyFill="1" applyBorder="1" applyAlignment="1" applyProtection="1">
      <alignment horizontal="center" vertical="center"/>
      <protection locked="0"/>
    </xf>
    <xf numFmtId="0" fontId="7" fillId="2" borderId="1" xfId="6" applyFont="1" applyFill="1" applyBorder="1" applyAlignment="1" applyProtection="1">
      <alignment horizontal="center" vertical="center"/>
      <protection locked="0"/>
    </xf>
  </cellXfs>
  <cellStyles count="12">
    <cellStyle name="パーセント 3" xfId="1" xr:uid="{00000000-0005-0000-0000-000000000000}"/>
    <cellStyle name="パーセント 6" xfId="2" xr:uid="{00000000-0005-0000-0000-000001000000}"/>
    <cellStyle name="ハイパーリンク" xfId="9" builtinId="8"/>
    <cellStyle name="桁区切り" xfId="11" builtinId="6"/>
    <cellStyle name="桁区切り 2" xfId="8" xr:uid="{00000000-0005-0000-0000-000003000000}"/>
    <cellStyle name="桁区切り 2 2" xfId="10" xr:uid="{00000000-0005-0000-0000-000004000000}"/>
    <cellStyle name="桁区切り 3" xfId="3" xr:uid="{00000000-0005-0000-0000-000005000000}"/>
    <cellStyle name="桁区切り 6" xfId="4" xr:uid="{00000000-0005-0000-0000-000006000000}"/>
    <cellStyle name="標準" xfId="0" builtinId="0"/>
    <cellStyle name="標準 2" xfId="6" xr:uid="{00000000-0005-0000-0000-000008000000}"/>
    <cellStyle name="標準 3" xfId="7" xr:uid="{00000000-0005-0000-0000-000009000000}"/>
    <cellStyle name="標準 6" xfId="5" xr:uid="{00000000-0005-0000-0000-00000A000000}"/>
  </cellStyles>
  <dxfs count="0"/>
  <tableStyles count="0" defaultTableStyle="TableStyleMedium9" defaultPivotStyle="PivotStyleLight16"/>
  <colors>
    <mruColors>
      <color rgb="FFFBE79D"/>
      <color rgb="FFFFCC99"/>
      <color rgb="FF0000FF"/>
      <color rgb="FFC0C0C0"/>
      <color rgb="FFFFFFCC"/>
      <color rgb="FF66FF66"/>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508001</xdr:colOff>
      <xdr:row>14</xdr:row>
      <xdr:rowOff>444501</xdr:rowOff>
    </xdr:from>
    <xdr:to>
      <xdr:col>13</xdr:col>
      <xdr:colOff>393701</xdr:colOff>
      <xdr:row>17</xdr:row>
      <xdr:rowOff>63500</xdr:rowOff>
    </xdr:to>
    <xdr:sp macro="" textlink="">
      <xdr:nvSpPr>
        <xdr:cNvPr id="2" name="角丸四角形吹き出し 9">
          <a:extLst>
            <a:ext uri="{FF2B5EF4-FFF2-40B4-BE49-F238E27FC236}">
              <a16:creationId xmlns:a16="http://schemas.microsoft.com/office/drawing/2014/main" id="{52C179A9-509F-4AC7-BADB-0E221CA0DA77}"/>
            </a:ext>
          </a:extLst>
        </xdr:cNvPr>
        <xdr:cNvSpPr/>
      </xdr:nvSpPr>
      <xdr:spPr>
        <a:xfrm>
          <a:off x="12583584" y="7524751"/>
          <a:ext cx="4013200" cy="1333499"/>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i="1">
              <a:solidFill>
                <a:srgbClr val="0000FF"/>
              </a:solidFill>
              <a:effectLst/>
              <a:latin typeface="+mn-lt"/>
              <a:ea typeface="+mn-ea"/>
              <a:cs typeface="+mn-cs"/>
            </a:rPr>
            <a:t>C11</a:t>
          </a:r>
          <a:r>
            <a:rPr lang="ja-JP" altLang="en-US" sz="1400" b="1" i="1">
              <a:solidFill>
                <a:srgbClr val="0000FF"/>
              </a:solidFill>
              <a:effectLst/>
              <a:latin typeface="+mn-lt"/>
              <a:ea typeface="+mn-ea"/>
              <a:cs typeface="+mn-cs"/>
            </a:rPr>
            <a:t>セル～</a:t>
          </a:r>
          <a:r>
            <a:rPr lang="en-US" altLang="ja-JP" sz="1400" b="1" i="1">
              <a:solidFill>
                <a:srgbClr val="0000FF"/>
              </a:solidFill>
              <a:effectLst/>
              <a:latin typeface="+mn-lt"/>
              <a:ea typeface="+mn-ea"/>
              <a:cs typeface="+mn-cs"/>
            </a:rPr>
            <a:t>C28</a:t>
          </a:r>
          <a:r>
            <a:rPr lang="ja-JP" altLang="en-US" sz="1400" b="1" i="1">
              <a:solidFill>
                <a:srgbClr val="0000FF"/>
              </a:solidFill>
              <a:effectLst/>
              <a:latin typeface="+mn-lt"/>
              <a:ea typeface="+mn-ea"/>
              <a:cs typeface="+mn-cs"/>
            </a:rPr>
            <a:t>セルまでは、別紙２（</a:t>
          </a:r>
          <a:r>
            <a:rPr lang="en-US" altLang="ja-JP" sz="1400" b="1" i="1">
              <a:solidFill>
                <a:srgbClr val="0000FF"/>
              </a:solidFill>
              <a:effectLst/>
              <a:latin typeface="+mn-lt"/>
              <a:ea typeface="+mn-ea"/>
              <a:cs typeface="+mn-cs"/>
            </a:rPr>
            <a:t>Ⅳ</a:t>
          </a:r>
          <a:r>
            <a:rPr lang="ja-JP" altLang="en-US" sz="1400" b="1" i="1">
              <a:solidFill>
                <a:srgbClr val="0000FF"/>
              </a:solidFill>
              <a:effectLst/>
              <a:latin typeface="+mn-lt"/>
              <a:ea typeface="+mn-ea"/>
              <a:cs typeface="+mn-cs"/>
            </a:rPr>
            <a:t>）項目別明細表を作成したら自動転記されますが、「記入に当たっての注意事項」を確認し、参照セルの値が間違っていないことを確認ください。</a:t>
          </a:r>
          <a:endParaRPr lang="ja-JP" altLang="ja-JP" sz="1400" b="1" i="1">
            <a:solidFill>
              <a:srgbClr val="0000FF"/>
            </a:solidFill>
            <a:effectLst/>
            <a:latin typeface="+mn-lt"/>
            <a:ea typeface="+mn-ea"/>
            <a:cs typeface="+mn-cs"/>
          </a:endParaRPr>
        </a:p>
      </xdr:txBody>
    </xdr:sp>
    <xdr:clientData/>
  </xdr:twoCellAnchor>
  <xdr:twoCellAnchor>
    <xdr:from>
      <xdr:col>7</xdr:col>
      <xdr:colOff>328084</xdr:colOff>
      <xdr:row>6</xdr:row>
      <xdr:rowOff>222249</xdr:rowOff>
    </xdr:from>
    <xdr:to>
      <xdr:col>9</xdr:col>
      <xdr:colOff>317500</xdr:colOff>
      <xdr:row>7</xdr:row>
      <xdr:rowOff>359834</xdr:rowOff>
    </xdr:to>
    <xdr:sp macro="" textlink="">
      <xdr:nvSpPr>
        <xdr:cNvPr id="3" name="角丸四角形吹き出し 9">
          <a:extLst>
            <a:ext uri="{FF2B5EF4-FFF2-40B4-BE49-F238E27FC236}">
              <a16:creationId xmlns:a16="http://schemas.microsoft.com/office/drawing/2014/main" id="{1490E1A0-BC53-421B-845B-FD9813E3EB6B}"/>
            </a:ext>
          </a:extLst>
        </xdr:cNvPr>
        <xdr:cNvSpPr/>
      </xdr:nvSpPr>
      <xdr:spPr>
        <a:xfrm>
          <a:off x="12403667" y="3005666"/>
          <a:ext cx="1365250" cy="476251"/>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字数確認</a:t>
          </a:r>
          <a:endParaRPr lang="ja-JP" altLang="ja-JP" sz="1400" b="1" i="1">
            <a:solidFill>
              <a:srgbClr val="0000FF"/>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6E508669-F8EB-4E8F-98B6-223C0E8B14A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3" name="角丸四角形吹き出し 6">
          <a:extLst>
            <a:ext uri="{FF2B5EF4-FFF2-40B4-BE49-F238E27FC236}">
              <a16:creationId xmlns:a16="http://schemas.microsoft.com/office/drawing/2014/main" id="{0FE5FDA8-B4F6-4ACA-9971-E9B694AD3630}"/>
            </a:ext>
          </a:extLst>
        </xdr:cNvPr>
        <xdr:cNvSpPr/>
      </xdr:nvSpPr>
      <xdr:spPr>
        <a:xfrm>
          <a:off x="13106400" y="4104215"/>
          <a:ext cx="3157537" cy="1611842"/>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663576</xdr:colOff>
      <xdr:row>32</xdr:row>
      <xdr:rowOff>147109</xdr:rowOff>
    </xdr:from>
    <xdr:to>
      <xdr:col>15</xdr:col>
      <xdr:colOff>273051</xdr:colOff>
      <xdr:row>38</xdr:row>
      <xdr:rowOff>138146</xdr:rowOff>
    </xdr:to>
    <xdr:sp macro="" textlink="">
      <xdr:nvSpPr>
        <xdr:cNvPr id="4" name="角丸四角形吹き出し 7">
          <a:extLst>
            <a:ext uri="{FF2B5EF4-FFF2-40B4-BE49-F238E27FC236}">
              <a16:creationId xmlns:a16="http://schemas.microsoft.com/office/drawing/2014/main" id="{4F6D288A-5B08-4980-8A66-C2E3C3B86807}"/>
            </a:ext>
          </a:extLst>
        </xdr:cNvPr>
        <xdr:cNvSpPr/>
      </xdr:nvSpPr>
      <xdr:spPr>
        <a:xfrm>
          <a:off x="11503026" y="5852584"/>
          <a:ext cx="1685925" cy="1019737"/>
        </a:xfrm>
        <a:prstGeom prst="wedgeRoundRectCallout">
          <a:avLst>
            <a:gd name="adj1" fmla="val -529113"/>
            <a:gd name="adj2" fmla="val 1871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5" name="角丸四角形吹き出し 8">
          <a:extLst>
            <a:ext uri="{FF2B5EF4-FFF2-40B4-BE49-F238E27FC236}">
              <a16:creationId xmlns:a16="http://schemas.microsoft.com/office/drawing/2014/main" id="{0248E9F1-CD12-42B0-8BF6-CA4150F486FD}"/>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6" name="角丸四角形吹き出し 9">
          <a:extLst>
            <a:ext uri="{FF2B5EF4-FFF2-40B4-BE49-F238E27FC236}">
              <a16:creationId xmlns:a16="http://schemas.microsoft.com/office/drawing/2014/main" id="{195E4654-E3EC-4EE6-A069-7C8D2FD1E3A0}"/>
            </a:ext>
          </a:extLst>
        </xdr:cNvPr>
        <xdr:cNvSpPr/>
      </xdr:nvSpPr>
      <xdr:spPr>
        <a:xfrm>
          <a:off x="10222706" y="10358174"/>
          <a:ext cx="1470352" cy="104003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7" name="角丸四角形吹き出し 10">
          <a:extLst>
            <a:ext uri="{FF2B5EF4-FFF2-40B4-BE49-F238E27FC236}">
              <a16:creationId xmlns:a16="http://schemas.microsoft.com/office/drawing/2014/main" id="{EA1DC652-79EE-4CE1-97FB-34BA387A6890}"/>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8" name="角丸四角形吹き出し 11">
          <a:extLst>
            <a:ext uri="{FF2B5EF4-FFF2-40B4-BE49-F238E27FC236}">
              <a16:creationId xmlns:a16="http://schemas.microsoft.com/office/drawing/2014/main" id="{644986F4-15E0-40A5-B21E-739EDC35C3B0}"/>
            </a:ext>
          </a:extLst>
        </xdr:cNvPr>
        <xdr:cNvSpPr/>
      </xdr:nvSpPr>
      <xdr:spPr>
        <a:xfrm>
          <a:off x="9324975" y="8250766"/>
          <a:ext cx="6070600" cy="170497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9" name="角丸四角形吹き出し 6">
          <a:extLst>
            <a:ext uri="{FF2B5EF4-FFF2-40B4-BE49-F238E27FC236}">
              <a16:creationId xmlns:a16="http://schemas.microsoft.com/office/drawing/2014/main" id="{37E09CB0-EF6F-4DC8-A1E2-0D1028DE5ABD}"/>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0" name="角丸四角形吹き出し 10">
          <a:extLst>
            <a:ext uri="{FF2B5EF4-FFF2-40B4-BE49-F238E27FC236}">
              <a16:creationId xmlns:a16="http://schemas.microsoft.com/office/drawing/2014/main" id="{97C30E49-72B3-424C-BD55-52D9F1E6E27B}"/>
            </a:ext>
          </a:extLst>
        </xdr:cNvPr>
        <xdr:cNvSpPr/>
      </xdr:nvSpPr>
      <xdr:spPr>
        <a:xfrm>
          <a:off x="12542044" y="1050131"/>
          <a:ext cx="1851553" cy="830262"/>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1" name="角丸四角形吹き出し 5">
          <a:extLst>
            <a:ext uri="{FF2B5EF4-FFF2-40B4-BE49-F238E27FC236}">
              <a16:creationId xmlns:a16="http://schemas.microsoft.com/office/drawing/2014/main" id="{C308AE4F-B50A-4AA0-AC5B-E7E9247D8DDB}"/>
            </a:ext>
          </a:extLst>
        </xdr:cNvPr>
        <xdr:cNvSpPr/>
      </xdr:nvSpPr>
      <xdr:spPr>
        <a:xfrm>
          <a:off x="10146506" y="3328988"/>
          <a:ext cx="2845330" cy="14075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621506</xdr:colOff>
      <xdr:row>52</xdr:row>
      <xdr:rowOff>150019</xdr:rowOff>
    </xdr:from>
    <xdr:to>
      <xdr:col>10</xdr:col>
      <xdr:colOff>528901</xdr:colOff>
      <xdr:row>58</xdr:row>
      <xdr:rowOff>157164</xdr:rowOff>
    </xdr:to>
    <xdr:sp macro="" textlink="">
      <xdr:nvSpPr>
        <xdr:cNvPr id="12" name="角丸四角形吹き出し 12">
          <a:extLst>
            <a:ext uri="{FF2B5EF4-FFF2-40B4-BE49-F238E27FC236}">
              <a16:creationId xmlns:a16="http://schemas.microsoft.com/office/drawing/2014/main" id="{26AC5146-F2AB-43AE-A14B-DBA4ED7BC3D3}"/>
            </a:ext>
          </a:extLst>
        </xdr:cNvPr>
        <xdr:cNvSpPr/>
      </xdr:nvSpPr>
      <xdr:spPr>
        <a:xfrm>
          <a:off x="4326731" y="9284494"/>
          <a:ext cx="3822170" cy="1054895"/>
        </a:xfrm>
        <a:prstGeom prst="wedgeRoundRectCallout">
          <a:avLst>
            <a:gd name="adj1" fmla="val -84187"/>
            <a:gd name="adj2" fmla="val -700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287290</xdr:colOff>
      <xdr:row>24</xdr:row>
      <xdr:rowOff>8827</xdr:rowOff>
    </xdr:from>
    <xdr:to>
      <xdr:col>19</xdr:col>
      <xdr:colOff>261937</xdr:colOff>
      <xdr:row>34</xdr:row>
      <xdr:rowOff>23813</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12610259" y="4342702"/>
          <a:ext cx="3427459" cy="1681861"/>
        </a:xfrm>
        <a:prstGeom prst="wedgeRoundRectCallout">
          <a:avLst>
            <a:gd name="adj1" fmla="val -200063"/>
            <a:gd name="adj2" fmla="val -6798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11</xdr:col>
      <xdr:colOff>1357034</xdr:colOff>
      <xdr:row>34</xdr:row>
      <xdr:rowOff>33337</xdr:rowOff>
    </xdr:from>
    <xdr:to>
      <xdr:col>15</xdr:col>
      <xdr:colOff>202406</xdr:colOff>
      <xdr:row>39</xdr:row>
      <xdr:rowOff>83343</xdr:rowOff>
    </xdr:to>
    <xdr:sp macro="" textlink="">
      <xdr:nvSpPr>
        <xdr:cNvPr id="8" name="角丸四角形吹き出し 7">
          <a:extLst>
            <a:ext uri="{FF2B5EF4-FFF2-40B4-BE49-F238E27FC236}">
              <a16:creationId xmlns:a16="http://schemas.microsoft.com/office/drawing/2014/main" id="{00000000-0008-0000-0700-000008000000}"/>
            </a:ext>
          </a:extLst>
        </xdr:cNvPr>
        <xdr:cNvSpPr/>
      </xdr:nvSpPr>
      <xdr:spPr>
        <a:xfrm>
          <a:off x="10679628" y="6034087"/>
          <a:ext cx="2536309" cy="883444"/>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1" name="角丸四角形吹き出し 10">
          <a:extLst>
            <a:ext uri="{FF2B5EF4-FFF2-40B4-BE49-F238E27FC236}">
              <a16:creationId xmlns:a16="http://schemas.microsoft.com/office/drawing/2014/main" id="{00000000-0008-0000-0700-00000B000000}"/>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13</xdr:col>
      <xdr:colOff>357188</xdr:colOff>
      <xdr:row>55</xdr:row>
      <xdr:rowOff>119066</xdr:rowOff>
    </xdr:from>
    <xdr:to>
      <xdr:col>18</xdr:col>
      <xdr:colOff>511969</xdr:colOff>
      <xdr:row>58</xdr:row>
      <xdr:rowOff>238125</xdr:rowOff>
    </xdr:to>
    <xdr:sp macro="" textlink="">
      <xdr:nvSpPr>
        <xdr:cNvPr id="2" name="角丸四角形吹き出し 8">
          <a:extLst>
            <a:ext uri="{FF2B5EF4-FFF2-40B4-BE49-F238E27FC236}">
              <a16:creationId xmlns:a16="http://schemas.microsoft.com/office/drawing/2014/main" id="{B8CB040F-4FC1-45F1-B6CD-E20AB97C0106}"/>
            </a:ext>
          </a:extLst>
        </xdr:cNvPr>
        <xdr:cNvSpPr/>
      </xdr:nvSpPr>
      <xdr:spPr>
        <a:xfrm>
          <a:off x="11989594" y="9655972"/>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3A39A648-0600-4447-B8C3-936D3982414F}"/>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6CE88317-F88B-4592-8187-83FC39C7DED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2F573ADF-D21E-44D5-B55D-41E304295689}"/>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84885</xdr:colOff>
      <xdr:row>26</xdr:row>
      <xdr:rowOff>80264</xdr:rowOff>
    </xdr:from>
    <xdr:to>
      <xdr:col>19</xdr:col>
      <xdr:colOff>154781</xdr:colOff>
      <xdr:row>35</xdr:row>
      <xdr:rowOff>71437</xdr:rowOff>
    </xdr:to>
    <xdr:sp macro="" textlink="">
      <xdr:nvSpPr>
        <xdr:cNvPr id="5" name="角丸四角形吹き出し 5">
          <a:extLst>
            <a:ext uri="{FF2B5EF4-FFF2-40B4-BE49-F238E27FC236}">
              <a16:creationId xmlns:a16="http://schemas.microsoft.com/office/drawing/2014/main" id="{52409FF2-6CBA-49D5-B5DD-AADFABE98D34}"/>
            </a:ext>
          </a:extLst>
        </xdr:cNvPr>
        <xdr:cNvSpPr/>
      </xdr:nvSpPr>
      <xdr:spPr>
        <a:xfrm>
          <a:off x="12407854" y="4747514"/>
          <a:ext cx="3522708" cy="1491361"/>
        </a:xfrm>
        <a:prstGeom prst="wedgeRoundRectCallout">
          <a:avLst>
            <a:gd name="adj1" fmla="val -210893"/>
            <a:gd name="adj2" fmla="val -10666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CCCD2A8-080D-49A6-88E0-A49C2E69290C}"/>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11</xdr:col>
      <xdr:colOff>142596</xdr:colOff>
      <xdr:row>34</xdr:row>
      <xdr:rowOff>166686</xdr:rowOff>
    </xdr:from>
    <xdr:to>
      <xdr:col>14</xdr:col>
      <xdr:colOff>23812</xdr:colOff>
      <xdr:row>39</xdr:row>
      <xdr:rowOff>139793</xdr:rowOff>
    </xdr:to>
    <xdr:sp macro="" textlink="">
      <xdr:nvSpPr>
        <xdr:cNvPr id="7" name="角丸四角形吹き出し 7">
          <a:extLst>
            <a:ext uri="{FF2B5EF4-FFF2-40B4-BE49-F238E27FC236}">
              <a16:creationId xmlns:a16="http://schemas.microsoft.com/office/drawing/2014/main" id="{B67E29C2-2C7B-4C63-BC80-5632D1A0279F}"/>
            </a:ext>
          </a:extLst>
        </xdr:cNvPr>
        <xdr:cNvSpPr/>
      </xdr:nvSpPr>
      <xdr:spPr>
        <a:xfrm>
          <a:off x="9465190" y="6167436"/>
          <a:ext cx="2881591" cy="806545"/>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055634D5-CDA2-4A13-ACBD-EA4744538313}"/>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14FA0858-6CF6-44A2-A78D-E37F5DD7D3F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77023170-984C-4396-A1AF-49EA9D511ECB}"/>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12</xdr:col>
      <xdr:colOff>321468</xdr:colOff>
      <xdr:row>55</xdr:row>
      <xdr:rowOff>226220</xdr:rowOff>
    </xdr:from>
    <xdr:to>
      <xdr:col>17</xdr:col>
      <xdr:colOff>464344</xdr:colOff>
      <xdr:row>59</xdr:row>
      <xdr:rowOff>95248</xdr:rowOff>
    </xdr:to>
    <xdr:sp macro="" textlink="">
      <xdr:nvSpPr>
        <xdr:cNvPr id="11" name="角丸四角形吹き出し 8">
          <a:extLst>
            <a:ext uri="{FF2B5EF4-FFF2-40B4-BE49-F238E27FC236}">
              <a16:creationId xmlns:a16="http://schemas.microsoft.com/office/drawing/2014/main" id="{5E237B1E-8038-4877-8D2D-C98294974A4D}"/>
            </a:ext>
          </a:extLst>
        </xdr:cNvPr>
        <xdr:cNvSpPr/>
      </xdr:nvSpPr>
      <xdr:spPr>
        <a:xfrm>
          <a:off x="11251406" y="9763126"/>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567D872E-599F-47FE-805D-28DE6E734763}"/>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3B1810F4-617D-4A39-9423-A35FB2D08766}"/>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602E75DD-8C44-4570-A1BF-A19238982F33}"/>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1541</xdr:colOff>
      <xdr:row>23</xdr:row>
      <xdr:rowOff>151701</xdr:rowOff>
    </xdr:from>
    <xdr:to>
      <xdr:col>18</xdr:col>
      <xdr:colOff>421481</xdr:colOff>
      <xdr:row>33</xdr:row>
      <xdr:rowOff>47625</xdr:rowOff>
    </xdr:to>
    <xdr:sp macro="" textlink="">
      <xdr:nvSpPr>
        <xdr:cNvPr id="5" name="角丸四角形吹き出し 5">
          <a:extLst>
            <a:ext uri="{FF2B5EF4-FFF2-40B4-BE49-F238E27FC236}">
              <a16:creationId xmlns:a16="http://schemas.microsoft.com/office/drawing/2014/main" id="{F857ABEF-598D-48A0-B563-E8B4A9D7F668}"/>
            </a:ext>
          </a:extLst>
        </xdr:cNvPr>
        <xdr:cNvSpPr/>
      </xdr:nvSpPr>
      <xdr:spPr>
        <a:xfrm>
          <a:off x="12324510" y="4318889"/>
          <a:ext cx="3182190" cy="1562799"/>
        </a:xfrm>
        <a:prstGeom prst="wedgeRoundRectCallout">
          <a:avLst>
            <a:gd name="adj1" fmla="val -203036"/>
            <a:gd name="adj2" fmla="val -6849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A6C80303-0DFB-48AE-9593-01E60FB5640E}"/>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11</xdr:col>
      <xdr:colOff>1166533</xdr:colOff>
      <xdr:row>35</xdr:row>
      <xdr:rowOff>-1</xdr:rowOff>
    </xdr:from>
    <xdr:to>
      <xdr:col>15</xdr:col>
      <xdr:colOff>535781</xdr:colOff>
      <xdr:row>39</xdr:row>
      <xdr:rowOff>80262</xdr:rowOff>
    </xdr:to>
    <xdr:sp macro="" textlink="">
      <xdr:nvSpPr>
        <xdr:cNvPr id="7" name="角丸四角形吹き出し 7">
          <a:extLst>
            <a:ext uri="{FF2B5EF4-FFF2-40B4-BE49-F238E27FC236}">
              <a16:creationId xmlns:a16="http://schemas.microsoft.com/office/drawing/2014/main" id="{761E7E26-E666-47AF-8497-52431CDD4773}"/>
            </a:ext>
          </a:extLst>
        </xdr:cNvPr>
        <xdr:cNvSpPr/>
      </xdr:nvSpPr>
      <xdr:spPr>
        <a:xfrm>
          <a:off x="10489127" y="6167437"/>
          <a:ext cx="3060185" cy="747013"/>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969BD09A-B653-42AC-9CA5-8AACD5ABB4E7}"/>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74D35867-0F11-465D-927F-39F07FF68FE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CFF26EC-1352-43D5-9107-BD29BA867E73}"/>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15</xdr:col>
      <xdr:colOff>416719</xdr:colOff>
      <xdr:row>1</xdr:row>
      <xdr:rowOff>47625</xdr:rowOff>
    </xdr:from>
    <xdr:to>
      <xdr:col>18</xdr:col>
      <xdr:colOff>210872</xdr:colOff>
      <xdr:row>4</xdr:row>
      <xdr:rowOff>103981</xdr:rowOff>
    </xdr:to>
    <xdr:sp macro="" textlink="">
      <xdr:nvSpPr>
        <xdr:cNvPr id="11" name="角丸四角形吹き出し 10">
          <a:extLst>
            <a:ext uri="{FF2B5EF4-FFF2-40B4-BE49-F238E27FC236}">
              <a16:creationId xmlns:a16="http://schemas.microsoft.com/office/drawing/2014/main" id="{C9A90D19-8D83-4A46-8DE5-51F39FD2EBD2}"/>
            </a:ext>
          </a:extLst>
        </xdr:cNvPr>
        <xdr:cNvSpPr/>
      </xdr:nvSpPr>
      <xdr:spPr>
        <a:xfrm>
          <a:off x="13430250" y="297656"/>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12</xdr:col>
      <xdr:colOff>500062</xdr:colOff>
      <xdr:row>55</xdr:row>
      <xdr:rowOff>214313</xdr:rowOff>
    </xdr:from>
    <xdr:to>
      <xdr:col>17</xdr:col>
      <xdr:colOff>642938</xdr:colOff>
      <xdr:row>59</xdr:row>
      <xdr:rowOff>83341</xdr:rowOff>
    </xdr:to>
    <xdr:sp macro="" textlink="">
      <xdr:nvSpPr>
        <xdr:cNvPr id="12" name="角丸四角形吹き出し 8">
          <a:extLst>
            <a:ext uri="{FF2B5EF4-FFF2-40B4-BE49-F238E27FC236}">
              <a16:creationId xmlns:a16="http://schemas.microsoft.com/office/drawing/2014/main" id="{DA619B23-A7F3-4839-AA03-F8CD5D4D9772}"/>
            </a:ext>
          </a:extLst>
        </xdr:cNvPr>
        <xdr:cNvSpPr/>
      </xdr:nvSpPr>
      <xdr:spPr>
        <a:xfrm>
          <a:off x="11430000" y="9751219"/>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F64E5E25-B720-44E1-B5D5-9F1E11F4A156}"/>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F026B34F-4987-4515-A43E-485A680D55A1}"/>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C568A602-67B0-492A-9F24-884357749F32}"/>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3A38FC37-F293-4E49-84C9-5C850F372AE5}"/>
            </a:ext>
          </a:extLst>
        </xdr:cNvPr>
        <xdr:cNvSpPr/>
      </xdr:nvSpPr>
      <xdr:spPr>
        <a:xfrm>
          <a:off x="11907791" y="4283170"/>
          <a:ext cx="3182190" cy="1491361"/>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9A0EE69-2D2D-4AE2-9E97-2A02960C0322}"/>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11</xdr:col>
      <xdr:colOff>928409</xdr:colOff>
      <xdr:row>35</xdr:row>
      <xdr:rowOff>9524</xdr:rowOff>
    </xdr:from>
    <xdr:to>
      <xdr:col>15</xdr:col>
      <xdr:colOff>476251</xdr:colOff>
      <xdr:row>39</xdr:row>
      <xdr:rowOff>23811</xdr:rowOff>
    </xdr:to>
    <xdr:sp macro="" textlink="">
      <xdr:nvSpPr>
        <xdr:cNvPr id="7" name="角丸四角形吹き出し 7">
          <a:extLst>
            <a:ext uri="{FF2B5EF4-FFF2-40B4-BE49-F238E27FC236}">
              <a16:creationId xmlns:a16="http://schemas.microsoft.com/office/drawing/2014/main" id="{25CE6BA3-2AD0-4249-8E78-3457EC468984}"/>
            </a:ext>
          </a:extLst>
        </xdr:cNvPr>
        <xdr:cNvSpPr/>
      </xdr:nvSpPr>
      <xdr:spPr>
        <a:xfrm>
          <a:off x="10251003" y="6176962"/>
          <a:ext cx="3238779" cy="681037"/>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a:t>
          </a:r>
          <a:endParaRPr kumimoji="1" lang="en-US" altLang="ja-JP" sz="1200" b="1">
            <a:solidFill>
              <a:sysClr val="windowText" lastClr="000000"/>
            </a:solidFill>
          </a:endParaRPr>
        </a:p>
        <a:p>
          <a:pPr algn="l"/>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818D5F3C-BCA2-467C-A470-1440B97B061C}"/>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DA6AA090-02B1-4823-978B-9C441F5038E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6BD1B-FB80-4288-9F5D-5C7DA8D10326}"/>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BF66A47C-6302-4A0D-85B0-DBF553DA7D2C}"/>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12</xdr:col>
      <xdr:colOff>321468</xdr:colOff>
      <xdr:row>55</xdr:row>
      <xdr:rowOff>202407</xdr:rowOff>
    </xdr:from>
    <xdr:to>
      <xdr:col>17</xdr:col>
      <xdr:colOff>464344</xdr:colOff>
      <xdr:row>59</xdr:row>
      <xdr:rowOff>71435</xdr:rowOff>
    </xdr:to>
    <xdr:sp macro="" textlink="">
      <xdr:nvSpPr>
        <xdr:cNvPr id="12" name="角丸四角形吹き出し 8">
          <a:extLst>
            <a:ext uri="{FF2B5EF4-FFF2-40B4-BE49-F238E27FC236}">
              <a16:creationId xmlns:a16="http://schemas.microsoft.com/office/drawing/2014/main" id="{587002AF-7AF7-4B66-AE3A-C2D013F0BEA0}"/>
            </a:ext>
          </a:extLst>
        </xdr:cNvPr>
        <xdr:cNvSpPr/>
      </xdr:nvSpPr>
      <xdr:spPr>
        <a:xfrm>
          <a:off x="11251406" y="9739313"/>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BB96D4BE-DE66-4533-84E6-C3183C572B2A}"/>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D7C9E07C-6B79-4954-BF0E-530FD3931215}"/>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DB538A9C-DE1A-40F2-8D86-73BDC06FE055}"/>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FD476B87-E0E0-4628-9CDA-4D6C585FB40B}"/>
            </a:ext>
          </a:extLst>
        </xdr:cNvPr>
        <xdr:cNvSpPr/>
      </xdr:nvSpPr>
      <xdr:spPr>
        <a:xfrm>
          <a:off x="11895885" y="4364132"/>
          <a:ext cx="3158377" cy="1534224"/>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D01F8C4-83F7-462A-8D35-0A9F1791463D}"/>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11</xdr:col>
      <xdr:colOff>928409</xdr:colOff>
      <xdr:row>35</xdr:row>
      <xdr:rowOff>9524</xdr:rowOff>
    </xdr:from>
    <xdr:to>
      <xdr:col>15</xdr:col>
      <xdr:colOff>476251</xdr:colOff>
      <xdr:row>39</xdr:row>
      <xdr:rowOff>23811</xdr:rowOff>
    </xdr:to>
    <xdr:sp macro="" textlink="">
      <xdr:nvSpPr>
        <xdr:cNvPr id="7" name="角丸四角形吹き出し 7">
          <a:extLst>
            <a:ext uri="{FF2B5EF4-FFF2-40B4-BE49-F238E27FC236}">
              <a16:creationId xmlns:a16="http://schemas.microsoft.com/office/drawing/2014/main" id="{E29B5ABA-BB8A-4C38-8BB4-5C49D3A6616C}"/>
            </a:ext>
          </a:extLst>
        </xdr:cNvPr>
        <xdr:cNvSpPr/>
      </xdr:nvSpPr>
      <xdr:spPr>
        <a:xfrm>
          <a:off x="10234334" y="6315074"/>
          <a:ext cx="3234017" cy="700087"/>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a:t>
          </a:r>
          <a:endParaRPr kumimoji="1" lang="en-US" altLang="ja-JP" sz="1200" b="1">
            <a:solidFill>
              <a:sysClr val="windowText" lastClr="000000"/>
            </a:solidFill>
          </a:endParaRPr>
        </a:p>
        <a:p>
          <a:pPr algn="l"/>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42E94F9A-2042-4082-96DC-CBF102D28326}"/>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A834BB0D-D749-40D6-81CC-AB0789C4EF7F}"/>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D4ED4-CA46-4C39-A6F5-91C3189C1C0D}"/>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8CE24B87-2BF0-4A02-AE36-D28FB4131475}"/>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12</xdr:col>
      <xdr:colOff>321468</xdr:colOff>
      <xdr:row>55</xdr:row>
      <xdr:rowOff>202407</xdr:rowOff>
    </xdr:from>
    <xdr:to>
      <xdr:col>17</xdr:col>
      <xdr:colOff>464344</xdr:colOff>
      <xdr:row>59</xdr:row>
      <xdr:rowOff>71435</xdr:rowOff>
    </xdr:to>
    <xdr:sp macro="" textlink="">
      <xdr:nvSpPr>
        <xdr:cNvPr id="12" name="角丸四角形吹き出し 8">
          <a:extLst>
            <a:ext uri="{FF2B5EF4-FFF2-40B4-BE49-F238E27FC236}">
              <a16:creationId xmlns:a16="http://schemas.microsoft.com/office/drawing/2014/main" id="{1997E959-EDA0-4273-86F5-73AF67FA8693}"/>
            </a:ext>
          </a:extLst>
        </xdr:cNvPr>
        <xdr:cNvSpPr/>
      </xdr:nvSpPr>
      <xdr:spPr>
        <a:xfrm>
          <a:off x="11237118" y="9965532"/>
          <a:ext cx="3590926" cy="992978"/>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127000</xdr:colOff>
      <xdr:row>0</xdr:row>
      <xdr:rowOff>124883</xdr:rowOff>
    </xdr:from>
    <xdr:to>
      <xdr:col>44</xdr:col>
      <xdr:colOff>31749</xdr:colOff>
      <xdr:row>6</xdr:row>
      <xdr:rowOff>103717</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9757833" y="124883"/>
          <a:ext cx="2106083" cy="1174751"/>
        </a:xfrm>
        <a:prstGeom prst="wedgeRoundRectCallout">
          <a:avLst>
            <a:gd name="adj1" fmla="val -60187"/>
            <a:gd name="adj2" fmla="val 2731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j-ea"/>
              <a:ea typeface="+mj-ea"/>
              <a:cs typeface="+mn-cs"/>
            </a:rPr>
            <a:t>提案</a:t>
          </a:r>
          <a:r>
            <a:rPr kumimoji="1" lang="ja-JP" altLang="ja-JP" sz="1200" b="1" baseline="0">
              <a:solidFill>
                <a:sysClr val="windowText" lastClr="000000"/>
              </a:solidFill>
              <a:effectLst/>
              <a:latin typeface="+mj-ea"/>
              <a:ea typeface="+mj-ea"/>
              <a:cs typeface="+mn-cs"/>
            </a:rPr>
            <a:t>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26</xdr:col>
      <xdr:colOff>273050</xdr:colOff>
      <xdr:row>6</xdr:row>
      <xdr:rowOff>136526</xdr:rowOff>
    </xdr:from>
    <xdr:to>
      <xdr:col>38</xdr:col>
      <xdr:colOff>215900</xdr:colOff>
      <xdr:row>13</xdr:row>
      <xdr:rowOff>211667</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7152217" y="1332443"/>
          <a:ext cx="3244850" cy="1641474"/>
        </a:xfrm>
        <a:prstGeom prst="wedgeRoundRectCallout">
          <a:avLst>
            <a:gd name="adj1" fmla="val -123318"/>
            <a:gd name="adj2" fmla="val -2355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・ＳＴＳフェーズ応募で、会社設立前の場合は、</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法人名称（法人設立準備中）　又は代表者名（法人設立準備中）と記載してください。</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1" baseline="0">
            <a:solidFill>
              <a:srgbClr val="0000FF"/>
            </a:solidFill>
          </a:endParaRPr>
        </a:p>
      </xdr:txBody>
    </xdr:sp>
    <xdr:clientData/>
  </xdr:twoCellAnchor>
  <xdr:twoCellAnchor>
    <xdr:from>
      <xdr:col>27</xdr:col>
      <xdr:colOff>57151</xdr:colOff>
      <xdr:row>3</xdr:row>
      <xdr:rowOff>19051</xdr:rowOff>
    </xdr:from>
    <xdr:to>
      <xdr:col>35</xdr:col>
      <xdr:colOff>171451</xdr:colOff>
      <xdr:row>5</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27</xdr:col>
      <xdr:colOff>182033</xdr:colOff>
      <xdr:row>20</xdr:row>
      <xdr:rowOff>105834</xdr:rowOff>
    </xdr:from>
    <xdr:to>
      <xdr:col>40</xdr:col>
      <xdr:colOff>201083</xdr:colOff>
      <xdr:row>22</xdr:row>
      <xdr:rowOff>275167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336366" y="4370917"/>
          <a:ext cx="3596217" cy="836083"/>
        </a:xfrm>
        <a:prstGeom prst="wedgeRoundRectCallout">
          <a:avLst>
            <a:gd name="adj1" fmla="val -60293"/>
            <a:gd name="adj2" fmla="val 2124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153457</xdr:colOff>
      <xdr:row>15</xdr:row>
      <xdr:rowOff>150283</xdr:rowOff>
    </xdr:from>
    <xdr:to>
      <xdr:col>35</xdr:col>
      <xdr:colOff>42332</xdr:colOff>
      <xdr:row>16</xdr:row>
      <xdr:rowOff>253999</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7032624" y="3261783"/>
          <a:ext cx="2365375" cy="336549"/>
        </a:xfrm>
        <a:prstGeom prst="wedgeRoundRectCallout">
          <a:avLst>
            <a:gd name="adj1" fmla="val -75362"/>
            <a:gd name="adj2" fmla="val -13451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xdr:txBody>
    </xdr:sp>
    <xdr:clientData/>
  </xdr:twoCellAnchor>
  <xdr:twoCellAnchor>
    <xdr:from>
      <xdr:col>27</xdr:col>
      <xdr:colOff>171450</xdr:colOff>
      <xdr:row>24</xdr:row>
      <xdr:rowOff>19050</xdr:rowOff>
    </xdr:from>
    <xdr:to>
      <xdr:col>40</xdr:col>
      <xdr:colOff>190500</xdr:colOff>
      <xdr:row>27</xdr:row>
      <xdr:rowOff>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353300" y="4514850"/>
          <a:ext cx="3609975" cy="1085850"/>
        </a:xfrm>
        <a:prstGeom prst="wedgeRoundRectCallout">
          <a:avLst>
            <a:gd name="adj1" fmla="val -60029"/>
            <a:gd name="adj2" fmla="val -2359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a:t>
          </a:r>
          <a:r>
            <a:rPr lang="ja-JP" altLang="en-US" sz="1100" b="1" i="1">
              <a:solidFill>
                <a:srgbClr val="0000FF"/>
              </a:solidFill>
              <a:effectLst/>
              <a:latin typeface="+mn-lt"/>
              <a:ea typeface="+mn-ea"/>
              <a:cs typeface="+mn-cs"/>
            </a:rPr>
            <a:t>わかりやす</a:t>
          </a:r>
          <a:r>
            <a:rPr lang="ja-JP" altLang="ja-JP" sz="1100" b="1" i="1">
              <a:solidFill>
                <a:srgbClr val="0000FF"/>
              </a:solidFill>
              <a:effectLst/>
              <a:latin typeface="+mn-lt"/>
              <a:ea typeface="+mn-ea"/>
              <a:cs typeface="+mn-cs"/>
            </a:rPr>
            <a:t>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27</xdr:col>
      <xdr:colOff>200025</xdr:colOff>
      <xdr:row>28</xdr:row>
      <xdr:rowOff>28574</xdr:rowOff>
    </xdr:from>
    <xdr:to>
      <xdr:col>42</xdr:col>
      <xdr:colOff>85725</xdr:colOff>
      <xdr:row>38</xdr:row>
      <xdr:rowOff>57149</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7381875" y="5876924"/>
          <a:ext cx="4029075" cy="1133475"/>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en-US" altLang="ja-JP" sz="1100" b="1" i="1">
            <a:solidFill>
              <a:srgbClr val="0000FF"/>
            </a:solidFill>
            <a:effectLst/>
            <a:latin typeface="+mn-lt"/>
            <a:ea typeface="+mn-ea"/>
            <a:cs typeface="+mn-cs"/>
          </a:endParaRPr>
        </a:p>
        <a:p>
          <a:endParaRPr lang="en-US" altLang="ja-JP" sz="11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３．助成事業の総費用は、「助成対象費用」となります。</a:t>
          </a:r>
          <a:endParaRPr lang="en-US" altLang="ja-JP" sz="1200" b="1" i="1">
            <a:solidFill>
              <a:srgbClr val="0000FF"/>
            </a:solidFill>
            <a:effectLst/>
            <a:latin typeface="+mn-lt"/>
            <a:ea typeface="+mn-ea"/>
            <a:cs typeface="+mn-cs"/>
          </a:endParaRPr>
        </a:p>
        <a:p>
          <a:endParaRPr lang="en-US" altLang="ja-JP" sz="12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４．助成金交付提案額は、「助成金の額」となります。</a:t>
          </a:r>
          <a:endParaRPr lang="ja-JP" altLang="ja-JP" sz="1200" b="1" i="1">
            <a:solidFill>
              <a:srgbClr val="0000FF"/>
            </a:solidFill>
            <a:effectLst/>
            <a:latin typeface="+mn-lt"/>
            <a:ea typeface="+mn-ea"/>
            <a:cs typeface="+mn-cs"/>
          </a:endParaRPr>
        </a:p>
      </xdr:txBody>
    </xdr:sp>
    <xdr:clientData/>
  </xdr:twoCellAnchor>
  <xdr:twoCellAnchor>
    <xdr:from>
      <xdr:col>17</xdr:col>
      <xdr:colOff>244476</xdr:colOff>
      <xdr:row>45</xdr:row>
      <xdr:rowOff>34924</xdr:rowOff>
    </xdr:from>
    <xdr:to>
      <xdr:col>26</xdr:col>
      <xdr:colOff>201083</xdr:colOff>
      <xdr:row>47</xdr:row>
      <xdr:rowOff>42333</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922309" y="9962091"/>
          <a:ext cx="2157941" cy="367242"/>
        </a:xfrm>
        <a:prstGeom prst="wedgeRoundRectCallout">
          <a:avLst>
            <a:gd name="adj1" fmla="val -75258"/>
            <a:gd name="adj2" fmla="val -1739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8</xdr:col>
      <xdr:colOff>34924</xdr:colOff>
      <xdr:row>58</xdr:row>
      <xdr:rowOff>20108</xdr:rowOff>
    </xdr:from>
    <xdr:to>
      <xdr:col>28</xdr:col>
      <xdr:colOff>190500</xdr:colOff>
      <xdr:row>62</xdr:row>
      <xdr:rowOff>137584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2236257" y="12942358"/>
          <a:ext cx="5383743" cy="1048809"/>
        </a:xfrm>
        <a:prstGeom prst="wedgeRoundRectCallout">
          <a:avLst>
            <a:gd name="adj1" fmla="val -69658"/>
            <a:gd name="adj2" fmla="val -1645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29</xdr:col>
      <xdr:colOff>52917</xdr:colOff>
      <xdr:row>49</xdr:row>
      <xdr:rowOff>3177</xdr:rowOff>
    </xdr:from>
    <xdr:to>
      <xdr:col>49</xdr:col>
      <xdr:colOff>233892</xdr:colOff>
      <xdr:row>51</xdr:row>
      <xdr:rowOff>148167</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757584" y="10766427"/>
          <a:ext cx="5684308" cy="631823"/>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「助成事業に要する経費」と、「</a:t>
          </a:r>
          <a:r>
            <a:rPr lang="en-US" altLang="ja-JP" sz="1200" b="1" i="1">
              <a:solidFill>
                <a:srgbClr val="0000FF"/>
              </a:solidFill>
              <a:effectLst/>
              <a:latin typeface="+mn-lt"/>
              <a:ea typeface="+mn-ea"/>
              <a:cs typeface="+mn-cs"/>
            </a:rPr>
            <a:t>Ⅳ</a:t>
          </a:r>
          <a:r>
            <a:rPr lang="ja-JP" altLang="en-US" sz="1200" b="1" i="1">
              <a:solidFill>
                <a:srgbClr val="0000FF"/>
              </a:solidFill>
              <a:effectLst/>
              <a:latin typeface="+mn-lt"/>
              <a:ea typeface="+mn-ea"/>
              <a:cs typeface="+mn-cs"/>
            </a:rPr>
            <a:t>．助成金交付提案額」は、情報項目シートより自動転記</a:t>
          </a:r>
          <a:endParaRPr lang="en-US" altLang="ja-JP" sz="1200" b="1" i="1">
            <a:solidFill>
              <a:srgbClr val="0000FF"/>
            </a:solidFill>
            <a:effectLst/>
            <a:latin typeface="+mn-lt"/>
            <a:ea typeface="+mn-ea"/>
            <a:cs typeface="+mn-cs"/>
          </a:endParaRPr>
        </a:p>
      </xdr:txBody>
    </xdr:sp>
    <xdr:clientData/>
  </xdr:twoCellAnchor>
  <xdr:twoCellAnchor>
    <xdr:from>
      <xdr:col>20</xdr:col>
      <xdr:colOff>115359</xdr:colOff>
      <xdr:row>65</xdr:row>
      <xdr:rowOff>138643</xdr:rowOff>
    </xdr:from>
    <xdr:to>
      <xdr:col>29</xdr:col>
      <xdr:colOff>10583</xdr:colOff>
      <xdr:row>67</xdr:row>
      <xdr:rowOff>42333</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5618692" y="14690726"/>
          <a:ext cx="2096558" cy="369357"/>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29</xdr:col>
      <xdr:colOff>137582</xdr:colOff>
      <xdr:row>54</xdr:row>
      <xdr:rowOff>52918</xdr:rowOff>
    </xdr:from>
    <xdr:to>
      <xdr:col>50</xdr:col>
      <xdr:colOff>43390</xdr:colOff>
      <xdr:row>60</xdr:row>
      <xdr:rowOff>208490</xdr:rowOff>
    </xdr:to>
    <xdr:sp macro="" textlink="">
      <xdr:nvSpPr>
        <xdr:cNvPr id="11" name="角丸四角形吹き出し 14">
          <a:extLst>
            <a:ext uri="{FF2B5EF4-FFF2-40B4-BE49-F238E27FC236}">
              <a16:creationId xmlns:a16="http://schemas.microsoft.com/office/drawing/2014/main" id="{ADD40B80-7536-43C4-B819-27C2322B4A2C}"/>
            </a:ext>
          </a:extLst>
        </xdr:cNvPr>
        <xdr:cNvSpPr/>
      </xdr:nvSpPr>
      <xdr:spPr>
        <a:xfrm>
          <a:off x="7842249" y="12033251"/>
          <a:ext cx="5684308" cy="1563156"/>
        </a:xfrm>
        <a:prstGeom prst="wedgeRoundRectCallout">
          <a:avLst>
            <a:gd name="adj1" fmla="val -71177"/>
            <a:gd name="adj2" fmla="val -7837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0" u="sng">
              <a:solidFill>
                <a:srgbClr val="FF0000"/>
              </a:solidFill>
              <a:effectLst/>
              <a:latin typeface="+mn-lt"/>
              <a:ea typeface="+mn-ea"/>
              <a:cs typeface="+mn-cs"/>
            </a:rPr>
            <a:t>直接記載ください。</a:t>
          </a:r>
          <a:endParaRPr lang="en-US" altLang="ja-JP" sz="1400" b="1" i="0"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支出と収入の合計が同額になるように収入の</a:t>
          </a: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Ⅱ</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．の金額を入れる。</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．自己資金：出資済の額等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．その他収入：今後の出資等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200" b="1" i="1">
            <a:solidFill>
              <a:srgbClr val="0000FF"/>
            </a:solidFill>
            <a:effectLst/>
            <a:latin typeface="+mn-lt"/>
            <a:ea typeface="+mn-ea"/>
            <a:cs typeface="+mn-cs"/>
          </a:endParaRPr>
        </a:p>
      </xdr:txBody>
    </xdr:sp>
    <xdr:clientData/>
  </xdr:twoCellAnchor>
  <xdr:twoCellAnchor>
    <xdr:from>
      <xdr:col>26</xdr:col>
      <xdr:colOff>109009</xdr:colOff>
      <xdr:row>86</xdr:row>
      <xdr:rowOff>21166</xdr:rowOff>
    </xdr:from>
    <xdr:to>
      <xdr:col>34</xdr:col>
      <xdr:colOff>31750</xdr:colOff>
      <xdr:row>87</xdr:row>
      <xdr:rowOff>215900</xdr:rowOff>
    </xdr:to>
    <xdr:sp macro="" textlink="">
      <xdr:nvSpPr>
        <xdr:cNvPr id="13" name="角丸四角形吹き出し 21">
          <a:extLst>
            <a:ext uri="{FF2B5EF4-FFF2-40B4-BE49-F238E27FC236}">
              <a16:creationId xmlns:a16="http://schemas.microsoft.com/office/drawing/2014/main" id="{367DE953-A4DC-49D9-87D2-2C5674B4CC9D}"/>
            </a:ext>
          </a:extLst>
        </xdr:cNvPr>
        <xdr:cNvSpPr/>
      </xdr:nvSpPr>
      <xdr:spPr>
        <a:xfrm>
          <a:off x="6988176" y="18298583"/>
          <a:ext cx="2124074" cy="42756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207065</xdr:colOff>
      <xdr:row>93</xdr:row>
      <xdr:rowOff>215349</xdr:rowOff>
    </xdr:from>
    <xdr:to>
      <xdr:col>34</xdr:col>
      <xdr:colOff>190499</xdr:colOff>
      <xdr:row>95</xdr:row>
      <xdr:rowOff>215348</xdr:rowOff>
    </xdr:to>
    <xdr:sp macro="" textlink="">
      <xdr:nvSpPr>
        <xdr:cNvPr id="16" name="角丸四角形吹き出し 21">
          <a:extLst>
            <a:ext uri="{FF2B5EF4-FFF2-40B4-BE49-F238E27FC236}">
              <a16:creationId xmlns:a16="http://schemas.microsoft.com/office/drawing/2014/main" id="{0DB0E6EF-ADCF-453F-BE11-751E50E6CB35}"/>
            </a:ext>
          </a:extLst>
        </xdr:cNvPr>
        <xdr:cNvSpPr/>
      </xdr:nvSpPr>
      <xdr:spPr>
        <a:xfrm>
          <a:off x="7313543" y="21551349"/>
          <a:ext cx="2170043" cy="397564"/>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144118</xdr:colOff>
      <xdr:row>96</xdr:row>
      <xdr:rowOff>160683</xdr:rowOff>
    </xdr:from>
    <xdr:to>
      <xdr:col>34</xdr:col>
      <xdr:colOff>66859</xdr:colOff>
      <xdr:row>98</xdr:row>
      <xdr:rowOff>123504</xdr:rowOff>
    </xdr:to>
    <xdr:sp macro="" textlink="">
      <xdr:nvSpPr>
        <xdr:cNvPr id="18" name="角丸四角形吹き出し 21">
          <a:extLst>
            <a:ext uri="{FF2B5EF4-FFF2-40B4-BE49-F238E27FC236}">
              <a16:creationId xmlns:a16="http://schemas.microsoft.com/office/drawing/2014/main" id="{D3D9627A-1257-48FB-9631-A97FE2921395}"/>
            </a:ext>
          </a:extLst>
        </xdr:cNvPr>
        <xdr:cNvSpPr/>
      </xdr:nvSpPr>
      <xdr:spPr>
        <a:xfrm>
          <a:off x="7250596" y="23186335"/>
          <a:ext cx="2109350" cy="42664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直接記載してください。</a:t>
          </a:r>
          <a:endParaRPr kumimoji="1" lang="en-US" altLang="ja-JP" sz="1050" b="1" i="0" baseline="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537945</xdr:colOff>
      <xdr:row>0</xdr:row>
      <xdr:rowOff>54784</xdr:rowOff>
    </xdr:from>
    <xdr:to>
      <xdr:col>11</xdr:col>
      <xdr:colOff>208491</xdr:colOff>
      <xdr:row>4</xdr:row>
      <xdr:rowOff>30691</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9129495" y="54784"/>
          <a:ext cx="1727946" cy="89030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689288</xdr:colOff>
      <xdr:row>2</xdr:row>
      <xdr:rowOff>37850</xdr:rowOff>
    </xdr:from>
    <xdr:to>
      <xdr:col>6</xdr:col>
      <xdr:colOff>429684</xdr:colOff>
      <xdr:row>5</xdr:row>
      <xdr:rowOff>34925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5204138" y="523625"/>
          <a:ext cx="2340721" cy="644775"/>
        </a:xfrm>
        <a:prstGeom prst="wedgeRoundRectCallout">
          <a:avLst>
            <a:gd name="adj1" fmla="val -73002"/>
            <a:gd name="adj2" fmla="val 12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事業名称は情報項目シートから自動転記</a:t>
          </a:r>
        </a:p>
      </xdr:txBody>
    </xdr:sp>
    <xdr:clientData/>
  </xdr:twoCellAnchor>
  <xdr:twoCellAnchor>
    <xdr:from>
      <xdr:col>9</xdr:col>
      <xdr:colOff>343213</xdr:colOff>
      <xdr:row>7</xdr:row>
      <xdr:rowOff>233955</xdr:rowOff>
    </xdr:from>
    <xdr:to>
      <xdr:col>13</xdr:col>
      <xdr:colOff>129804</xdr:colOff>
      <xdr:row>12</xdr:row>
      <xdr:rowOff>93009</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9620563" y="1853205"/>
          <a:ext cx="2529791" cy="1154454"/>
        </a:xfrm>
        <a:prstGeom prst="wedgeRoundRectCallout">
          <a:avLst>
            <a:gd name="adj1" fmla="val -76350"/>
            <a:gd name="adj2" fmla="val -1346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0</xdr:col>
      <xdr:colOff>546413</xdr:colOff>
      <xdr:row>10</xdr:row>
      <xdr:rowOff>114050</xdr:rowOff>
    </xdr:from>
    <xdr:to>
      <xdr:col>1</xdr:col>
      <xdr:colOff>1201209</xdr:colOff>
      <xdr:row>12</xdr:row>
      <xdr:rowOff>234950</xdr:rowOff>
    </xdr:to>
    <xdr:sp macro="" textlink="">
      <xdr:nvSpPr>
        <xdr:cNvPr id="5" name="角丸四角形吹き出し 2">
          <a:extLst>
            <a:ext uri="{FF2B5EF4-FFF2-40B4-BE49-F238E27FC236}">
              <a16:creationId xmlns:a16="http://schemas.microsoft.com/office/drawing/2014/main" id="{9964B151-A164-4E30-9472-4B2DBA5499D1}"/>
            </a:ext>
          </a:extLst>
        </xdr:cNvPr>
        <xdr:cNvSpPr/>
      </xdr:nvSpPr>
      <xdr:spPr>
        <a:xfrm>
          <a:off x="546413" y="2504825"/>
          <a:ext cx="2340721" cy="644775"/>
        </a:xfrm>
        <a:prstGeom prst="wedgeRoundRectCallout">
          <a:avLst>
            <a:gd name="adj1" fmla="val -38820"/>
            <a:gd name="adj2" fmla="val -9387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プルダウンで、委託先か共同研究先か選ぶ</a:t>
          </a:r>
        </a:p>
      </xdr:txBody>
    </xdr:sp>
    <xdr:clientData/>
  </xdr:twoCellAnchor>
  <xdr:twoCellAnchor>
    <xdr:from>
      <xdr:col>1</xdr:col>
      <xdr:colOff>1613213</xdr:colOff>
      <xdr:row>11</xdr:row>
      <xdr:rowOff>37850</xdr:rowOff>
    </xdr:from>
    <xdr:to>
      <xdr:col>4</xdr:col>
      <xdr:colOff>191559</xdr:colOff>
      <xdr:row>12</xdr:row>
      <xdr:rowOff>209550</xdr:rowOff>
    </xdr:to>
    <xdr:sp macro="" textlink="">
      <xdr:nvSpPr>
        <xdr:cNvPr id="6" name="角丸四角形吹き出し 2">
          <a:extLst>
            <a:ext uri="{FF2B5EF4-FFF2-40B4-BE49-F238E27FC236}">
              <a16:creationId xmlns:a16="http://schemas.microsoft.com/office/drawing/2014/main" id="{40BB2215-8A42-4CE1-99D8-18B024ED04C1}"/>
            </a:ext>
          </a:extLst>
        </xdr:cNvPr>
        <xdr:cNvSpPr/>
      </xdr:nvSpPr>
      <xdr:spPr>
        <a:xfrm>
          <a:off x="3299138" y="2695325"/>
          <a:ext cx="2340721" cy="428875"/>
        </a:xfrm>
        <a:prstGeom prst="wedgeRoundRectCallout">
          <a:avLst>
            <a:gd name="adj1" fmla="val -61608"/>
            <a:gd name="adj2" fmla="val -12933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委託先・共同研究先名を記載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393699</xdr:colOff>
      <xdr:row>0</xdr:row>
      <xdr:rowOff>179917</xdr:rowOff>
    </xdr:from>
    <xdr:to>
      <xdr:col>10</xdr:col>
      <xdr:colOff>26272</xdr:colOff>
      <xdr:row>4</xdr:row>
      <xdr:rowOff>80621</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945032" y="179917"/>
          <a:ext cx="1696323" cy="80028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713317</xdr:colOff>
      <xdr:row>2</xdr:row>
      <xdr:rowOff>20108</xdr:rowOff>
    </xdr:from>
    <xdr:to>
      <xdr:col>5</xdr:col>
      <xdr:colOff>341841</xdr:colOff>
      <xdr:row>6</xdr:row>
      <xdr:rowOff>67733</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5190067" y="506941"/>
          <a:ext cx="1681691" cy="799042"/>
        </a:xfrm>
        <a:prstGeom prst="wedgeRoundRectCallout">
          <a:avLst>
            <a:gd name="adj1" fmla="val -157836"/>
            <a:gd name="adj2" fmla="val 1040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事業名称、事業者名は情報項目シートから自動転記</a:t>
          </a:r>
        </a:p>
      </xdr:txBody>
    </xdr:sp>
    <xdr:clientData/>
  </xdr:twoCellAnchor>
  <xdr:twoCellAnchor>
    <xdr:from>
      <xdr:col>8</xdr:col>
      <xdr:colOff>402164</xdr:colOff>
      <xdr:row>19</xdr:row>
      <xdr:rowOff>227540</xdr:rowOff>
    </xdr:from>
    <xdr:to>
      <xdr:col>14</xdr:col>
      <xdr:colOff>430740</xdr:colOff>
      <xdr:row>22</xdr:row>
      <xdr:rowOff>243417</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9641414" y="5180540"/>
          <a:ext cx="4156076" cy="936627"/>
        </a:xfrm>
        <a:prstGeom prst="wedgeRoundRectCallout">
          <a:avLst>
            <a:gd name="adj1" fmla="val -71656"/>
            <a:gd name="adj2" fmla="val 488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・委託・共同研究費の計上がある場合は、</a:t>
          </a:r>
          <a:r>
            <a:rPr kumimoji="1" lang="en-US" altLang="ja-JP" sz="1200" b="1" baseline="0">
              <a:solidFill>
                <a:sysClr val="windowText" lastClr="000000"/>
              </a:solidFill>
              <a:effectLst/>
              <a:latin typeface="+mn-lt"/>
              <a:ea typeface="+mn-ea"/>
              <a:cs typeface="+mn-cs"/>
            </a:rPr>
            <a:t>Ⅳ</a:t>
          </a:r>
          <a:r>
            <a:rPr kumimoji="1" lang="ja-JP" altLang="en-US" sz="1200" b="1" baseline="0">
              <a:solidFill>
                <a:sysClr val="windowText" lastClr="000000"/>
              </a:solidFill>
              <a:effectLst/>
              <a:latin typeface="+mn-lt"/>
              <a:ea typeface="+mn-ea"/>
              <a:cs typeface="+mn-cs"/>
            </a:rPr>
            <a:t>．１．委託費・共同研究費　に計上すること。</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（計算式で設定済）</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aseline="0">
            <a:solidFill>
              <a:sysClr val="windowText" lastClr="000000"/>
            </a:solidFill>
          </a:endParaRPr>
        </a:p>
      </xdr:txBody>
    </xdr:sp>
    <xdr:clientData/>
  </xdr:twoCellAnchor>
  <xdr:twoCellAnchor>
    <xdr:from>
      <xdr:col>8</xdr:col>
      <xdr:colOff>211666</xdr:colOff>
      <xdr:row>10</xdr:row>
      <xdr:rowOff>132291</xdr:rowOff>
    </xdr:from>
    <xdr:to>
      <xdr:col>12</xdr:col>
      <xdr:colOff>230717</xdr:colOff>
      <xdr:row>15</xdr:row>
      <xdr:rowOff>132290</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9450916" y="2323041"/>
          <a:ext cx="2770718" cy="1534582"/>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515215</xdr:colOff>
      <xdr:row>11</xdr:row>
      <xdr:rowOff>92942</xdr:rowOff>
    </xdr:from>
    <xdr:to>
      <xdr:col>13</xdr:col>
      <xdr:colOff>385040</xdr:colOff>
      <xdr:row>15</xdr:row>
      <xdr:rowOff>45316</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8940510" y="3227533"/>
          <a:ext cx="3974235" cy="1095374"/>
        </a:xfrm>
        <a:prstGeom prst="wedgeRoundRectCallout">
          <a:avLst>
            <a:gd name="adj1" fmla="val -56857"/>
            <a:gd name="adj2" fmla="val -34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rPr>
            <a:t>助成対象費用の総額の</a:t>
          </a:r>
          <a:r>
            <a:rPr kumimoji="1" lang="en-US" altLang="ja-JP" sz="1200" baseline="0">
              <a:solidFill>
                <a:sysClr val="windowText" lastClr="000000"/>
              </a:solidFill>
            </a:rPr>
            <a:t>50</a:t>
          </a:r>
          <a:r>
            <a:rPr kumimoji="1" lang="ja-JP" altLang="en-US" sz="1200" baseline="0">
              <a:solidFill>
                <a:sysClr val="windowText" lastClr="000000"/>
              </a:solidFill>
            </a:rPr>
            <a:t>％未満</a:t>
          </a:r>
          <a:endParaRPr kumimoji="1" lang="en-US" altLang="ja-JP" sz="120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aseline="0">
              <a:solidFill>
                <a:sysClr val="windowText" lastClr="000000"/>
              </a:solidFill>
            </a:rPr>
            <a:t>※</a:t>
          </a:r>
          <a:r>
            <a:rPr kumimoji="1" lang="ja-JP" altLang="en-US" sz="1200" b="1" baseline="0">
              <a:solidFill>
                <a:srgbClr val="FF0000"/>
              </a:solidFill>
            </a:rPr>
            <a:t>複数の委託・共同研究先がある場合は、その総額が、助成対象費用の総額の</a:t>
          </a:r>
          <a:r>
            <a:rPr kumimoji="1" lang="en-US" altLang="ja-JP" sz="1200" b="1" baseline="0">
              <a:solidFill>
                <a:srgbClr val="FF0000"/>
              </a:solidFill>
            </a:rPr>
            <a:t>50</a:t>
          </a:r>
          <a:r>
            <a:rPr kumimoji="1" lang="ja-JP" altLang="en-US" sz="1200" b="1" baseline="0">
              <a:solidFill>
                <a:srgbClr val="FF0000"/>
              </a:solidFill>
            </a:rPr>
            <a:t>％未満である必要</a:t>
          </a:r>
          <a:r>
            <a:rPr kumimoji="1" lang="ja-JP" altLang="en-US" sz="1200" baseline="0">
              <a:solidFill>
                <a:sysClr val="windowText" lastClr="000000"/>
              </a:solidFill>
            </a:rPr>
            <a:t>があります。</a:t>
          </a:r>
        </a:p>
      </xdr:txBody>
    </xdr:sp>
    <xdr:clientData/>
  </xdr:twoCellAnchor>
  <xdr:twoCellAnchor>
    <xdr:from>
      <xdr:col>8</xdr:col>
      <xdr:colOff>199351</xdr:colOff>
      <xdr:row>15</xdr:row>
      <xdr:rowOff>195696</xdr:rowOff>
    </xdr:from>
    <xdr:to>
      <xdr:col>11</xdr:col>
      <xdr:colOff>554952</xdr:colOff>
      <xdr:row>21</xdr:row>
      <xdr:rowOff>3078</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9308715" y="4473287"/>
          <a:ext cx="2407805" cy="1521882"/>
        </a:xfrm>
        <a:prstGeom prst="wedgeRoundRectCallout">
          <a:avLst>
            <a:gd name="adj1" fmla="val -79898"/>
            <a:gd name="adj2" fmla="val -38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7</xdr:col>
      <xdr:colOff>391392</xdr:colOff>
      <xdr:row>0</xdr:row>
      <xdr:rowOff>89383</xdr:rowOff>
    </xdr:from>
    <xdr:to>
      <xdr:col>10</xdr:col>
      <xdr:colOff>18288</xdr:colOff>
      <xdr:row>3</xdr:row>
      <xdr:rowOff>155378</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8816687" y="89383"/>
          <a:ext cx="1679101" cy="810677"/>
        </a:xfrm>
        <a:prstGeom prst="wedgeRoundRectCallout">
          <a:avLst>
            <a:gd name="adj1" fmla="val -55192"/>
            <a:gd name="adj2" fmla="val 9271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7</xdr:col>
      <xdr:colOff>646546</xdr:colOff>
      <xdr:row>6</xdr:row>
      <xdr:rowOff>39255</xdr:rowOff>
    </xdr:from>
    <xdr:to>
      <xdr:col>11</xdr:col>
      <xdr:colOff>282032</xdr:colOff>
      <xdr:row>9</xdr:row>
      <xdr:rowOff>150754</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9071841" y="1537278"/>
          <a:ext cx="2371759" cy="1176567"/>
        </a:xfrm>
        <a:prstGeom prst="wedgeRoundRectCallout">
          <a:avLst>
            <a:gd name="adj1" fmla="val -60145"/>
            <a:gd name="adj2" fmla="val 2646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委託・共同研究先が２者の場合は、このシートをコピーして作成ください（１機関１枚）。なお、その際、計算式等ご注意ください。</a:t>
          </a:r>
        </a:p>
      </xdr:txBody>
    </xdr:sp>
    <xdr:clientData/>
  </xdr:twoCellAnchor>
  <xdr:twoCellAnchor>
    <xdr:from>
      <xdr:col>3</xdr:col>
      <xdr:colOff>300566</xdr:colOff>
      <xdr:row>2</xdr:row>
      <xdr:rowOff>197906</xdr:rowOff>
    </xdr:from>
    <xdr:to>
      <xdr:col>5</xdr:col>
      <xdr:colOff>450850</xdr:colOff>
      <xdr:row>4</xdr:row>
      <xdr:rowOff>148166</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5052483" y="684739"/>
          <a:ext cx="2150534" cy="437094"/>
        </a:xfrm>
        <a:prstGeom prst="wedgeRoundRectCallout">
          <a:avLst>
            <a:gd name="adj1" fmla="val -64204"/>
            <a:gd name="adj2" fmla="val 4345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事業名称は自動転記</a:t>
          </a:r>
        </a:p>
      </xdr:txBody>
    </xdr:sp>
    <xdr:clientData/>
  </xdr:twoCellAnchor>
  <xdr:twoCellAnchor>
    <xdr:from>
      <xdr:col>0</xdr:col>
      <xdr:colOff>2484966</xdr:colOff>
      <xdr:row>5</xdr:row>
      <xdr:rowOff>43388</xdr:rowOff>
    </xdr:from>
    <xdr:to>
      <xdr:col>2</xdr:col>
      <xdr:colOff>910167</xdr:colOff>
      <xdr:row>7</xdr:row>
      <xdr:rowOff>105833</xdr:rowOff>
    </xdr:to>
    <xdr:sp macro="" textlink="">
      <xdr:nvSpPr>
        <xdr:cNvPr id="2" name="角丸四角形吹き出し 6">
          <a:extLst>
            <a:ext uri="{FF2B5EF4-FFF2-40B4-BE49-F238E27FC236}">
              <a16:creationId xmlns:a16="http://schemas.microsoft.com/office/drawing/2014/main" id="{F3CE6292-6701-486F-AAE8-B8BD6D1B1C5A}"/>
            </a:ext>
          </a:extLst>
        </xdr:cNvPr>
        <xdr:cNvSpPr/>
      </xdr:nvSpPr>
      <xdr:spPr>
        <a:xfrm>
          <a:off x="2484966" y="1260471"/>
          <a:ext cx="2150534" cy="623362"/>
        </a:xfrm>
        <a:prstGeom prst="wedgeRoundRectCallout">
          <a:avLst>
            <a:gd name="adj1" fmla="val -80936"/>
            <a:gd name="adj2" fmla="val -267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委託・共同研究先の名称を記載。</a:t>
          </a:r>
          <a:r>
            <a:rPr kumimoji="1" lang="en-US" altLang="ja-JP" sz="1200" b="1">
              <a:solidFill>
                <a:sysClr val="windowText" lastClr="000000"/>
              </a:solidFill>
            </a:rPr>
            <a:t>※1</a:t>
          </a:r>
          <a:r>
            <a:rPr kumimoji="1" lang="ja-JP" altLang="en-US" sz="1200" b="1">
              <a:solidFill>
                <a:sysClr val="windowText" lastClr="000000"/>
              </a:solidFill>
            </a:rPr>
            <a:t>機関</a:t>
          </a:r>
          <a:r>
            <a:rPr kumimoji="1" lang="en-US" altLang="ja-JP" sz="1200" b="1">
              <a:solidFill>
                <a:sysClr val="windowText" lastClr="000000"/>
              </a:solidFill>
            </a:rPr>
            <a:t>1</a:t>
          </a:r>
          <a:r>
            <a:rPr kumimoji="1" lang="ja-JP" altLang="en-US" sz="1200" b="1">
              <a:solidFill>
                <a:sysClr val="windowText" lastClr="000000"/>
              </a:solidFill>
            </a:rPr>
            <a:t>枚作成</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412751</xdr:colOff>
      <xdr:row>5</xdr:row>
      <xdr:rowOff>160866</xdr:rowOff>
    </xdr:from>
    <xdr:to>
      <xdr:col>12</xdr:col>
      <xdr:colOff>674407</xdr:colOff>
      <xdr:row>12</xdr:row>
      <xdr:rowOff>38599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9620251" y="1240366"/>
          <a:ext cx="1870323" cy="1063066"/>
        </a:xfrm>
        <a:prstGeom prst="wedgeRoundRectCallout">
          <a:avLst>
            <a:gd name="adj1" fmla="val -160239"/>
            <a:gd name="adj2" fmla="val -665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11</xdr:col>
      <xdr:colOff>70906</xdr:colOff>
      <xdr:row>18</xdr:row>
      <xdr:rowOff>27516</xdr:rowOff>
    </xdr:from>
    <xdr:to>
      <xdr:col>13</xdr:col>
      <xdr:colOff>603249</xdr:colOff>
      <xdr:row>26</xdr:row>
      <xdr:rowOff>42332</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9278406" y="3308349"/>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14</xdr:col>
      <xdr:colOff>492124</xdr:colOff>
      <xdr:row>22</xdr:row>
      <xdr:rowOff>70907</xdr:rowOff>
    </xdr:from>
    <xdr:to>
      <xdr:col>19</xdr:col>
      <xdr:colOff>215899</xdr:colOff>
      <xdr:row>31</xdr:row>
      <xdr:rowOff>137582</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12705291" y="4029074"/>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652993</xdr:colOff>
      <xdr:row>33</xdr:row>
      <xdr:rowOff>115359</xdr:rowOff>
    </xdr:from>
    <xdr:to>
      <xdr:col>15</xdr:col>
      <xdr:colOff>262468</xdr:colOff>
      <xdr:row>39</xdr:row>
      <xdr:rowOff>106396</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11469160" y="5936192"/>
          <a:ext cx="1694391"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2114550" y="1352550"/>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58</xdr:row>
      <xdr:rowOff>156634</xdr:rowOff>
    </xdr:from>
    <xdr:to>
      <xdr:col>13</xdr:col>
      <xdr:colOff>220196</xdr:colOff>
      <xdr:row>63</xdr:row>
      <xdr:rowOff>103405</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10278533" y="10231967"/>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11920009" y="1428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12" name="角丸四角形吹き出し 11">
          <a:extLst>
            <a:ext uri="{FF2B5EF4-FFF2-40B4-BE49-F238E27FC236}">
              <a16:creationId xmlns:a16="http://schemas.microsoft.com/office/drawing/2014/main" id="{00000000-0008-0000-0600-00000C000000}"/>
            </a:ext>
          </a:extLst>
        </xdr:cNvPr>
        <xdr:cNvSpPr/>
      </xdr:nvSpPr>
      <xdr:spPr>
        <a:xfrm>
          <a:off x="9302750" y="8167158"/>
          <a:ext cx="6084358" cy="1515533"/>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3</xdr:col>
      <xdr:colOff>227542</xdr:colOff>
      <xdr:row>52</xdr:row>
      <xdr:rowOff>21166</xdr:rowOff>
    </xdr:from>
    <xdr:to>
      <xdr:col>10</xdr:col>
      <xdr:colOff>169334</xdr:colOff>
      <xdr:row>58</xdr:row>
      <xdr:rowOff>12701</xdr:rowOff>
    </xdr:to>
    <xdr:sp macro="" textlink="">
      <xdr:nvSpPr>
        <xdr:cNvPr id="13" name="角丸四角形吹き出し 12">
          <a:extLst>
            <a:ext uri="{FF2B5EF4-FFF2-40B4-BE49-F238E27FC236}">
              <a16:creationId xmlns:a16="http://schemas.microsoft.com/office/drawing/2014/main" id="{00000000-0008-0000-0600-00000D000000}"/>
            </a:ext>
          </a:extLst>
        </xdr:cNvPr>
        <xdr:cNvSpPr/>
      </xdr:nvSpPr>
      <xdr:spPr>
        <a:xfrm>
          <a:off x="3931709" y="9059333"/>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2" name="角丸四角形吹き出し 6">
          <a:extLst>
            <a:ext uri="{FF2B5EF4-FFF2-40B4-BE49-F238E27FC236}">
              <a16:creationId xmlns:a16="http://schemas.microsoft.com/office/drawing/2014/main" id="{AD0CC99C-0316-4461-AD99-7F2CA089C6EF}"/>
            </a:ext>
          </a:extLst>
        </xdr:cNvPr>
        <xdr:cNvSpPr/>
      </xdr:nvSpPr>
      <xdr:spPr>
        <a:xfrm>
          <a:off x="12074525" y="2244725"/>
          <a:ext cx="3163358" cy="1194858"/>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F0D06111-8FDC-4783-B4EC-C7C794CB9A07}"/>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464344</xdr:colOff>
      <xdr:row>23</xdr:row>
      <xdr:rowOff>41802</xdr:rowOff>
    </xdr:from>
    <xdr:to>
      <xdr:col>20</xdr:col>
      <xdr:colOff>188119</xdr:colOff>
      <xdr:row>32</xdr:row>
      <xdr:rowOff>105832</xdr:rowOff>
    </xdr:to>
    <xdr:sp macro="" textlink="">
      <xdr:nvSpPr>
        <xdr:cNvPr id="4" name="角丸四角形吹き出し 6">
          <a:extLst>
            <a:ext uri="{FF2B5EF4-FFF2-40B4-BE49-F238E27FC236}">
              <a16:creationId xmlns:a16="http://schemas.microsoft.com/office/drawing/2014/main" id="{88F790A5-2DFC-4FEF-8FBA-FDEC6325D840}"/>
            </a:ext>
          </a:extLst>
        </xdr:cNvPr>
        <xdr:cNvSpPr/>
      </xdr:nvSpPr>
      <xdr:spPr>
        <a:xfrm>
          <a:off x="13406438" y="411374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663576</xdr:colOff>
      <xdr:row>32</xdr:row>
      <xdr:rowOff>147109</xdr:rowOff>
    </xdr:from>
    <xdr:to>
      <xdr:col>15</xdr:col>
      <xdr:colOff>273051</xdr:colOff>
      <xdr:row>38</xdr:row>
      <xdr:rowOff>138146</xdr:rowOff>
    </xdr:to>
    <xdr:sp macro="" textlink="">
      <xdr:nvSpPr>
        <xdr:cNvPr id="5" name="角丸四角形吹き出し 7">
          <a:extLst>
            <a:ext uri="{FF2B5EF4-FFF2-40B4-BE49-F238E27FC236}">
              <a16:creationId xmlns:a16="http://schemas.microsoft.com/office/drawing/2014/main" id="{63FD277D-D260-4C3A-8DE0-812B227AC060}"/>
            </a:ext>
          </a:extLst>
        </xdr:cNvPr>
        <xdr:cNvSpPr/>
      </xdr:nvSpPr>
      <xdr:spPr>
        <a:xfrm>
          <a:off x="11503026" y="5852584"/>
          <a:ext cx="1685925" cy="1019737"/>
        </a:xfrm>
        <a:prstGeom prst="wedgeRoundRectCallout">
          <a:avLst>
            <a:gd name="adj1" fmla="val -529113"/>
            <a:gd name="adj2" fmla="val 1871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488B46F5-5307-4A13-8590-3F2991484AAF}"/>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1338263</xdr:colOff>
      <xdr:row>59</xdr:row>
      <xdr:rowOff>4499</xdr:rowOff>
    </xdr:from>
    <xdr:to>
      <xdr:col>13</xdr:col>
      <xdr:colOff>494040</xdr:colOff>
      <xdr:row>63</xdr:row>
      <xdr:rowOff>120604</xdr:rowOff>
    </xdr:to>
    <xdr:sp macro="" textlink="">
      <xdr:nvSpPr>
        <xdr:cNvPr id="7" name="角丸四角形吹き出し 9">
          <a:extLst>
            <a:ext uri="{FF2B5EF4-FFF2-40B4-BE49-F238E27FC236}">
              <a16:creationId xmlns:a16="http://schemas.microsoft.com/office/drawing/2014/main" id="{45FE3200-F42B-4D93-A4F9-31E0643816D2}"/>
            </a:ext>
          </a:extLst>
        </xdr:cNvPr>
        <xdr:cNvSpPr/>
      </xdr:nvSpPr>
      <xdr:spPr>
        <a:xfrm>
          <a:off x="10589419"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9637FE73-8264-48E4-9C8E-C445B3BBC3B7}"/>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357E4EAE-3BA8-4384-A2ED-01465E210217}"/>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D3ED7AF6-6A6E-44A0-A27C-4FD871F2BF6C}"/>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11</xdr:col>
      <xdr:colOff>904875</xdr:colOff>
      <xdr:row>18</xdr:row>
      <xdr:rowOff>154781</xdr:rowOff>
    </xdr:from>
    <xdr:to>
      <xdr:col>15</xdr:col>
      <xdr:colOff>64030</xdr:colOff>
      <xdr:row>27</xdr:row>
      <xdr:rowOff>24076</xdr:rowOff>
    </xdr:to>
    <xdr:sp macro="" textlink="">
      <xdr:nvSpPr>
        <xdr:cNvPr id="13" name="角丸四角形吹き出し 5">
          <a:extLst>
            <a:ext uri="{FF2B5EF4-FFF2-40B4-BE49-F238E27FC236}">
              <a16:creationId xmlns:a16="http://schemas.microsoft.com/office/drawing/2014/main" id="{7D40C826-4E4A-49DD-AFD6-4E8EBD242885}"/>
            </a:ext>
          </a:extLst>
        </xdr:cNvPr>
        <xdr:cNvSpPr/>
      </xdr:nvSpPr>
      <xdr:spPr>
        <a:xfrm>
          <a:off x="10156031" y="3393281"/>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6</xdr:col>
      <xdr:colOff>35718</xdr:colOff>
      <xdr:row>50</xdr:row>
      <xdr:rowOff>130970</xdr:rowOff>
    </xdr:from>
    <xdr:to>
      <xdr:col>10</xdr:col>
      <xdr:colOff>1300426</xdr:colOff>
      <xdr:row>56</xdr:row>
      <xdr:rowOff>147640</xdr:rowOff>
    </xdr:to>
    <xdr:sp macro="" textlink="">
      <xdr:nvSpPr>
        <xdr:cNvPr id="3" name="角丸四角形吹き出し 12">
          <a:extLst>
            <a:ext uri="{FF2B5EF4-FFF2-40B4-BE49-F238E27FC236}">
              <a16:creationId xmlns:a16="http://schemas.microsoft.com/office/drawing/2014/main" id="{8BE11356-3734-4F15-8BAC-B0EEAF1CECBB}"/>
            </a:ext>
          </a:extLst>
        </xdr:cNvPr>
        <xdr:cNvSpPr/>
      </xdr:nvSpPr>
      <xdr:spPr>
        <a:xfrm>
          <a:off x="5107781" y="870347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3FD3E641-85D5-41D5-9EEB-E7D9B49280F6}"/>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5292</xdr:colOff>
      <xdr:row>22</xdr:row>
      <xdr:rowOff>102656</xdr:rowOff>
    </xdr:from>
    <xdr:to>
      <xdr:col>19</xdr:col>
      <xdr:colOff>416983</xdr:colOff>
      <xdr:row>31</xdr:row>
      <xdr:rowOff>169331</xdr:rowOff>
    </xdr:to>
    <xdr:sp macro="" textlink="">
      <xdr:nvSpPr>
        <xdr:cNvPr id="4" name="角丸四角形吹き出し 6">
          <a:extLst>
            <a:ext uri="{FF2B5EF4-FFF2-40B4-BE49-F238E27FC236}">
              <a16:creationId xmlns:a16="http://schemas.microsoft.com/office/drawing/2014/main" id="{8CD94B9F-F025-472F-A0DC-BDB6870C2C75}"/>
            </a:ext>
          </a:extLst>
        </xdr:cNvPr>
        <xdr:cNvSpPr/>
      </xdr:nvSpPr>
      <xdr:spPr>
        <a:xfrm>
          <a:off x="12906375" y="4060823"/>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663576</xdr:colOff>
      <xdr:row>32</xdr:row>
      <xdr:rowOff>147109</xdr:rowOff>
    </xdr:from>
    <xdr:to>
      <xdr:col>15</xdr:col>
      <xdr:colOff>273051</xdr:colOff>
      <xdr:row>38</xdr:row>
      <xdr:rowOff>138146</xdr:rowOff>
    </xdr:to>
    <xdr:sp macro="" textlink="">
      <xdr:nvSpPr>
        <xdr:cNvPr id="5" name="角丸四角形吹き出し 7">
          <a:extLst>
            <a:ext uri="{FF2B5EF4-FFF2-40B4-BE49-F238E27FC236}">
              <a16:creationId xmlns:a16="http://schemas.microsoft.com/office/drawing/2014/main" id="{880443A8-6491-41D3-AC4D-C5C2C6E3FF2C}"/>
            </a:ext>
          </a:extLst>
        </xdr:cNvPr>
        <xdr:cNvSpPr/>
      </xdr:nvSpPr>
      <xdr:spPr>
        <a:xfrm>
          <a:off x="11503026" y="5852584"/>
          <a:ext cx="1685925" cy="1019737"/>
        </a:xfrm>
        <a:prstGeom prst="wedgeRoundRectCallout">
          <a:avLst>
            <a:gd name="adj1" fmla="val -529113"/>
            <a:gd name="adj2" fmla="val 1871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787991A5-C2C5-4815-A7AE-727AA861FB70}"/>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59</xdr:row>
      <xdr:rowOff>40217</xdr:rowOff>
    </xdr:from>
    <xdr:to>
      <xdr:col>13</xdr:col>
      <xdr:colOff>220196</xdr:colOff>
      <xdr:row>63</xdr:row>
      <xdr:rowOff>156322</xdr:rowOff>
    </xdr:to>
    <xdr:sp macro="" textlink="">
      <xdr:nvSpPr>
        <xdr:cNvPr id="7" name="角丸四角形吹き出し 9">
          <a:extLst>
            <a:ext uri="{FF2B5EF4-FFF2-40B4-BE49-F238E27FC236}">
              <a16:creationId xmlns:a16="http://schemas.microsoft.com/office/drawing/2014/main" id="{7FC9DF72-E12F-451F-9771-41A6662128B3}"/>
            </a:ext>
          </a:extLst>
        </xdr:cNvPr>
        <xdr:cNvSpPr/>
      </xdr:nvSpPr>
      <xdr:spPr>
        <a:xfrm>
          <a:off x="10278533" y="10284884"/>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109009</xdr:colOff>
      <xdr:row>0</xdr:row>
      <xdr:rowOff>206375</xdr:rowOff>
    </xdr:from>
    <xdr:to>
      <xdr:col>15</xdr:col>
      <xdr:colOff>599017</xdr:colOff>
      <xdr:row>4</xdr:row>
      <xdr:rowOff>102658</xdr:rowOff>
    </xdr:to>
    <xdr:sp macro="" textlink="">
      <xdr:nvSpPr>
        <xdr:cNvPr id="8" name="角丸四角形吹き出し 10">
          <a:extLst>
            <a:ext uri="{FF2B5EF4-FFF2-40B4-BE49-F238E27FC236}">
              <a16:creationId xmlns:a16="http://schemas.microsoft.com/office/drawing/2014/main" id="{97196FDA-EF1E-428E-A084-8E2043BC8214}"/>
            </a:ext>
          </a:extLst>
        </xdr:cNvPr>
        <xdr:cNvSpPr/>
      </xdr:nvSpPr>
      <xdr:spPr>
        <a:xfrm>
          <a:off x="11634259" y="2063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E21BD765-2BF0-45B1-814E-E3C6B18BE9E5}"/>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7E0BC8C7-BA24-47DA-8D3B-FD36819EAF69}"/>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16</xdr:col>
      <xdr:colOff>509059</xdr:colOff>
      <xdr:row>2</xdr:row>
      <xdr:rowOff>15876</xdr:rowOff>
    </xdr:from>
    <xdr:to>
      <xdr:col>19</xdr:col>
      <xdr:colOff>311150</xdr:colOff>
      <xdr:row>6</xdr:row>
      <xdr:rowOff>60326</xdr:rowOff>
    </xdr:to>
    <xdr:sp macro="" textlink="">
      <xdr:nvSpPr>
        <xdr:cNvPr id="12" name="角丸四角形吹き出し 10">
          <a:extLst>
            <a:ext uri="{FF2B5EF4-FFF2-40B4-BE49-F238E27FC236}">
              <a16:creationId xmlns:a16="http://schemas.microsoft.com/office/drawing/2014/main" id="{58A32785-15D9-4C5A-A42C-BEE65806BF76}"/>
            </a:ext>
          </a:extLst>
        </xdr:cNvPr>
        <xdr:cNvSpPr/>
      </xdr:nvSpPr>
      <xdr:spPr>
        <a:xfrm>
          <a:off x="14098059" y="502709"/>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783166</xdr:colOff>
      <xdr:row>18</xdr:row>
      <xdr:rowOff>42334</xdr:rowOff>
    </xdr:from>
    <xdr:to>
      <xdr:col>14</xdr:col>
      <xdr:colOff>627592</xdr:colOff>
      <xdr:row>26</xdr:row>
      <xdr:rowOff>57150</xdr:rowOff>
    </xdr:to>
    <xdr:sp macro="" textlink="">
      <xdr:nvSpPr>
        <xdr:cNvPr id="13" name="角丸四角形吹き出し 5">
          <a:extLst>
            <a:ext uri="{FF2B5EF4-FFF2-40B4-BE49-F238E27FC236}">
              <a16:creationId xmlns:a16="http://schemas.microsoft.com/office/drawing/2014/main" id="{85F15EA1-1DFA-4725-B8F6-A8DD545B7D5A}"/>
            </a:ext>
          </a:extLst>
        </xdr:cNvPr>
        <xdr:cNvSpPr/>
      </xdr:nvSpPr>
      <xdr:spPr>
        <a:xfrm>
          <a:off x="9990666" y="3323167"/>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539749</xdr:colOff>
      <xdr:row>50</xdr:row>
      <xdr:rowOff>158750</xdr:rowOff>
    </xdr:from>
    <xdr:to>
      <xdr:col>10</xdr:col>
      <xdr:colOff>481541</xdr:colOff>
      <xdr:row>56</xdr:row>
      <xdr:rowOff>160868</xdr:rowOff>
    </xdr:to>
    <xdr:sp macro="" textlink="">
      <xdr:nvSpPr>
        <xdr:cNvPr id="3" name="角丸四角形吹き出し 12">
          <a:extLst>
            <a:ext uri="{FF2B5EF4-FFF2-40B4-BE49-F238E27FC236}">
              <a16:creationId xmlns:a16="http://schemas.microsoft.com/office/drawing/2014/main" id="{21042ED2-D1CA-4463-AEFD-B77D4CDCC55F}"/>
            </a:ext>
          </a:extLst>
        </xdr:cNvPr>
        <xdr:cNvSpPr/>
      </xdr:nvSpPr>
      <xdr:spPr>
        <a:xfrm>
          <a:off x="4243916" y="885825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B457A40D-8CC3-4574-AE54-690459BE1E5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4" name="角丸四角形吹き出し 6">
          <a:extLst>
            <a:ext uri="{FF2B5EF4-FFF2-40B4-BE49-F238E27FC236}">
              <a16:creationId xmlns:a16="http://schemas.microsoft.com/office/drawing/2014/main" id="{9862DEDB-F2B7-443C-BC80-63F57097C425}"/>
            </a:ext>
          </a:extLst>
        </xdr:cNvPr>
        <xdr:cNvSpPr/>
      </xdr:nvSpPr>
      <xdr:spPr>
        <a:xfrm>
          <a:off x="13132594" y="401849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663576</xdr:colOff>
      <xdr:row>32</xdr:row>
      <xdr:rowOff>147109</xdr:rowOff>
    </xdr:from>
    <xdr:to>
      <xdr:col>15</xdr:col>
      <xdr:colOff>273051</xdr:colOff>
      <xdr:row>38</xdr:row>
      <xdr:rowOff>138146</xdr:rowOff>
    </xdr:to>
    <xdr:sp macro="" textlink="">
      <xdr:nvSpPr>
        <xdr:cNvPr id="5" name="角丸四角形吹き出し 7">
          <a:extLst>
            <a:ext uri="{FF2B5EF4-FFF2-40B4-BE49-F238E27FC236}">
              <a16:creationId xmlns:a16="http://schemas.microsoft.com/office/drawing/2014/main" id="{AF2CBCD4-06AA-4B59-8FDC-E0783BB1F5B5}"/>
            </a:ext>
          </a:extLst>
        </xdr:cNvPr>
        <xdr:cNvSpPr/>
      </xdr:nvSpPr>
      <xdr:spPr>
        <a:xfrm>
          <a:off x="11503026" y="5852584"/>
          <a:ext cx="1685925" cy="1019737"/>
        </a:xfrm>
        <a:prstGeom prst="wedgeRoundRectCallout">
          <a:avLst>
            <a:gd name="adj1" fmla="val -529113"/>
            <a:gd name="adj2" fmla="val 1871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E6993000-D7F0-4361-BFC7-701753CCE674}"/>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7" name="角丸四角形吹き出し 9">
          <a:extLst>
            <a:ext uri="{FF2B5EF4-FFF2-40B4-BE49-F238E27FC236}">
              <a16:creationId xmlns:a16="http://schemas.microsoft.com/office/drawing/2014/main" id="{AD845CCF-F739-466F-B162-291A0F27756E}"/>
            </a:ext>
          </a:extLst>
        </xdr:cNvPr>
        <xdr:cNvSpPr/>
      </xdr:nvSpPr>
      <xdr:spPr>
        <a:xfrm>
          <a:off x="10244137"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8B10A36B-ADC9-4701-AEEE-C2D9CF6804A1}"/>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C9F28B31-5E46-4A9A-8BD9-135F5167EE64}"/>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E7134324-FC60-47C8-8B21-4FBD2BF31A30}"/>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2" name="角丸四角形吹き出し 10">
          <a:extLst>
            <a:ext uri="{FF2B5EF4-FFF2-40B4-BE49-F238E27FC236}">
              <a16:creationId xmlns:a16="http://schemas.microsoft.com/office/drawing/2014/main" id="{FDD80562-D111-4D2E-9B49-2182EE80832A}"/>
            </a:ext>
          </a:extLst>
        </xdr:cNvPr>
        <xdr:cNvSpPr/>
      </xdr:nvSpPr>
      <xdr:spPr>
        <a:xfrm>
          <a:off x="12563475" y="1050131"/>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3" name="角丸四角形吹き出し 5">
          <a:extLst>
            <a:ext uri="{FF2B5EF4-FFF2-40B4-BE49-F238E27FC236}">
              <a16:creationId xmlns:a16="http://schemas.microsoft.com/office/drawing/2014/main" id="{11EE0117-7CE1-4C31-A49E-8D5883C5931C}"/>
            </a:ext>
          </a:extLst>
        </xdr:cNvPr>
        <xdr:cNvSpPr/>
      </xdr:nvSpPr>
      <xdr:spPr>
        <a:xfrm>
          <a:off x="10167937" y="3262313"/>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762000</xdr:colOff>
      <xdr:row>52</xdr:row>
      <xdr:rowOff>35719</xdr:rowOff>
    </xdr:from>
    <xdr:to>
      <xdr:col>10</xdr:col>
      <xdr:colOff>669395</xdr:colOff>
      <xdr:row>58</xdr:row>
      <xdr:rowOff>40482</xdr:rowOff>
    </xdr:to>
    <xdr:sp macro="" textlink="">
      <xdr:nvSpPr>
        <xdr:cNvPr id="3" name="角丸四角形吹き出し 12">
          <a:extLst>
            <a:ext uri="{FF2B5EF4-FFF2-40B4-BE49-F238E27FC236}">
              <a16:creationId xmlns:a16="http://schemas.microsoft.com/office/drawing/2014/main" id="{CC5E4988-6979-4B14-8957-F78477333BAC}"/>
            </a:ext>
          </a:extLst>
        </xdr:cNvPr>
        <xdr:cNvSpPr/>
      </xdr:nvSpPr>
      <xdr:spPr>
        <a:xfrm>
          <a:off x="4476750" y="8941594"/>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4.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5.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8"/>
  <sheetViews>
    <sheetView workbookViewId="0"/>
  </sheetViews>
  <sheetFormatPr defaultRowHeight="13.5" x14ac:dyDescent="0.15"/>
  <cols>
    <col min="1" max="1" width="28.875" style="3" customWidth="1"/>
    <col min="2" max="2" width="128" style="7" customWidth="1"/>
    <col min="3" max="16384" width="9" style="3"/>
  </cols>
  <sheetData>
    <row r="1" spans="1:2" ht="18.75" customHeight="1" x14ac:dyDescent="0.15">
      <c r="A1" s="185" t="s">
        <v>190</v>
      </c>
      <c r="B1" s="186" t="s">
        <v>191</v>
      </c>
    </row>
    <row r="2" spans="1:2" ht="83.25" customHeight="1" x14ac:dyDescent="0.15">
      <c r="A2" s="181" t="s">
        <v>43</v>
      </c>
      <c r="B2" s="182" t="s">
        <v>355</v>
      </c>
    </row>
    <row r="3" spans="1:2" ht="78.75" customHeight="1" x14ac:dyDescent="0.15">
      <c r="A3" s="1" t="s">
        <v>211</v>
      </c>
      <c r="B3" s="2" t="s">
        <v>341</v>
      </c>
    </row>
    <row r="4" spans="1:2" ht="55.5" customHeight="1" x14ac:dyDescent="0.15">
      <c r="A4" s="181" t="s">
        <v>178</v>
      </c>
      <c r="B4" s="182" t="s">
        <v>180</v>
      </c>
    </row>
    <row r="5" spans="1:2" ht="61.5" customHeight="1" x14ac:dyDescent="0.15">
      <c r="A5" s="4" t="s">
        <v>296</v>
      </c>
      <c r="B5" s="5" t="s">
        <v>179</v>
      </c>
    </row>
    <row r="6" spans="1:2" ht="89.25" customHeight="1" x14ac:dyDescent="0.15">
      <c r="A6" s="4" t="s">
        <v>297</v>
      </c>
      <c r="B6" s="5" t="s">
        <v>298</v>
      </c>
    </row>
    <row r="7" spans="1:2" ht="65.25" customHeight="1" x14ac:dyDescent="0.15">
      <c r="A7" s="5" t="s">
        <v>299</v>
      </c>
      <c r="B7" s="5" t="s">
        <v>356</v>
      </c>
    </row>
    <row r="8" spans="1:2" ht="75" customHeight="1" x14ac:dyDescent="0.15">
      <c r="A8" s="6" t="s">
        <v>300</v>
      </c>
      <c r="B8" s="6" t="s">
        <v>301</v>
      </c>
    </row>
  </sheetData>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C1EE6-605A-4FBE-A037-24860DA7D268}">
  <sheetPr>
    <tabColor rgb="FFFFC000"/>
  </sheetPr>
  <dimension ref="A1:M65"/>
  <sheetViews>
    <sheetView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7"/>
      <c r="L1" s="9" t="s">
        <v>71</v>
      </c>
    </row>
    <row r="2" spans="1:12" ht="19.5" x14ac:dyDescent="0.15">
      <c r="A2" s="444" t="s">
        <v>209</v>
      </c>
      <c r="B2" s="444"/>
      <c r="C2" s="444"/>
      <c r="D2" s="444"/>
      <c r="E2" s="444"/>
      <c r="F2" s="444"/>
      <c r="G2" s="444"/>
      <c r="H2" s="444"/>
      <c r="I2" s="444"/>
      <c r="J2" s="444"/>
      <c r="K2" s="444"/>
      <c r="L2" s="444"/>
    </row>
    <row r="3" spans="1:12" ht="18.75" x14ac:dyDescent="0.15">
      <c r="B3" s="445"/>
      <c r="C3" s="445"/>
      <c r="D3" s="445"/>
      <c r="E3" s="445"/>
      <c r="F3" s="445"/>
      <c r="G3" s="445"/>
      <c r="H3" s="445"/>
      <c r="I3" s="446"/>
      <c r="J3" s="446"/>
      <c r="K3" s="446"/>
      <c r="L3" s="446"/>
    </row>
    <row r="4" spans="1:12" s="17" customFormat="1" ht="14.25" thickBot="1" x14ac:dyDescent="0.2">
      <c r="A4" s="450" t="str">
        <f>"（４）"&amp;情報項目シート!C6&amp;"　　　項目別明細表(2026年度）"</f>
        <v>（４）　　　項目別明細表(2026年度）</v>
      </c>
      <c r="B4" s="450"/>
      <c r="C4" s="450"/>
      <c r="D4" s="450"/>
      <c r="E4" s="450"/>
      <c r="F4" s="450"/>
      <c r="G4" s="450"/>
      <c r="H4" s="450"/>
      <c r="I4" s="450"/>
      <c r="J4" s="450"/>
      <c r="K4" s="450"/>
    </row>
    <row r="5" spans="1:12" s="17" customFormat="1" x14ac:dyDescent="0.15">
      <c r="A5" s="447" t="s">
        <v>89</v>
      </c>
      <c r="B5" s="448"/>
      <c r="C5" s="448"/>
      <c r="D5" s="448"/>
      <c r="E5" s="448"/>
      <c r="F5" s="448"/>
      <c r="G5" s="448"/>
      <c r="H5" s="448"/>
      <c r="I5" s="449"/>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39"/>
    </row>
    <row r="7" spans="1:12" s="17" customFormat="1" x14ac:dyDescent="0.15">
      <c r="A7" s="49" t="s">
        <v>75</v>
      </c>
      <c r="B7" s="50"/>
      <c r="C7" s="50"/>
      <c r="D7" s="51"/>
      <c r="E7" s="50"/>
      <c r="F7" s="50"/>
      <c r="G7" s="50"/>
      <c r="H7" s="50"/>
      <c r="I7" s="52"/>
      <c r="J7" s="53">
        <f>SUM(J8:J9)</f>
        <v>0</v>
      </c>
      <c r="K7" s="53">
        <f>SUM(K8:K9)</f>
        <v>0</v>
      </c>
      <c r="L7" s="440"/>
    </row>
    <row r="8" spans="1:12" s="17" customFormat="1" x14ac:dyDescent="0.15">
      <c r="A8" s="29"/>
      <c r="B8" s="17" t="s">
        <v>92</v>
      </c>
      <c r="C8" s="17" t="s">
        <v>93</v>
      </c>
      <c r="D8" s="13"/>
      <c r="E8" s="17" t="s">
        <v>25</v>
      </c>
      <c r="F8" s="17" t="s">
        <v>94</v>
      </c>
      <c r="H8" s="17" t="s">
        <v>95</v>
      </c>
      <c r="I8" s="30" t="s">
        <v>96</v>
      </c>
      <c r="J8" s="31">
        <f>D8*G8</f>
        <v>0</v>
      </c>
      <c r="K8" s="32">
        <f>J8</f>
        <v>0</v>
      </c>
      <c r="L8" s="440"/>
    </row>
    <row r="9" spans="1:12" s="17" customFormat="1" x14ac:dyDescent="0.15">
      <c r="A9" s="29"/>
      <c r="D9" s="13"/>
      <c r="I9" s="30"/>
      <c r="J9" s="31"/>
      <c r="K9" s="32">
        <f>J9</f>
        <v>0</v>
      </c>
      <c r="L9" s="440"/>
    </row>
    <row r="10" spans="1:12" s="17" customFormat="1" x14ac:dyDescent="0.15">
      <c r="A10" s="442" t="s">
        <v>76</v>
      </c>
      <c r="B10" s="443"/>
      <c r="C10" s="50"/>
      <c r="D10" s="64"/>
      <c r="E10" s="50"/>
      <c r="F10" s="50"/>
      <c r="G10" s="50"/>
      <c r="H10" s="50"/>
      <c r="I10" s="65"/>
      <c r="J10" s="53">
        <f>SUM(J11:J15)</f>
        <v>0</v>
      </c>
      <c r="K10" s="53">
        <f>SUM(K11:K15)</f>
        <v>0</v>
      </c>
      <c r="L10" s="440"/>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0"/>
    </row>
    <row r="12" spans="1:12" s="17" customFormat="1" x14ac:dyDescent="0.15">
      <c r="A12" s="29"/>
      <c r="B12" s="17" t="s">
        <v>98</v>
      </c>
      <c r="C12" s="17" t="s">
        <v>93</v>
      </c>
      <c r="D12" s="13"/>
      <c r="E12" s="17" t="s">
        <v>25</v>
      </c>
      <c r="F12" s="17" t="s">
        <v>94</v>
      </c>
      <c r="H12" s="17" t="s">
        <v>95</v>
      </c>
      <c r="I12" s="30" t="s">
        <v>96</v>
      </c>
      <c r="J12" s="31">
        <f t="shared" si="0"/>
        <v>0</v>
      </c>
      <c r="K12" s="32">
        <f>J12</f>
        <v>0</v>
      </c>
      <c r="L12" s="440"/>
    </row>
    <row r="13" spans="1:12" s="17" customFormat="1" x14ac:dyDescent="0.15">
      <c r="A13" s="29"/>
      <c r="B13" s="17" t="s">
        <v>100</v>
      </c>
      <c r="D13" s="13"/>
      <c r="I13" s="30" t="s">
        <v>96</v>
      </c>
      <c r="J13" s="31"/>
      <c r="K13" s="32">
        <f>J13</f>
        <v>0</v>
      </c>
      <c r="L13" s="440"/>
    </row>
    <row r="14" spans="1:12" s="17" customFormat="1" x14ac:dyDescent="0.15">
      <c r="A14" s="29"/>
      <c r="B14" s="17" t="s">
        <v>101</v>
      </c>
      <c r="D14" s="13"/>
      <c r="I14" s="30" t="s">
        <v>96</v>
      </c>
      <c r="J14" s="31"/>
      <c r="K14" s="32">
        <f>J14</f>
        <v>0</v>
      </c>
      <c r="L14" s="440"/>
    </row>
    <row r="15" spans="1:12" s="17" customFormat="1" x14ac:dyDescent="0.15">
      <c r="A15" s="29"/>
      <c r="B15" s="17" t="s">
        <v>102</v>
      </c>
      <c r="D15" s="13"/>
      <c r="I15" s="30" t="s">
        <v>96</v>
      </c>
      <c r="J15" s="31"/>
      <c r="K15" s="32">
        <f>J15</f>
        <v>0</v>
      </c>
      <c r="L15" s="440"/>
    </row>
    <row r="16" spans="1:12" s="17" customFormat="1" x14ac:dyDescent="0.15">
      <c r="A16" s="49" t="s">
        <v>77</v>
      </c>
      <c r="B16" s="50"/>
      <c r="C16" s="50"/>
      <c r="D16" s="51"/>
      <c r="E16" s="50"/>
      <c r="F16" s="50"/>
      <c r="G16" s="50"/>
      <c r="H16" s="50"/>
      <c r="I16" s="52"/>
      <c r="J16" s="53">
        <f>SUM(J17:J18)</f>
        <v>0</v>
      </c>
      <c r="K16" s="53">
        <f>SUM(K17:K18)</f>
        <v>0</v>
      </c>
      <c r="L16" s="440"/>
    </row>
    <row r="17" spans="1:13" s="17" customFormat="1" x14ac:dyDescent="0.15">
      <c r="A17" s="29"/>
      <c r="B17" s="17" t="s">
        <v>104</v>
      </c>
      <c r="D17" s="13"/>
      <c r="I17" s="30" t="s">
        <v>96</v>
      </c>
      <c r="J17" s="31"/>
      <c r="K17" s="32">
        <f>J17</f>
        <v>0</v>
      </c>
      <c r="L17" s="440"/>
    </row>
    <row r="18" spans="1:13" s="17" customFormat="1" x14ac:dyDescent="0.15">
      <c r="A18" s="29"/>
      <c r="B18" s="17" t="s">
        <v>105</v>
      </c>
      <c r="D18" s="13"/>
      <c r="I18" s="30" t="s">
        <v>96</v>
      </c>
      <c r="J18" s="31"/>
      <c r="K18" s="32">
        <f>J18</f>
        <v>0</v>
      </c>
      <c r="L18" s="440"/>
    </row>
    <row r="19" spans="1:13" s="17" customFormat="1" x14ac:dyDescent="0.15">
      <c r="A19" s="59" t="s">
        <v>35</v>
      </c>
      <c r="B19" s="60"/>
      <c r="C19" s="60"/>
      <c r="D19" s="61"/>
      <c r="E19" s="60"/>
      <c r="F19" s="60"/>
      <c r="G19" s="60"/>
      <c r="H19" s="60"/>
      <c r="I19" s="62"/>
      <c r="J19" s="63">
        <f>SUM(J20,J26)</f>
        <v>0</v>
      </c>
      <c r="K19" s="63">
        <f>SUM(K20,K26)</f>
        <v>0</v>
      </c>
      <c r="L19" s="440"/>
    </row>
    <row r="20" spans="1:13" s="17" customFormat="1" x14ac:dyDescent="0.15">
      <c r="A20" s="49" t="s">
        <v>78</v>
      </c>
      <c r="B20" s="50"/>
      <c r="C20" s="50"/>
      <c r="D20" s="64"/>
      <c r="E20" s="50"/>
      <c r="F20" s="50"/>
      <c r="G20" s="50"/>
      <c r="H20" s="50"/>
      <c r="I20" s="65"/>
      <c r="J20" s="53">
        <f>SUM(J21:J25)</f>
        <v>0</v>
      </c>
      <c r="K20" s="53">
        <f>SUM(K21:K25)</f>
        <v>0</v>
      </c>
      <c r="L20" s="440"/>
    </row>
    <row r="21" spans="1:13" s="17" customFormat="1" x14ac:dyDescent="0.15">
      <c r="A21" s="29" t="s">
        <v>126</v>
      </c>
      <c r="C21" s="17" t="s">
        <v>93</v>
      </c>
      <c r="D21" s="13"/>
      <c r="E21" s="17" t="s">
        <v>25</v>
      </c>
      <c r="F21" s="17" t="s">
        <v>94</v>
      </c>
      <c r="H21" s="17" t="s">
        <v>95</v>
      </c>
      <c r="I21" s="30" t="s">
        <v>96</v>
      </c>
      <c r="J21" s="31">
        <f>D21*G21</f>
        <v>0</v>
      </c>
      <c r="K21" s="33">
        <f>J21</f>
        <v>0</v>
      </c>
      <c r="L21" s="440"/>
      <c r="M21" s="34"/>
    </row>
    <row r="22" spans="1:13" s="17" customFormat="1" x14ac:dyDescent="0.15">
      <c r="A22" s="29" t="s">
        <v>127</v>
      </c>
      <c r="D22" s="13"/>
      <c r="E22" s="17" t="s">
        <v>25</v>
      </c>
      <c r="F22" s="17" t="s">
        <v>94</v>
      </c>
      <c r="H22" s="17" t="s">
        <v>95</v>
      </c>
      <c r="I22" s="30" t="s">
        <v>96</v>
      </c>
      <c r="J22" s="31">
        <f>D22*G22</f>
        <v>0</v>
      </c>
      <c r="K22" s="33">
        <f t="shared" ref="K22:K25" si="1">J22</f>
        <v>0</v>
      </c>
      <c r="L22" s="440"/>
      <c r="M22" s="34"/>
    </row>
    <row r="23" spans="1:13" s="17" customFormat="1" x14ac:dyDescent="0.15">
      <c r="A23" s="29"/>
      <c r="D23" s="13"/>
      <c r="E23" s="17" t="s">
        <v>25</v>
      </c>
      <c r="F23" s="17" t="s">
        <v>94</v>
      </c>
      <c r="H23" s="17" t="s">
        <v>95</v>
      </c>
      <c r="I23" s="30" t="s">
        <v>96</v>
      </c>
      <c r="J23" s="31">
        <f t="shared" ref="J23:J25" si="2">D23*G23</f>
        <v>0</v>
      </c>
      <c r="K23" s="33">
        <f t="shared" si="1"/>
        <v>0</v>
      </c>
      <c r="L23" s="440"/>
      <c r="M23" s="34"/>
    </row>
    <row r="24" spans="1:13" s="17" customFormat="1" x14ac:dyDescent="0.15">
      <c r="A24" s="29"/>
      <c r="D24" s="13"/>
      <c r="E24" s="17" t="s">
        <v>25</v>
      </c>
      <c r="F24" s="17" t="s">
        <v>94</v>
      </c>
      <c r="H24" s="17" t="s">
        <v>95</v>
      </c>
      <c r="I24" s="30" t="s">
        <v>96</v>
      </c>
      <c r="J24" s="31">
        <f t="shared" si="2"/>
        <v>0</v>
      </c>
      <c r="K24" s="33">
        <f t="shared" si="1"/>
        <v>0</v>
      </c>
      <c r="L24" s="440"/>
      <c r="M24" s="34"/>
    </row>
    <row r="25" spans="1:13" s="17" customFormat="1" x14ac:dyDescent="0.15">
      <c r="A25" s="29"/>
      <c r="C25" s="17" t="s">
        <v>93</v>
      </c>
      <c r="D25" s="13"/>
      <c r="E25" s="17" t="s">
        <v>25</v>
      </c>
      <c r="F25" s="17" t="s">
        <v>94</v>
      </c>
      <c r="H25" s="17" t="s">
        <v>95</v>
      </c>
      <c r="I25" s="30" t="s">
        <v>96</v>
      </c>
      <c r="J25" s="31">
        <f t="shared" si="2"/>
        <v>0</v>
      </c>
      <c r="K25" s="33">
        <f t="shared" si="1"/>
        <v>0</v>
      </c>
      <c r="L25" s="440"/>
    </row>
    <row r="26" spans="1:13" s="17" customFormat="1" x14ac:dyDescent="0.15">
      <c r="A26" s="49" t="s">
        <v>79</v>
      </c>
      <c r="B26" s="50"/>
      <c r="C26" s="50"/>
      <c r="D26" s="64"/>
      <c r="E26" s="50"/>
      <c r="F26" s="50"/>
      <c r="G26" s="50"/>
      <c r="H26" s="50"/>
      <c r="I26" s="65"/>
      <c r="J26" s="53">
        <f>SUM(J27)</f>
        <v>0</v>
      </c>
      <c r="K26" s="53">
        <f>SUM(K27)</f>
        <v>0</v>
      </c>
      <c r="L26" s="440"/>
    </row>
    <row r="27" spans="1:13" s="17" customFormat="1" x14ac:dyDescent="0.15">
      <c r="A27" s="29"/>
      <c r="C27" s="17" t="s">
        <v>93</v>
      </c>
      <c r="D27" s="13"/>
      <c r="E27" s="17" t="s">
        <v>25</v>
      </c>
      <c r="F27" s="17" t="s">
        <v>94</v>
      </c>
      <c r="H27" s="17" t="s">
        <v>107</v>
      </c>
      <c r="I27" s="30" t="s">
        <v>96</v>
      </c>
      <c r="J27" s="31">
        <f t="shared" ref="J27" si="3">D27*G27</f>
        <v>0</v>
      </c>
      <c r="K27" s="33">
        <f>J27</f>
        <v>0</v>
      </c>
      <c r="L27" s="440"/>
    </row>
    <row r="28" spans="1:13" s="17" customFormat="1" x14ac:dyDescent="0.15">
      <c r="A28" s="59" t="s">
        <v>36</v>
      </c>
      <c r="B28" s="60"/>
      <c r="C28" s="60"/>
      <c r="D28" s="61"/>
      <c r="E28" s="60"/>
      <c r="F28" s="60"/>
      <c r="G28" s="60"/>
      <c r="H28" s="60"/>
      <c r="I28" s="62"/>
      <c r="J28" s="63">
        <f>SUM(J29,J32,J36,J38)</f>
        <v>0</v>
      </c>
      <c r="K28" s="66">
        <f>SUM(K29,K32,K36,K38)</f>
        <v>0</v>
      </c>
      <c r="L28" s="440"/>
    </row>
    <row r="29" spans="1:13" s="17" customFormat="1" x14ac:dyDescent="0.15">
      <c r="A29" s="49" t="s">
        <v>80</v>
      </c>
      <c r="B29" s="50"/>
      <c r="C29" s="50"/>
      <c r="D29" s="64"/>
      <c r="E29" s="50"/>
      <c r="F29" s="50"/>
      <c r="G29" s="50"/>
      <c r="H29" s="50"/>
      <c r="I29" s="65"/>
      <c r="J29" s="53">
        <f>SUM(J30:J31)</f>
        <v>0</v>
      </c>
      <c r="K29" s="53">
        <f>SUM(K30:K31)</f>
        <v>0</v>
      </c>
      <c r="L29" s="440"/>
    </row>
    <row r="30" spans="1:13" s="17" customFormat="1" x14ac:dyDescent="0.15">
      <c r="A30" s="29"/>
      <c r="B30" s="17" t="s">
        <v>109</v>
      </c>
      <c r="D30" s="13"/>
      <c r="I30" s="30" t="s">
        <v>96</v>
      </c>
      <c r="J30" s="32"/>
      <c r="K30" s="32">
        <f>J30</f>
        <v>0</v>
      </c>
      <c r="L30" s="440"/>
    </row>
    <row r="31" spans="1:13" s="17" customFormat="1" x14ac:dyDescent="0.15">
      <c r="A31" s="29"/>
      <c r="B31" s="17" t="s">
        <v>110</v>
      </c>
      <c r="D31" s="13"/>
      <c r="I31" s="30" t="s">
        <v>96</v>
      </c>
      <c r="J31" s="32"/>
      <c r="K31" s="32">
        <f>J31</f>
        <v>0</v>
      </c>
      <c r="L31" s="440"/>
    </row>
    <row r="32" spans="1:13" s="17" customFormat="1" x14ac:dyDescent="0.15">
      <c r="A32" s="49" t="s">
        <v>81</v>
      </c>
      <c r="B32" s="50"/>
      <c r="C32" s="50"/>
      <c r="D32" s="51"/>
      <c r="E32" s="50"/>
      <c r="F32" s="50"/>
      <c r="G32" s="50"/>
      <c r="H32" s="50"/>
      <c r="I32" s="65"/>
      <c r="J32" s="53">
        <f>SUM(J33:J35)</f>
        <v>0</v>
      </c>
      <c r="K32" s="53">
        <f>SUM(K33:K35)</f>
        <v>0</v>
      </c>
      <c r="L32" s="440"/>
    </row>
    <row r="33" spans="1:12" s="17" customFormat="1" x14ac:dyDescent="0.15">
      <c r="A33" s="29" t="s">
        <v>111</v>
      </c>
      <c r="B33" s="17" t="s">
        <v>112</v>
      </c>
      <c r="D33" s="13"/>
      <c r="I33" s="30" t="s">
        <v>96</v>
      </c>
      <c r="J33" s="32"/>
      <c r="K33" s="32">
        <f>J33</f>
        <v>0</v>
      </c>
      <c r="L33" s="440"/>
    </row>
    <row r="34" spans="1:12" s="17" customFormat="1" x14ac:dyDescent="0.15">
      <c r="A34" s="29"/>
      <c r="B34" s="17" t="s">
        <v>113</v>
      </c>
      <c r="D34" s="13"/>
      <c r="I34" s="30" t="s">
        <v>96</v>
      </c>
      <c r="J34" s="32"/>
      <c r="K34" s="32">
        <f t="shared" ref="K34:K35" si="4">J34</f>
        <v>0</v>
      </c>
      <c r="L34" s="440"/>
    </row>
    <row r="35" spans="1:12" s="17" customFormat="1" x14ac:dyDescent="0.15">
      <c r="A35" s="29" t="s">
        <v>114</v>
      </c>
      <c r="B35" s="17" t="s">
        <v>113</v>
      </c>
      <c r="D35" s="13"/>
      <c r="I35" s="30" t="s">
        <v>96</v>
      </c>
      <c r="J35" s="32"/>
      <c r="K35" s="32">
        <f t="shared" si="4"/>
        <v>0</v>
      </c>
      <c r="L35" s="440"/>
    </row>
    <row r="36" spans="1:12" s="17" customFormat="1" x14ac:dyDescent="0.15">
      <c r="A36" s="49" t="s">
        <v>82</v>
      </c>
      <c r="B36" s="50"/>
      <c r="C36" s="50"/>
      <c r="D36" s="64"/>
      <c r="E36" s="50"/>
      <c r="F36" s="50"/>
      <c r="G36" s="50"/>
      <c r="H36" s="50"/>
      <c r="I36" s="65"/>
      <c r="J36" s="53">
        <f>SUM(J37)</f>
        <v>0</v>
      </c>
      <c r="K36" s="53">
        <f>SUM(K37)</f>
        <v>0</v>
      </c>
      <c r="L36" s="440"/>
    </row>
    <row r="37" spans="1:12" s="17" customFormat="1" x14ac:dyDescent="0.15">
      <c r="A37" s="29"/>
      <c r="B37" s="17" t="s">
        <v>115</v>
      </c>
      <c r="D37" s="13"/>
      <c r="I37" s="30" t="s">
        <v>96</v>
      </c>
      <c r="J37" s="32"/>
      <c r="K37" s="32">
        <f>J37</f>
        <v>0</v>
      </c>
      <c r="L37" s="440"/>
    </row>
    <row r="38" spans="1:12" s="17" customFormat="1" x14ac:dyDescent="0.15">
      <c r="A38" s="49" t="s">
        <v>83</v>
      </c>
      <c r="B38" s="50"/>
      <c r="C38" s="50"/>
      <c r="D38" s="51"/>
      <c r="E38" s="50"/>
      <c r="F38" s="50"/>
      <c r="G38" s="50"/>
      <c r="H38" s="50"/>
      <c r="I38" s="65"/>
      <c r="J38" s="53">
        <f>SUM(J39:J48)</f>
        <v>0</v>
      </c>
      <c r="K38" s="53">
        <f>SUM(K39:K48)</f>
        <v>0</v>
      </c>
      <c r="L38" s="440"/>
    </row>
    <row r="39" spans="1:12" s="116" customFormat="1" x14ac:dyDescent="0.15">
      <c r="A39" s="29" t="s">
        <v>199</v>
      </c>
      <c r="C39" s="116" t="s">
        <v>93</v>
      </c>
      <c r="D39" s="120"/>
      <c r="E39" s="116" t="s">
        <v>25</v>
      </c>
      <c r="F39" s="116" t="s">
        <v>94</v>
      </c>
      <c r="H39" s="116" t="s">
        <v>117</v>
      </c>
      <c r="I39" s="121" t="s">
        <v>96</v>
      </c>
      <c r="J39" s="123">
        <f>D39*G39</f>
        <v>0</v>
      </c>
      <c r="K39" s="124">
        <f t="shared" ref="K39:K48" si="5">J39</f>
        <v>0</v>
      </c>
      <c r="L39" s="440"/>
    </row>
    <row r="40" spans="1:12" s="116" customFormat="1" x14ac:dyDescent="0.15">
      <c r="A40" s="29" t="s">
        <v>200</v>
      </c>
      <c r="D40" s="120"/>
      <c r="I40" s="121"/>
      <c r="J40" s="123"/>
      <c r="K40" s="124">
        <f t="shared" si="5"/>
        <v>0</v>
      </c>
      <c r="L40" s="440"/>
    </row>
    <row r="41" spans="1:12" s="116" customFormat="1" x14ac:dyDescent="0.15">
      <c r="A41" s="29" t="s">
        <v>205</v>
      </c>
      <c r="D41" s="120"/>
      <c r="I41" s="121"/>
      <c r="J41" s="123"/>
      <c r="K41" s="124">
        <f t="shared" si="5"/>
        <v>0</v>
      </c>
      <c r="L41" s="440"/>
    </row>
    <row r="42" spans="1:12" s="116" customFormat="1" x14ac:dyDescent="0.15">
      <c r="A42" s="29" t="s">
        <v>204</v>
      </c>
      <c r="C42" s="116" t="s">
        <v>93</v>
      </c>
      <c r="D42" s="120"/>
      <c r="E42" s="116" t="s">
        <v>25</v>
      </c>
      <c r="F42" s="116" t="s">
        <v>94</v>
      </c>
      <c r="H42" s="116" t="s">
        <v>117</v>
      </c>
      <c r="I42" s="121" t="s">
        <v>96</v>
      </c>
      <c r="J42" s="123">
        <f>D42*G42</f>
        <v>0</v>
      </c>
      <c r="K42" s="124">
        <f t="shared" si="5"/>
        <v>0</v>
      </c>
      <c r="L42" s="440"/>
    </row>
    <row r="43" spans="1:12" s="116" customFormat="1" x14ac:dyDescent="0.15">
      <c r="A43" s="29" t="s">
        <v>203</v>
      </c>
      <c r="D43" s="120"/>
      <c r="I43" s="121"/>
      <c r="J43" s="123"/>
      <c r="K43" s="124">
        <f t="shared" si="5"/>
        <v>0</v>
      </c>
      <c r="L43" s="440"/>
    </row>
    <row r="44" spans="1:12" s="116" customFormat="1" x14ac:dyDescent="0.15">
      <c r="A44" s="29" t="s">
        <v>202</v>
      </c>
      <c r="D44" s="120"/>
      <c r="I44" s="121"/>
      <c r="J44" s="123"/>
      <c r="K44" s="124">
        <f t="shared" si="5"/>
        <v>0</v>
      </c>
      <c r="L44" s="440"/>
    </row>
    <row r="45" spans="1:12" s="116" customFormat="1" x14ac:dyDescent="0.15">
      <c r="A45" s="29" t="s">
        <v>201</v>
      </c>
      <c r="D45" s="120"/>
      <c r="I45" s="121"/>
      <c r="J45" s="123"/>
      <c r="K45" s="124">
        <f t="shared" si="5"/>
        <v>0</v>
      </c>
      <c r="L45" s="440"/>
    </row>
    <row r="46" spans="1:12" s="116" customFormat="1" x14ac:dyDescent="0.15">
      <c r="A46" s="122" t="s">
        <v>197</v>
      </c>
      <c r="B46" s="116" t="s">
        <v>118</v>
      </c>
      <c r="D46" s="120"/>
      <c r="I46" s="121"/>
      <c r="J46" s="123"/>
      <c r="K46" s="124">
        <f t="shared" si="5"/>
        <v>0</v>
      </c>
      <c r="L46" s="440"/>
    </row>
    <row r="47" spans="1:12" s="116" customFormat="1" x14ac:dyDescent="0.15">
      <c r="A47" s="122"/>
      <c r="B47" s="116" t="s">
        <v>119</v>
      </c>
      <c r="D47" s="120"/>
      <c r="I47" s="121"/>
      <c r="J47" s="123"/>
      <c r="K47" s="124">
        <f t="shared" si="5"/>
        <v>0</v>
      </c>
      <c r="L47" s="440"/>
    </row>
    <row r="48" spans="1:12" s="116" customFormat="1" x14ac:dyDescent="0.15">
      <c r="A48" s="122" t="s">
        <v>198</v>
      </c>
      <c r="D48" s="120"/>
      <c r="I48" s="121"/>
      <c r="J48" s="123"/>
      <c r="K48" s="124">
        <f t="shared" si="5"/>
        <v>0</v>
      </c>
      <c r="L48" s="440"/>
    </row>
    <row r="49" spans="1:13" s="35" customFormat="1" x14ac:dyDescent="0.15">
      <c r="A49" s="193" t="s">
        <v>84</v>
      </c>
      <c r="B49" s="194"/>
      <c r="C49" s="194"/>
      <c r="D49" s="195"/>
      <c r="E49" s="194"/>
      <c r="F49" s="194"/>
      <c r="G49" s="194"/>
      <c r="H49" s="194"/>
      <c r="I49" s="196"/>
      <c r="J49" s="197">
        <f>SUM(J50+J54)</f>
        <v>0</v>
      </c>
      <c r="K49" s="197">
        <f>SUM(K50+K54)</f>
        <v>0</v>
      </c>
      <c r="L49" s="440"/>
    </row>
    <row r="50" spans="1:13" s="35" customFormat="1" x14ac:dyDescent="0.15">
      <c r="A50" s="198" t="s">
        <v>85</v>
      </c>
      <c r="B50" s="199"/>
      <c r="C50" s="199"/>
      <c r="D50" s="200"/>
      <c r="E50" s="199"/>
      <c r="F50" s="199"/>
      <c r="G50" s="199"/>
      <c r="H50" s="199"/>
      <c r="I50" s="201"/>
      <c r="J50" s="202">
        <f>SUM(J51:J53)</f>
        <v>0</v>
      </c>
      <c r="K50" s="203">
        <f>SUM(K51:K53)</f>
        <v>0</v>
      </c>
      <c r="L50" s="440"/>
      <c r="M50" s="36"/>
    </row>
    <row r="51" spans="1:13" s="35" customFormat="1" x14ac:dyDescent="0.15">
      <c r="A51" s="32"/>
      <c r="B51" s="75" t="s">
        <v>181</v>
      </c>
      <c r="D51" s="75"/>
      <c r="I51" s="30" t="s">
        <v>96</v>
      </c>
      <c r="J51" s="31">
        <f>'別紙2(4)項目別明細表(委託共同研究先)【2026年度】'!$J$52</f>
        <v>0</v>
      </c>
      <c r="K51" s="77">
        <f>'別紙2(4)項目別明細表(委託共同研究先)【2026年度】'!$K$52</f>
        <v>0</v>
      </c>
      <c r="L51" s="440"/>
      <c r="M51" s="36"/>
    </row>
    <row r="52" spans="1:13" s="35" customFormat="1" x14ac:dyDescent="0.15">
      <c r="A52" s="32"/>
      <c r="B52" s="75"/>
      <c r="D52" s="75"/>
      <c r="I52" s="30"/>
      <c r="J52" s="31"/>
      <c r="K52" s="77"/>
      <c r="L52" s="440"/>
      <c r="M52" s="36"/>
    </row>
    <row r="53" spans="1:13" s="35" customFormat="1" x14ac:dyDescent="0.15">
      <c r="A53" s="76"/>
      <c r="B53" s="75"/>
      <c r="C53" s="75"/>
      <c r="D53" s="75"/>
      <c r="I53" s="30" t="s">
        <v>96</v>
      </c>
      <c r="J53" s="31"/>
      <c r="K53" s="77"/>
      <c r="L53" s="440"/>
      <c r="M53" s="37"/>
    </row>
    <row r="54" spans="1:13" s="35" customFormat="1" x14ac:dyDescent="0.15">
      <c r="A54" s="164" t="s">
        <v>86</v>
      </c>
      <c r="B54" s="165"/>
      <c r="C54" s="165"/>
      <c r="D54" s="166"/>
      <c r="E54" s="165"/>
      <c r="F54" s="165"/>
      <c r="G54" s="165"/>
      <c r="H54" s="165"/>
      <c r="I54" s="167"/>
      <c r="J54" s="168">
        <f>SUM(J55:J56)</f>
        <v>0</v>
      </c>
      <c r="K54" s="169">
        <f>SUM(K55:K56)</f>
        <v>0</v>
      </c>
      <c r="L54" s="440"/>
    </row>
    <row r="55" spans="1:13" s="35" customFormat="1" x14ac:dyDescent="0.15">
      <c r="A55" s="170"/>
      <c r="B55" s="165"/>
      <c r="C55" s="166"/>
      <c r="D55" s="166"/>
      <c r="E55" s="165"/>
      <c r="F55" s="165"/>
      <c r="G55" s="165"/>
      <c r="H55" s="165"/>
      <c r="I55" s="171" t="s">
        <v>96</v>
      </c>
      <c r="J55" s="168"/>
      <c r="K55" s="169"/>
      <c r="L55" s="440"/>
      <c r="M55" s="37"/>
    </row>
    <row r="56" spans="1:13" s="35" customFormat="1" ht="14.25" thickBot="1" x14ac:dyDescent="0.2">
      <c r="A56" s="172"/>
      <c r="B56" s="173"/>
      <c r="C56" s="173"/>
      <c r="D56" s="174"/>
      <c r="E56" s="173"/>
      <c r="F56" s="173"/>
      <c r="G56" s="173"/>
      <c r="H56" s="173"/>
      <c r="I56" s="175"/>
      <c r="J56" s="176"/>
      <c r="K56" s="177"/>
      <c r="L56" s="441"/>
    </row>
    <row r="57" spans="1:13" s="35" customFormat="1" ht="14.25" thickBot="1" x14ac:dyDescent="0.2">
      <c r="A57" s="67" t="s">
        <v>120</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121</v>
      </c>
    </row>
    <row r="61" spans="1:13" ht="32.25" customHeight="1" x14ac:dyDescent="0.15">
      <c r="A61" s="15" t="s">
        <v>194</v>
      </c>
      <c r="B61" s="184"/>
      <c r="C61" s="184"/>
      <c r="D61" s="184"/>
      <c r="E61" s="184"/>
      <c r="F61" s="184"/>
      <c r="G61" s="184"/>
      <c r="H61" s="184"/>
      <c r="I61" s="184"/>
      <c r="J61" s="184"/>
      <c r="K61" s="184"/>
      <c r="L61" s="184"/>
    </row>
    <row r="62" spans="1:13" x14ac:dyDescent="0.15">
      <c r="A62" s="184"/>
      <c r="B62" s="184"/>
      <c r="C62" s="184"/>
      <c r="D62" s="184"/>
      <c r="E62" s="184"/>
      <c r="F62" s="184"/>
      <c r="G62" s="184"/>
      <c r="H62" s="184"/>
      <c r="I62" s="184"/>
      <c r="J62" s="184"/>
      <c r="K62" s="184"/>
      <c r="L62" s="184" t="s">
        <v>364</v>
      </c>
    </row>
    <row r="63" spans="1:13" x14ac:dyDescent="0.15">
      <c r="A63" s="184"/>
      <c r="B63" s="184"/>
      <c r="C63" s="184"/>
      <c r="D63" s="184"/>
      <c r="E63" s="184"/>
      <c r="F63" s="184"/>
      <c r="G63" s="184"/>
      <c r="H63" s="184"/>
      <c r="I63" s="184"/>
      <c r="J63" s="184"/>
      <c r="K63" s="184"/>
      <c r="L63" s="184"/>
    </row>
    <row r="64" spans="1:13" x14ac:dyDescent="0.15">
      <c r="A64" s="184"/>
      <c r="B64" s="184"/>
      <c r="C64" s="184"/>
      <c r="D64" s="184"/>
      <c r="E64" s="184"/>
      <c r="F64" s="184"/>
      <c r="G64" s="184"/>
      <c r="H64" s="184"/>
      <c r="I64" s="184"/>
      <c r="J64" s="184"/>
      <c r="K64" s="184"/>
      <c r="L64" s="184"/>
    </row>
    <row r="65" spans="1:12" x14ac:dyDescent="0.15">
      <c r="A65" s="184"/>
      <c r="B65" s="184"/>
      <c r="C65" s="184"/>
      <c r="D65" s="184"/>
      <c r="E65" s="184"/>
      <c r="F65" s="184"/>
      <c r="G65" s="184"/>
      <c r="H65" s="184"/>
      <c r="I65" s="184"/>
      <c r="J65" s="184"/>
      <c r="K65" s="184"/>
      <c r="L65" s="184"/>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37ED0-86BD-44A0-8442-0B3D5B0F549E}">
  <sheetPr>
    <tabColor rgb="FFFFC000"/>
  </sheetPr>
  <dimension ref="A1:M65"/>
  <sheetViews>
    <sheetView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7"/>
      <c r="L1" s="9" t="s">
        <v>71</v>
      </c>
    </row>
    <row r="2" spans="1:12" ht="19.5" x14ac:dyDescent="0.15">
      <c r="A2" s="444" t="s">
        <v>209</v>
      </c>
      <c r="B2" s="444"/>
      <c r="C2" s="444"/>
      <c r="D2" s="444"/>
      <c r="E2" s="444"/>
      <c r="F2" s="444"/>
      <c r="G2" s="444"/>
      <c r="H2" s="444"/>
      <c r="I2" s="444"/>
      <c r="J2" s="444"/>
      <c r="K2" s="444"/>
      <c r="L2" s="444"/>
    </row>
    <row r="3" spans="1:12" ht="18.75" x14ac:dyDescent="0.15">
      <c r="B3" s="445"/>
      <c r="C3" s="445"/>
      <c r="D3" s="445"/>
      <c r="E3" s="445"/>
      <c r="F3" s="445"/>
      <c r="G3" s="445"/>
      <c r="H3" s="445"/>
      <c r="I3" s="446"/>
      <c r="J3" s="446"/>
      <c r="K3" s="446"/>
      <c r="L3" s="446"/>
    </row>
    <row r="4" spans="1:12" s="17" customFormat="1" ht="14.25" thickBot="1" x14ac:dyDescent="0.2">
      <c r="A4" s="450" t="str">
        <f>"（４）"&amp;情報項目シート!C6&amp;"　　　項目別明細表(2027年度）"</f>
        <v>（４）　　　項目別明細表(2027年度）</v>
      </c>
      <c r="B4" s="450"/>
      <c r="C4" s="450"/>
      <c r="D4" s="450"/>
      <c r="E4" s="450"/>
      <c r="F4" s="450"/>
      <c r="G4" s="450"/>
      <c r="H4" s="450"/>
      <c r="I4" s="450"/>
      <c r="J4" s="450"/>
      <c r="K4" s="450"/>
    </row>
    <row r="5" spans="1:12" s="17" customFormat="1" x14ac:dyDescent="0.15">
      <c r="A5" s="447" t="s">
        <v>89</v>
      </c>
      <c r="B5" s="448"/>
      <c r="C5" s="448"/>
      <c r="D5" s="448"/>
      <c r="E5" s="448"/>
      <c r="F5" s="448"/>
      <c r="G5" s="448"/>
      <c r="H5" s="448"/>
      <c r="I5" s="449"/>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39"/>
    </row>
    <row r="7" spans="1:12" s="17" customFormat="1" x14ac:dyDescent="0.15">
      <c r="A7" s="49" t="s">
        <v>75</v>
      </c>
      <c r="B7" s="50"/>
      <c r="C7" s="50"/>
      <c r="D7" s="51"/>
      <c r="E7" s="50"/>
      <c r="F7" s="50"/>
      <c r="G7" s="50"/>
      <c r="H7" s="50"/>
      <c r="I7" s="52"/>
      <c r="J7" s="53">
        <f>SUM(J8:J9)</f>
        <v>0</v>
      </c>
      <c r="K7" s="53">
        <f>SUM(K8:K9)</f>
        <v>0</v>
      </c>
      <c r="L7" s="440"/>
    </row>
    <row r="8" spans="1:12" s="17" customFormat="1" x14ac:dyDescent="0.15">
      <c r="A8" s="29"/>
      <c r="B8" s="17" t="s">
        <v>92</v>
      </c>
      <c r="C8" s="17" t="s">
        <v>93</v>
      </c>
      <c r="D8" s="13"/>
      <c r="E8" s="17" t="s">
        <v>25</v>
      </c>
      <c r="F8" s="17" t="s">
        <v>94</v>
      </c>
      <c r="H8" s="17" t="s">
        <v>95</v>
      </c>
      <c r="I8" s="30" t="s">
        <v>96</v>
      </c>
      <c r="J8" s="31">
        <f>D8*G8</f>
        <v>0</v>
      </c>
      <c r="K8" s="32">
        <f>J8</f>
        <v>0</v>
      </c>
      <c r="L8" s="440"/>
    </row>
    <row r="9" spans="1:12" s="17" customFormat="1" x14ac:dyDescent="0.15">
      <c r="A9" s="29"/>
      <c r="D9" s="13"/>
      <c r="I9" s="30"/>
      <c r="J9" s="31"/>
      <c r="K9" s="32">
        <f>J9</f>
        <v>0</v>
      </c>
      <c r="L9" s="440"/>
    </row>
    <row r="10" spans="1:12" s="17" customFormat="1" x14ac:dyDescent="0.15">
      <c r="A10" s="442" t="s">
        <v>76</v>
      </c>
      <c r="B10" s="443"/>
      <c r="C10" s="50"/>
      <c r="D10" s="64"/>
      <c r="E10" s="50"/>
      <c r="F10" s="50"/>
      <c r="G10" s="50"/>
      <c r="H10" s="50"/>
      <c r="I10" s="65"/>
      <c r="J10" s="53">
        <f>SUM(J11:J15)</f>
        <v>0</v>
      </c>
      <c r="K10" s="53">
        <f>SUM(K11:K15)</f>
        <v>0</v>
      </c>
      <c r="L10" s="440"/>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0"/>
    </row>
    <row r="12" spans="1:12" s="17" customFormat="1" x14ac:dyDescent="0.15">
      <c r="A12" s="29"/>
      <c r="B12" s="17" t="s">
        <v>98</v>
      </c>
      <c r="C12" s="17" t="s">
        <v>93</v>
      </c>
      <c r="D12" s="13"/>
      <c r="E12" s="17" t="s">
        <v>25</v>
      </c>
      <c r="F12" s="17" t="s">
        <v>94</v>
      </c>
      <c r="H12" s="17" t="s">
        <v>95</v>
      </c>
      <c r="I12" s="30" t="s">
        <v>96</v>
      </c>
      <c r="J12" s="31">
        <f t="shared" si="0"/>
        <v>0</v>
      </c>
      <c r="K12" s="32">
        <f>J12</f>
        <v>0</v>
      </c>
      <c r="L12" s="440"/>
    </row>
    <row r="13" spans="1:12" s="17" customFormat="1" x14ac:dyDescent="0.15">
      <c r="A13" s="29"/>
      <c r="B13" s="17" t="s">
        <v>100</v>
      </c>
      <c r="D13" s="13"/>
      <c r="I13" s="30" t="s">
        <v>96</v>
      </c>
      <c r="J13" s="31"/>
      <c r="K13" s="32">
        <f>J13</f>
        <v>0</v>
      </c>
      <c r="L13" s="440"/>
    </row>
    <row r="14" spans="1:12" s="17" customFormat="1" x14ac:dyDescent="0.15">
      <c r="A14" s="29"/>
      <c r="B14" s="17" t="s">
        <v>101</v>
      </c>
      <c r="D14" s="13"/>
      <c r="I14" s="30" t="s">
        <v>96</v>
      </c>
      <c r="J14" s="31"/>
      <c r="K14" s="32">
        <f>J14</f>
        <v>0</v>
      </c>
      <c r="L14" s="440"/>
    </row>
    <row r="15" spans="1:12" s="17" customFormat="1" x14ac:dyDescent="0.15">
      <c r="A15" s="29"/>
      <c r="B15" s="17" t="s">
        <v>102</v>
      </c>
      <c r="D15" s="13"/>
      <c r="I15" s="30" t="s">
        <v>96</v>
      </c>
      <c r="J15" s="31"/>
      <c r="K15" s="32">
        <f>J15</f>
        <v>0</v>
      </c>
      <c r="L15" s="440"/>
    </row>
    <row r="16" spans="1:12" s="17" customFormat="1" x14ac:dyDescent="0.15">
      <c r="A16" s="49" t="s">
        <v>77</v>
      </c>
      <c r="B16" s="50"/>
      <c r="C16" s="50"/>
      <c r="D16" s="51"/>
      <c r="E16" s="50"/>
      <c r="F16" s="50"/>
      <c r="G16" s="50"/>
      <c r="H16" s="50"/>
      <c r="I16" s="52"/>
      <c r="J16" s="53">
        <f>SUM(J17:J18)</f>
        <v>0</v>
      </c>
      <c r="K16" s="53">
        <f>SUM(K17:K18)</f>
        <v>0</v>
      </c>
      <c r="L16" s="440"/>
    </row>
    <row r="17" spans="1:13" s="17" customFormat="1" x14ac:dyDescent="0.15">
      <c r="A17" s="29"/>
      <c r="B17" s="17" t="s">
        <v>104</v>
      </c>
      <c r="D17" s="13"/>
      <c r="I17" s="30" t="s">
        <v>96</v>
      </c>
      <c r="J17" s="31"/>
      <c r="K17" s="32">
        <f>J17</f>
        <v>0</v>
      </c>
      <c r="L17" s="440"/>
    </row>
    <row r="18" spans="1:13" s="17" customFormat="1" x14ac:dyDescent="0.15">
      <c r="A18" s="29"/>
      <c r="B18" s="17" t="s">
        <v>105</v>
      </c>
      <c r="D18" s="13"/>
      <c r="I18" s="30" t="s">
        <v>96</v>
      </c>
      <c r="J18" s="31"/>
      <c r="K18" s="32">
        <f>J18</f>
        <v>0</v>
      </c>
      <c r="L18" s="440"/>
    </row>
    <row r="19" spans="1:13" s="17" customFormat="1" x14ac:dyDescent="0.15">
      <c r="A19" s="59" t="s">
        <v>35</v>
      </c>
      <c r="B19" s="60"/>
      <c r="C19" s="60"/>
      <c r="D19" s="61"/>
      <c r="E19" s="60"/>
      <c r="F19" s="60"/>
      <c r="G19" s="60"/>
      <c r="H19" s="60"/>
      <c r="I19" s="62"/>
      <c r="J19" s="63">
        <f>SUM(J20,J26)</f>
        <v>0</v>
      </c>
      <c r="K19" s="63">
        <f>SUM(K20,K26)</f>
        <v>0</v>
      </c>
      <c r="L19" s="440"/>
    </row>
    <row r="20" spans="1:13" s="17" customFormat="1" x14ac:dyDescent="0.15">
      <c r="A20" s="49" t="s">
        <v>78</v>
      </c>
      <c r="B20" s="50"/>
      <c r="C20" s="50"/>
      <c r="D20" s="64"/>
      <c r="E20" s="50"/>
      <c r="F20" s="50"/>
      <c r="G20" s="50"/>
      <c r="H20" s="50"/>
      <c r="I20" s="65"/>
      <c r="J20" s="53">
        <f>SUM(J21:J25)</f>
        <v>0</v>
      </c>
      <c r="K20" s="53">
        <f>SUM(K21:K25)</f>
        <v>0</v>
      </c>
      <c r="L20" s="440"/>
    </row>
    <row r="21" spans="1:13" s="17" customFormat="1" x14ac:dyDescent="0.15">
      <c r="A21" s="29" t="s">
        <v>126</v>
      </c>
      <c r="C21" s="17" t="s">
        <v>93</v>
      </c>
      <c r="D21" s="13"/>
      <c r="E21" s="17" t="s">
        <v>25</v>
      </c>
      <c r="F21" s="17" t="s">
        <v>94</v>
      </c>
      <c r="H21" s="17" t="s">
        <v>95</v>
      </c>
      <c r="I21" s="30" t="s">
        <v>96</v>
      </c>
      <c r="J21" s="31">
        <f>D21*G21</f>
        <v>0</v>
      </c>
      <c r="K21" s="33">
        <f>J21</f>
        <v>0</v>
      </c>
      <c r="L21" s="440"/>
      <c r="M21" s="34"/>
    </row>
    <row r="22" spans="1:13" s="17" customFormat="1" x14ac:dyDescent="0.15">
      <c r="A22" s="29" t="s">
        <v>127</v>
      </c>
      <c r="D22" s="13"/>
      <c r="E22" s="17" t="s">
        <v>25</v>
      </c>
      <c r="F22" s="17" t="s">
        <v>94</v>
      </c>
      <c r="H22" s="17" t="s">
        <v>95</v>
      </c>
      <c r="I22" s="30" t="s">
        <v>96</v>
      </c>
      <c r="J22" s="31">
        <f>D22*G22</f>
        <v>0</v>
      </c>
      <c r="K22" s="33">
        <f t="shared" ref="K22:K25" si="1">J22</f>
        <v>0</v>
      </c>
      <c r="L22" s="440"/>
      <c r="M22" s="34"/>
    </row>
    <row r="23" spans="1:13" s="17" customFormat="1" x14ac:dyDescent="0.15">
      <c r="A23" s="29"/>
      <c r="D23" s="13"/>
      <c r="E23" s="17" t="s">
        <v>25</v>
      </c>
      <c r="F23" s="17" t="s">
        <v>94</v>
      </c>
      <c r="H23" s="17" t="s">
        <v>95</v>
      </c>
      <c r="I23" s="30" t="s">
        <v>96</v>
      </c>
      <c r="J23" s="31">
        <f t="shared" ref="J23:J25" si="2">D23*G23</f>
        <v>0</v>
      </c>
      <c r="K23" s="33">
        <f t="shared" si="1"/>
        <v>0</v>
      </c>
      <c r="L23" s="440"/>
      <c r="M23" s="34"/>
    </row>
    <row r="24" spans="1:13" s="17" customFormat="1" x14ac:dyDescent="0.15">
      <c r="A24" s="29"/>
      <c r="D24" s="13"/>
      <c r="E24" s="17" t="s">
        <v>25</v>
      </c>
      <c r="F24" s="17" t="s">
        <v>94</v>
      </c>
      <c r="H24" s="17" t="s">
        <v>95</v>
      </c>
      <c r="I24" s="30" t="s">
        <v>96</v>
      </c>
      <c r="J24" s="31">
        <f t="shared" si="2"/>
        <v>0</v>
      </c>
      <c r="K24" s="33">
        <f t="shared" si="1"/>
        <v>0</v>
      </c>
      <c r="L24" s="440"/>
      <c r="M24" s="34"/>
    </row>
    <row r="25" spans="1:13" s="17" customFormat="1" x14ac:dyDescent="0.15">
      <c r="A25" s="29"/>
      <c r="C25" s="17" t="s">
        <v>93</v>
      </c>
      <c r="D25" s="13"/>
      <c r="E25" s="17" t="s">
        <v>25</v>
      </c>
      <c r="F25" s="17" t="s">
        <v>94</v>
      </c>
      <c r="H25" s="17" t="s">
        <v>95</v>
      </c>
      <c r="I25" s="30" t="s">
        <v>96</v>
      </c>
      <c r="J25" s="31">
        <f t="shared" si="2"/>
        <v>0</v>
      </c>
      <c r="K25" s="33">
        <f t="shared" si="1"/>
        <v>0</v>
      </c>
      <c r="L25" s="440"/>
    </row>
    <row r="26" spans="1:13" s="17" customFormat="1" x14ac:dyDescent="0.15">
      <c r="A26" s="49" t="s">
        <v>79</v>
      </c>
      <c r="B26" s="50"/>
      <c r="C26" s="50"/>
      <c r="D26" s="64"/>
      <c r="E26" s="50"/>
      <c r="F26" s="50"/>
      <c r="G26" s="50"/>
      <c r="H26" s="50"/>
      <c r="I26" s="65"/>
      <c r="J26" s="53">
        <f>SUM(J27)</f>
        <v>0</v>
      </c>
      <c r="K26" s="53">
        <f>SUM(K27)</f>
        <v>0</v>
      </c>
      <c r="L26" s="440"/>
    </row>
    <row r="27" spans="1:13" s="17" customFormat="1" x14ac:dyDescent="0.15">
      <c r="A27" s="29"/>
      <c r="C27" s="17" t="s">
        <v>93</v>
      </c>
      <c r="D27" s="13"/>
      <c r="E27" s="17" t="s">
        <v>25</v>
      </c>
      <c r="F27" s="17" t="s">
        <v>94</v>
      </c>
      <c r="H27" s="17" t="s">
        <v>107</v>
      </c>
      <c r="I27" s="30" t="s">
        <v>96</v>
      </c>
      <c r="J27" s="31">
        <f t="shared" ref="J27" si="3">D27*G27</f>
        <v>0</v>
      </c>
      <c r="K27" s="33">
        <f>J27</f>
        <v>0</v>
      </c>
      <c r="L27" s="440"/>
    </row>
    <row r="28" spans="1:13" s="17" customFormat="1" x14ac:dyDescent="0.15">
      <c r="A28" s="59" t="s">
        <v>36</v>
      </c>
      <c r="B28" s="60"/>
      <c r="C28" s="60"/>
      <c r="D28" s="61"/>
      <c r="E28" s="60"/>
      <c r="F28" s="60"/>
      <c r="G28" s="60"/>
      <c r="H28" s="60"/>
      <c r="I28" s="62"/>
      <c r="J28" s="63">
        <f>SUM(J29,J32,J36,J38)</f>
        <v>0</v>
      </c>
      <c r="K28" s="66">
        <f>SUM(K29,K32,K36,K38)</f>
        <v>0</v>
      </c>
      <c r="L28" s="440"/>
    </row>
    <row r="29" spans="1:13" s="17" customFormat="1" x14ac:dyDescent="0.15">
      <c r="A29" s="49" t="s">
        <v>80</v>
      </c>
      <c r="B29" s="50"/>
      <c r="C29" s="50"/>
      <c r="D29" s="64"/>
      <c r="E29" s="50"/>
      <c r="F29" s="50"/>
      <c r="G29" s="50"/>
      <c r="H29" s="50"/>
      <c r="I29" s="65"/>
      <c r="J29" s="53">
        <f>SUM(J30:J31)</f>
        <v>0</v>
      </c>
      <c r="K29" s="53">
        <f>SUM(K30:K31)</f>
        <v>0</v>
      </c>
      <c r="L29" s="440"/>
    </row>
    <row r="30" spans="1:13" s="17" customFormat="1" x14ac:dyDescent="0.15">
      <c r="A30" s="29"/>
      <c r="B30" s="17" t="s">
        <v>109</v>
      </c>
      <c r="D30" s="13"/>
      <c r="I30" s="30" t="s">
        <v>96</v>
      </c>
      <c r="J30" s="32"/>
      <c r="K30" s="32">
        <f>J30</f>
        <v>0</v>
      </c>
      <c r="L30" s="440"/>
    </row>
    <row r="31" spans="1:13" s="17" customFormat="1" x14ac:dyDescent="0.15">
      <c r="A31" s="29"/>
      <c r="B31" s="17" t="s">
        <v>110</v>
      </c>
      <c r="D31" s="13"/>
      <c r="I31" s="30" t="s">
        <v>96</v>
      </c>
      <c r="J31" s="32"/>
      <c r="K31" s="32">
        <f>J31</f>
        <v>0</v>
      </c>
      <c r="L31" s="440"/>
    </row>
    <row r="32" spans="1:13" s="17" customFormat="1" x14ac:dyDescent="0.15">
      <c r="A32" s="49" t="s">
        <v>81</v>
      </c>
      <c r="B32" s="50"/>
      <c r="C32" s="50"/>
      <c r="D32" s="51"/>
      <c r="E32" s="50"/>
      <c r="F32" s="50"/>
      <c r="G32" s="50"/>
      <c r="H32" s="50"/>
      <c r="I32" s="65"/>
      <c r="J32" s="53">
        <f>SUM(J33:J35)</f>
        <v>0</v>
      </c>
      <c r="K32" s="53">
        <f>SUM(K33:K35)</f>
        <v>0</v>
      </c>
      <c r="L32" s="440"/>
    </row>
    <row r="33" spans="1:12" s="17" customFormat="1" x14ac:dyDescent="0.15">
      <c r="A33" s="29" t="s">
        <v>111</v>
      </c>
      <c r="B33" s="17" t="s">
        <v>112</v>
      </c>
      <c r="D33" s="13"/>
      <c r="I33" s="30" t="s">
        <v>96</v>
      </c>
      <c r="J33" s="32"/>
      <c r="K33" s="32">
        <f>J33</f>
        <v>0</v>
      </c>
      <c r="L33" s="440"/>
    </row>
    <row r="34" spans="1:12" s="17" customFormat="1" x14ac:dyDescent="0.15">
      <c r="A34" s="29"/>
      <c r="B34" s="17" t="s">
        <v>113</v>
      </c>
      <c r="D34" s="13"/>
      <c r="I34" s="30" t="s">
        <v>96</v>
      </c>
      <c r="J34" s="32"/>
      <c r="K34" s="32">
        <f t="shared" ref="K34:K35" si="4">J34</f>
        <v>0</v>
      </c>
      <c r="L34" s="440"/>
    </row>
    <row r="35" spans="1:12" s="17" customFormat="1" x14ac:dyDescent="0.15">
      <c r="A35" s="29" t="s">
        <v>114</v>
      </c>
      <c r="B35" s="17" t="s">
        <v>113</v>
      </c>
      <c r="D35" s="13"/>
      <c r="I35" s="30" t="s">
        <v>96</v>
      </c>
      <c r="J35" s="32"/>
      <c r="K35" s="32">
        <f t="shared" si="4"/>
        <v>0</v>
      </c>
      <c r="L35" s="440"/>
    </row>
    <row r="36" spans="1:12" s="17" customFormat="1" x14ac:dyDescent="0.15">
      <c r="A36" s="49" t="s">
        <v>82</v>
      </c>
      <c r="B36" s="50"/>
      <c r="C36" s="50"/>
      <c r="D36" s="64"/>
      <c r="E36" s="50"/>
      <c r="F36" s="50"/>
      <c r="G36" s="50"/>
      <c r="H36" s="50"/>
      <c r="I36" s="65"/>
      <c r="J36" s="53">
        <f>SUM(J37)</f>
        <v>0</v>
      </c>
      <c r="K36" s="53">
        <f>SUM(K37)</f>
        <v>0</v>
      </c>
      <c r="L36" s="440"/>
    </row>
    <row r="37" spans="1:12" s="17" customFormat="1" x14ac:dyDescent="0.15">
      <c r="A37" s="29"/>
      <c r="B37" s="17" t="s">
        <v>115</v>
      </c>
      <c r="D37" s="13"/>
      <c r="I37" s="30" t="s">
        <v>96</v>
      </c>
      <c r="J37" s="32"/>
      <c r="K37" s="32">
        <f>J37</f>
        <v>0</v>
      </c>
      <c r="L37" s="440"/>
    </row>
    <row r="38" spans="1:12" s="17" customFormat="1" x14ac:dyDescent="0.15">
      <c r="A38" s="49" t="s">
        <v>83</v>
      </c>
      <c r="B38" s="50"/>
      <c r="C38" s="50"/>
      <c r="D38" s="51"/>
      <c r="E38" s="50"/>
      <c r="F38" s="50"/>
      <c r="G38" s="50"/>
      <c r="H38" s="50"/>
      <c r="I38" s="65"/>
      <c r="J38" s="53">
        <f>SUM(J39:J48)</f>
        <v>0</v>
      </c>
      <c r="K38" s="53">
        <f>SUM(K39:K48)</f>
        <v>0</v>
      </c>
      <c r="L38" s="440"/>
    </row>
    <row r="39" spans="1:12" s="116" customFormat="1" x14ac:dyDescent="0.15">
      <c r="A39" s="29" t="s">
        <v>199</v>
      </c>
      <c r="C39" s="116" t="s">
        <v>93</v>
      </c>
      <c r="D39" s="120"/>
      <c r="E39" s="116" t="s">
        <v>25</v>
      </c>
      <c r="F39" s="116" t="s">
        <v>94</v>
      </c>
      <c r="H39" s="116" t="s">
        <v>117</v>
      </c>
      <c r="I39" s="121" t="s">
        <v>96</v>
      </c>
      <c r="J39" s="123">
        <f>D39*G39</f>
        <v>0</v>
      </c>
      <c r="K39" s="124">
        <f t="shared" ref="K39:K48" si="5">J39</f>
        <v>0</v>
      </c>
      <c r="L39" s="440"/>
    </row>
    <row r="40" spans="1:12" s="116" customFormat="1" x14ac:dyDescent="0.15">
      <c r="A40" s="29" t="s">
        <v>200</v>
      </c>
      <c r="D40" s="120"/>
      <c r="I40" s="121"/>
      <c r="J40" s="123"/>
      <c r="K40" s="124">
        <f t="shared" si="5"/>
        <v>0</v>
      </c>
      <c r="L40" s="440"/>
    </row>
    <row r="41" spans="1:12" s="116" customFormat="1" x14ac:dyDescent="0.15">
      <c r="A41" s="29" t="s">
        <v>205</v>
      </c>
      <c r="D41" s="120"/>
      <c r="I41" s="121"/>
      <c r="J41" s="123"/>
      <c r="K41" s="124">
        <f t="shared" si="5"/>
        <v>0</v>
      </c>
      <c r="L41" s="440"/>
    </row>
    <row r="42" spans="1:12" s="116" customFormat="1" x14ac:dyDescent="0.15">
      <c r="A42" s="29" t="s">
        <v>204</v>
      </c>
      <c r="C42" s="116" t="s">
        <v>93</v>
      </c>
      <c r="D42" s="120"/>
      <c r="E42" s="116" t="s">
        <v>25</v>
      </c>
      <c r="F42" s="116" t="s">
        <v>94</v>
      </c>
      <c r="H42" s="116" t="s">
        <v>117</v>
      </c>
      <c r="I42" s="121" t="s">
        <v>96</v>
      </c>
      <c r="J42" s="123">
        <f>D42*G42</f>
        <v>0</v>
      </c>
      <c r="K42" s="124">
        <f t="shared" si="5"/>
        <v>0</v>
      </c>
      <c r="L42" s="440"/>
    </row>
    <row r="43" spans="1:12" s="116" customFormat="1" x14ac:dyDescent="0.15">
      <c r="A43" s="29" t="s">
        <v>203</v>
      </c>
      <c r="D43" s="120"/>
      <c r="I43" s="121"/>
      <c r="J43" s="123"/>
      <c r="K43" s="124">
        <f t="shared" si="5"/>
        <v>0</v>
      </c>
      <c r="L43" s="440"/>
    </row>
    <row r="44" spans="1:12" s="116" customFormat="1" x14ac:dyDescent="0.15">
      <c r="A44" s="29" t="s">
        <v>202</v>
      </c>
      <c r="D44" s="120"/>
      <c r="I44" s="121"/>
      <c r="J44" s="123"/>
      <c r="K44" s="124">
        <f t="shared" si="5"/>
        <v>0</v>
      </c>
      <c r="L44" s="440"/>
    </row>
    <row r="45" spans="1:12" s="116" customFormat="1" x14ac:dyDescent="0.15">
      <c r="A45" s="29" t="s">
        <v>201</v>
      </c>
      <c r="D45" s="120"/>
      <c r="I45" s="121"/>
      <c r="J45" s="123"/>
      <c r="K45" s="124">
        <f t="shared" si="5"/>
        <v>0</v>
      </c>
      <c r="L45" s="440"/>
    </row>
    <row r="46" spans="1:12" s="116" customFormat="1" x14ac:dyDescent="0.15">
      <c r="A46" s="122" t="s">
        <v>197</v>
      </c>
      <c r="B46" s="116" t="s">
        <v>118</v>
      </c>
      <c r="D46" s="120"/>
      <c r="I46" s="121"/>
      <c r="J46" s="123"/>
      <c r="K46" s="124">
        <f t="shared" si="5"/>
        <v>0</v>
      </c>
      <c r="L46" s="440"/>
    </row>
    <row r="47" spans="1:12" s="116" customFormat="1" x14ac:dyDescent="0.15">
      <c r="A47" s="122"/>
      <c r="B47" s="116" t="s">
        <v>119</v>
      </c>
      <c r="D47" s="120"/>
      <c r="I47" s="121"/>
      <c r="J47" s="123"/>
      <c r="K47" s="124">
        <f t="shared" si="5"/>
        <v>0</v>
      </c>
      <c r="L47" s="440"/>
    </row>
    <row r="48" spans="1:12" s="116" customFormat="1" x14ac:dyDescent="0.15">
      <c r="A48" s="122" t="s">
        <v>198</v>
      </c>
      <c r="D48" s="120"/>
      <c r="I48" s="121"/>
      <c r="J48" s="123"/>
      <c r="K48" s="124">
        <f t="shared" si="5"/>
        <v>0</v>
      </c>
      <c r="L48" s="440"/>
    </row>
    <row r="49" spans="1:13" s="35" customFormat="1" x14ac:dyDescent="0.15">
      <c r="A49" s="193" t="s">
        <v>84</v>
      </c>
      <c r="B49" s="194"/>
      <c r="C49" s="194"/>
      <c r="D49" s="195"/>
      <c r="E49" s="194"/>
      <c r="F49" s="194"/>
      <c r="G49" s="194"/>
      <c r="H49" s="194"/>
      <c r="I49" s="196"/>
      <c r="J49" s="197">
        <f>SUM(J50+J54)</f>
        <v>0</v>
      </c>
      <c r="K49" s="197">
        <f>SUM(K50+K54)</f>
        <v>0</v>
      </c>
      <c r="L49" s="440"/>
    </row>
    <row r="50" spans="1:13" s="35" customFormat="1" x14ac:dyDescent="0.15">
      <c r="A50" s="198" t="s">
        <v>85</v>
      </c>
      <c r="B50" s="199"/>
      <c r="C50" s="199"/>
      <c r="D50" s="200"/>
      <c r="E50" s="199"/>
      <c r="F50" s="199"/>
      <c r="G50" s="199"/>
      <c r="H50" s="199"/>
      <c r="I50" s="201"/>
      <c r="J50" s="202">
        <f>SUM(J51:J53)</f>
        <v>0</v>
      </c>
      <c r="K50" s="203">
        <f>SUM(K51:K53)</f>
        <v>0</v>
      </c>
      <c r="L50" s="440"/>
      <c r="M50" s="36"/>
    </row>
    <row r="51" spans="1:13" s="35" customFormat="1" x14ac:dyDescent="0.15">
      <c r="A51" s="32"/>
      <c r="B51" s="75" t="s">
        <v>181</v>
      </c>
      <c r="D51" s="75"/>
      <c r="I51" s="30" t="s">
        <v>96</v>
      </c>
      <c r="J51" s="31">
        <f>'別紙2(4)項目別明細表(委託共同研究先)【2027年度】'!$J$52</f>
        <v>0</v>
      </c>
      <c r="K51" s="77">
        <f>'別紙2(4)項目別明細表(委託共同研究先)【2027年度】'!$K$52</f>
        <v>0</v>
      </c>
      <c r="L51" s="440"/>
      <c r="M51" s="36"/>
    </row>
    <row r="52" spans="1:13" s="35" customFormat="1" x14ac:dyDescent="0.15">
      <c r="A52" s="32"/>
      <c r="B52" s="75"/>
      <c r="D52" s="75"/>
      <c r="I52" s="30"/>
      <c r="J52" s="31"/>
      <c r="K52" s="77"/>
      <c r="L52" s="440"/>
      <c r="M52" s="36"/>
    </row>
    <row r="53" spans="1:13" s="35" customFormat="1" x14ac:dyDescent="0.15">
      <c r="A53" s="76"/>
      <c r="B53" s="75"/>
      <c r="C53" s="75"/>
      <c r="D53" s="75"/>
      <c r="I53" s="30" t="s">
        <v>96</v>
      </c>
      <c r="J53" s="31"/>
      <c r="K53" s="77"/>
      <c r="L53" s="440"/>
      <c r="M53" s="37"/>
    </row>
    <row r="54" spans="1:13" s="35" customFormat="1" x14ac:dyDescent="0.15">
      <c r="A54" s="164" t="s">
        <v>86</v>
      </c>
      <c r="B54" s="165"/>
      <c r="C54" s="165"/>
      <c r="D54" s="166"/>
      <c r="E54" s="165"/>
      <c r="F54" s="165"/>
      <c r="G54" s="165"/>
      <c r="H54" s="165"/>
      <c r="I54" s="167"/>
      <c r="J54" s="168">
        <f>SUM(J55:J56)</f>
        <v>0</v>
      </c>
      <c r="K54" s="169">
        <f>SUM(K55:K56)</f>
        <v>0</v>
      </c>
      <c r="L54" s="440"/>
    </row>
    <row r="55" spans="1:13" s="35" customFormat="1" x14ac:dyDescent="0.15">
      <c r="A55" s="170"/>
      <c r="B55" s="165"/>
      <c r="C55" s="166"/>
      <c r="D55" s="166"/>
      <c r="E55" s="165"/>
      <c r="F55" s="165"/>
      <c r="G55" s="165"/>
      <c r="H55" s="165"/>
      <c r="I55" s="171" t="s">
        <v>96</v>
      </c>
      <c r="J55" s="168"/>
      <c r="K55" s="169"/>
      <c r="L55" s="440"/>
      <c r="M55" s="37"/>
    </row>
    <row r="56" spans="1:13" s="35" customFormat="1" ht="14.25" thickBot="1" x14ac:dyDescent="0.2">
      <c r="A56" s="172"/>
      <c r="B56" s="173"/>
      <c r="C56" s="173"/>
      <c r="D56" s="174"/>
      <c r="E56" s="173"/>
      <c r="F56" s="173"/>
      <c r="G56" s="173"/>
      <c r="H56" s="173"/>
      <c r="I56" s="175"/>
      <c r="J56" s="176"/>
      <c r="K56" s="177"/>
      <c r="L56" s="441"/>
    </row>
    <row r="57" spans="1:13" s="35" customFormat="1" ht="14.25" thickBot="1" x14ac:dyDescent="0.2">
      <c r="A57" s="67" t="s">
        <v>120</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121</v>
      </c>
    </row>
    <row r="61" spans="1:13" ht="32.25" customHeight="1" x14ac:dyDescent="0.15">
      <c r="A61" s="15" t="s">
        <v>194</v>
      </c>
      <c r="B61" s="184"/>
      <c r="C61" s="184"/>
      <c r="D61" s="184"/>
      <c r="E61" s="184"/>
      <c r="F61" s="184"/>
      <c r="G61" s="184"/>
      <c r="H61" s="184"/>
      <c r="I61" s="184"/>
      <c r="J61" s="184"/>
      <c r="K61" s="184"/>
      <c r="L61" s="184"/>
    </row>
    <row r="62" spans="1:13" x14ac:dyDescent="0.15">
      <c r="A62" s="184"/>
      <c r="B62" s="184"/>
      <c r="C62" s="184"/>
      <c r="D62" s="184"/>
      <c r="E62" s="184"/>
      <c r="F62" s="184"/>
      <c r="G62" s="184"/>
      <c r="H62" s="184"/>
      <c r="I62" s="184"/>
      <c r="J62" s="184"/>
      <c r="K62" s="184"/>
      <c r="L62" s="184" t="s">
        <v>364</v>
      </c>
    </row>
    <row r="63" spans="1:13" x14ac:dyDescent="0.15">
      <c r="A63" s="184"/>
      <c r="B63" s="184"/>
      <c r="C63" s="184"/>
      <c r="D63" s="184"/>
      <c r="E63" s="184"/>
      <c r="F63" s="184"/>
      <c r="G63" s="184"/>
      <c r="H63" s="184"/>
      <c r="I63" s="184"/>
      <c r="J63" s="184"/>
      <c r="K63" s="184"/>
      <c r="L63" s="184"/>
    </row>
    <row r="64" spans="1:13" x14ac:dyDescent="0.15">
      <c r="A64" s="184"/>
      <c r="B64" s="184"/>
      <c r="C64" s="184"/>
      <c r="D64" s="184"/>
      <c r="E64" s="184"/>
      <c r="F64" s="184"/>
      <c r="G64" s="184"/>
      <c r="H64" s="184"/>
      <c r="I64" s="184"/>
      <c r="J64" s="184"/>
      <c r="K64" s="184"/>
      <c r="L64" s="184"/>
    </row>
    <row r="65" spans="1:12" x14ac:dyDescent="0.15">
      <c r="A65" s="184"/>
      <c r="B65" s="184"/>
      <c r="C65" s="184"/>
      <c r="D65" s="184"/>
      <c r="E65" s="184"/>
      <c r="F65" s="184"/>
      <c r="G65" s="184"/>
      <c r="H65" s="184"/>
      <c r="I65" s="184"/>
      <c r="J65" s="184"/>
      <c r="K65" s="184"/>
      <c r="L65" s="184"/>
    </row>
  </sheetData>
  <mergeCells count="7">
    <mergeCell ref="L6:L56"/>
    <mergeCell ref="A10:B10"/>
    <mergeCell ref="A2:L2"/>
    <mergeCell ref="B3:H3"/>
    <mergeCell ref="I3:L3"/>
    <mergeCell ref="A4:K4"/>
    <mergeCell ref="A5:I5"/>
  </mergeCells>
  <phoneticPr fontId="4"/>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M60"/>
  <sheetViews>
    <sheetView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7"/>
      <c r="L1" s="115" t="s">
        <v>71</v>
      </c>
    </row>
    <row r="2" spans="1:12" ht="19.5" customHeight="1" x14ac:dyDescent="0.15">
      <c r="A2" s="462" t="s">
        <v>210</v>
      </c>
      <c r="B2" s="462"/>
      <c r="C2" s="462"/>
      <c r="D2" s="462"/>
      <c r="E2" s="462"/>
      <c r="F2" s="462"/>
      <c r="G2" s="462"/>
      <c r="H2" s="462"/>
      <c r="I2" s="462"/>
      <c r="J2" s="462"/>
      <c r="K2" s="462"/>
      <c r="L2" s="462"/>
    </row>
    <row r="3" spans="1:12" ht="19.5" customHeight="1" x14ac:dyDescent="0.15">
      <c r="B3" s="463"/>
      <c r="C3" s="463"/>
      <c r="D3" s="463"/>
      <c r="E3" s="463"/>
      <c r="F3" s="463"/>
      <c r="G3" s="463"/>
      <c r="H3" s="463"/>
      <c r="I3" s="464"/>
      <c r="J3" s="464"/>
      <c r="K3" s="464"/>
      <c r="L3" s="464"/>
    </row>
    <row r="4" spans="1:12" s="116" customFormat="1" ht="19.5" customHeight="1" thickBot="1" x14ac:dyDescent="0.2">
      <c r="A4" s="465" t="str">
        <f>"（４）"&amp;情報項目シート!C47&amp;"　　項目別明細表(2023年度）"</f>
        <v>（４）　　項目別明細表(2023年度）</v>
      </c>
      <c r="B4" s="465"/>
      <c r="C4" s="465"/>
      <c r="D4" s="465"/>
      <c r="E4" s="465"/>
      <c r="F4" s="465"/>
      <c r="G4" s="465"/>
      <c r="H4" s="465"/>
      <c r="I4" s="465"/>
      <c r="J4" s="465"/>
      <c r="K4" s="465"/>
      <c r="L4" s="104"/>
    </row>
    <row r="5" spans="1:12" s="116" customFormat="1" ht="13.5" x14ac:dyDescent="0.15">
      <c r="A5" s="466" t="s">
        <v>89</v>
      </c>
      <c r="B5" s="467"/>
      <c r="C5" s="467"/>
      <c r="D5" s="467"/>
      <c r="E5" s="467"/>
      <c r="F5" s="467"/>
      <c r="G5" s="467"/>
      <c r="H5" s="467"/>
      <c r="I5" s="468"/>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58"/>
    </row>
    <row r="7" spans="1:12" s="116" customFormat="1" ht="13.5" x14ac:dyDescent="0.15">
      <c r="A7" s="146" t="s">
        <v>75</v>
      </c>
      <c r="B7" s="147"/>
      <c r="C7" s="147"/>
      <c r="D7" s="148"/>
      <c r="E7" s="147"/>
      <c r="F7" s="147"/>
      <c r="G7" s="147"/>
      <c r="H7" s="147"/>
      <c r="I7" s="149"/>
      <c r="J7" s="150">
        <f>SUM(J8:J9)</f>
        <v>0</v>
      </c>
      <c r="K7" s="150">
        <f>SUM(K8:K9)</f>
        <v>0</v>
      </c>
      <c r="L7" s="459"/>
    </row>
    <row r="8" spans="1:12" s="116" customFormat="1" ht="13.5" x14ac:dyDescent="0.15">
      <c r="A8" s="122"/>
      <c r="B8" s="116" t="s">
        <v>92</v>
      </c>
      <c r="C8" s="116" t="s">
        <v>158</v>
      </c>
      <c r="D8" s="120"/>
      <c r="E8" s="116" t="s">
        <v>25</v>
      </c>
      <c r="F8" s="116" t="s">
        <v>147</v>
      </c>
      <c r="G8" s="116">
        <v>1</v>
      </c>
      <c r="H8" s="116" t="s">
        <v>148</v>
      </c>
      <c r="I8" s="121" t="s">
        <v>149</v>
      </c>
      <c r="J8" s="123"/>
      <c r="K8" s="124">
        <f>J8</f>
        <v>0</v>
      </c>
      <c r="L8" s="459"/>
    </row>
    <row r="9" spans="1:12" s="116" customFormat="1" ht="13.5" x14ac:dyDescent="0.15">
      <c r="A9" s="122"/>
      <c r="D9" s="120"/>
      <c r="I9" s="121"/>
      <c r="J9" s="123"/>
      <c r="K9" s="124">
        <f>J9</f>
        <v>0</v>
      </c>
      <c r="L9" s="459"/>
    </row>
    <row r="10" spans="1:12" s="116" customFormat="1" ht="13.5" x14ac:dyDescent="0.15">
      <c r="A10" s="460" t="s">
        <v>76</v>
      </c>
      <c r="B10" s="461"/>
      <c r="C10" s="147"/>
      <c r="D10" s="151"/>
      <c r="E10" s="147"/>
      <c r="F10" s="147"/>
      <c r="G10" s="147"/>
      <c r="H10" s="147"/>
      <c r="I10" s="147"/>
      <c r="J10" s="150">
        <f>SUM(J11:J16)</f>
        <v>0</v>
      </c>
      <c r="K10" s="150">
        <f>SUM(K11:K16)</f>
        <v>0</v>
      </c>
      <c r="L10" s="459"/>
    </row>
    <row r="11" spans="1:12" s="116" customFormat="1" ht="13.5" x14ac:dyDescent="0.15">
      <c r="A11" s="122"/>
      <c r="B11" s="116" t="s">
        <v>97</v>
      </c>
      <c r="C11" s="116" t="s">
        <v>158</v>
      </c>
      <c r="D11" s="120"/>
      <c r="E11" s="116" t="s">
        <v>25</v>
      </c>
      <c r="F11" s="116" t="s">
        <v>147</v>
      </c>
      <c r="H11" s="116" t="s">
        <v>148</v>
      </c>
      <c r="I11" s="121" t="s">
        <v>149</v>
      </c>
      <c r="J11" s="123">
        <f>D11*G11</f>
        <v>0</v>
      </c>
      <c r="K11" s="124">
        <f t="shared" ref="K11:K18" si="0">J11</f>
        <v>0</v>
      </c>
      <c r="L11" s="459"/>
    </row>
    <row r="12" spans="1:12" s="116" customFormat="1" ht="13.5" x14ac:dyDescent="0.15">
      <c r="A12" s="122"/>
      <c r="B12" s="116" t="s">
        <v>98</v>
      </c>
      <c r="C12" s="116" t="s">
        <v>159</v>
      </c>
      <c r="D12" s="120"/>
      <c r="E12" s="116" t="s">
        <v>25</v>
      </c>
      <c r="F12" s="116" t="s">
        <v>147</v>
      </c>
      <c r="H12" s="116" t="s">
        <v>148</v>
      </c>
      <c r="I12" s="121" t="s">
        <v>149</v>
      </c>
      <c r="J12" s="123">
        <f>D12*G12</f>
        <v>0</v>
      </c>
      <c r="K12" s="124">
        <f t="shared" si="0"/>
        <v>0</v>
      </c>
      <c r="L12" s="459"/>
    </row>
    <row r="13" spans="1:12" s="116" customFormat="1" ht="13.5" x14ac:dyDescent="0.15">
      <c r="A13" s="122"/>
      <c r="B13" s="116" t="s">
        <v>100</v>
      </c>
      <c r="D13" s="120"/>
      <c r="E13" s="116" t="s">
        <v>25</v>
      </c>
      <c r="I13" s="121" t="s">
        <v>149</v>
      </c>
      <c r="J13" s="123"/>
      <c r="K13" s="124">
        <f t="shared" si="0"/>
        <v>0</v>
      </c>
      <c r="L13" s="459"/>
    </row>
    <row r="14" spans="1:12" s="116" customFormat="1" ht="13.5" x14ac:dyDescent="0.15">
      <c r="A14" s="122"/>
      <c r="B14" s="116" t="s">
        <v>101</v>
      </c>
      <c r="D14" s="120"/>
      <c r="E14" s="116" t="s">
        <v>25</v>
      </c>
      <c r="I14" s="121" t="s">
        <v>149</v>
      </c>
      <c r="J14" s="123"/>
      <c r="K14" s="124">
        <f t="shared" si="0"/>
        <v>0</v>
      </c>
      <c r="L14" s="459"/>
    </row>
    <row r="15" spans="1:12" s="116" customFormat="1" ht="13.5" x14ac:dyDescent="0.15">
      <c r="A15" s="122"/>
      <c r="B15" s="116" t="s">
        <v>102</v>
      </c>
      <c r="D15" s="120"/>
      <c r="E15" s="116" t="s">
        <v>25</v>
      </c>
      <c r="I15" s="121" t="s">
        <v>149</v>
      </c>
      <c r="J15" s="123"/>
      <c r="K15" s="124">
        <f t="shared" si="0"/>
        <v>0</v>
      </c>
      <c r="L15" s="459"/>
    </row>
    <row r="16" spans="1:12" s="116" customFormat="1" ht="13.5" x14ac:dyDescent="0.15">
      <c r="A16" s="122"/>
      <c r="D16" s="120"/>
      <c r="I16" s="121"/>
      <c r="J16" s="123"/>
      <c r="K16" s="124">
        <f t="shared" si="0"/>
        <v>0</v>
      </c>
      <c r="L16" s="459"/>
    </row>
    <row r="17" spans="1:13" s="116" customFormat="1" ht="13.5" x14ac:dyDescent="0.15">
      <c r="A17" s="146" t="s">
        <v>77</v>
      </c>
      <c r="B17" s="147"/>
      <c r="C17" s="147"/>
      <c r="D17" s="148"/>
      <c r="E17" s="147"/>
      <c r="F17" s="147"/>
      <c r="G17" s="147"/>
      <c r="H17" s="147"/>
      <c r="I17" s="149"/>
      <c r="J17" s="150">
        <f>SUM(J18:J19)</f>
        <v>0</v>
      </c>
      <c r="K17" s="150">
        <f>SUM(K18:K19)</f>
        <v>0</v>
      </c>
      <c r="L17" s="459"/>
    </row>
    <row r="18" spans="1:13" s="116" customFormat="1" ht="13.5" x14ac:dyDescent="0.15">
      <c r="A18" s="122"/>
      <c r="B18" s="116" t="s">
        <v>104</v>
      </c>
      <c r="D18" s="120"/>
      <c r="E18" s="116" t="s">
        <v>25</v>
      </c>
      <c r="I18" s="121" t="s">
        <v>149</v>
      </c>
      <c r="J18" s="123"/>
      <c r="K18" s="124">
        <f t="shared" si="0"/>
        <v>0</v>
      </c>
      <c r="L18" s="459"/>
    </row>
    <row r="19" spans="1:13" s="116" customFormat="1" ht="13.5" x14ac:dyDescent="0.15">
      <c r="A19" s="122"/>
      <c r="B19" s="116" t="s">
        <v>105</v>
      </c>
      <c r="D19" s="120"/>
      <c r="E19" s="116" t="s">
        <v>25</v>
      </c>
      <c r="I19" s="121" t="s">
        <v>149</v>
      </c>
      <c r="J19" s="123"/>
      <c r="K19" s="124">
        <f>J19</f>
        <v>0</v>
      </c>
      <c r="L19" s="459"/>
    </row>
    <row r="20" spans="1:13" s="116" customFormat="1" ht="13.5" x14ac:dyDescent="0.15">
      <c r="A20" s="152" t="s">
        <v>35</v>
      </c>
      <c r="B20" s="153"/>
      <c r="C20" s="153"/>
      <c r="D20" s="154"/>
      <c r="E20" s="153"/>
      <c r="F20" s="153"/>
      <c r="G20" s="153"/>
      <c r="H20" s="153"/>
      <c r="I20" s="153"/>
      <c r="J20" s="155">
        <f>SUM(J21,J25)</f>
        <v>0</v>
      </c>
      <c r="K20" s="155">
        <f>SUM(K21,K25)</f>
        <v>0</v>
      </c>
      <c r="L20" s="459"/>
    </row>
    <row r="21" spans="1:13" s="116" customFormat="1" ht="13.5" x14ac:dyDescent="0.15">
      <c r="A21" s="146" t="s">
        <v>78</v>
      </c>
      <c r="B21" s="147"/>
      <c r="C21" s="147"/>
      <c r="D21" s="151"/>
      <c r="E21" s="147"/>
      <c r="F21" s="147"/>
      <c r="G21" s="147"/>
      <c r="H21" s="147"/>
      <c r="I21" s="147"/>
      <c r="J21" s="150">
        <f>SUM(J22:J24)</f>
        <v>0</v>
      </c>
      <c r="K21" s="150">
        <f>SUM(K22:K24)</f>
        <v>0</v>
      </c>
      <c r="L21" s="459"/>
    </row>
    <row r="22" spans="1:13" s="116" customFormat="1" ht="13.5" x14ac:dyDescent="0.15">
      <c r="A22" s="122"/>
      <c r="B22" s="116" t="s">
        <v>150</v>
      </c>
      <c r="C22" s="116" t="s">
        <v>159</v>
      </c>
      <c r="D22" s="120">
        <v>1830</v>
      </c>
      <c r="E22" s="116" t="s">
        <v>25</v>
      </c>
      <c r="F22" s="116" t="s">
        <v>147</v>
      </c>
      <c r="G22" s="116">
        <v>0</v>
      </c>
      <c r="H22" s="116" t="s">
        <v>148</v>
      </c>
      <c r="I22" s="121" t="s">
        <v>149</v>
      </c>
      <c r="J22" s="123">
        <f>D22*G22</f>
        <v>0</v>
      </c>
      <c r="K22" s="125">
        <f>J22</f>
        <v>0</v>
      </c>
      <c r="L22" s="459"/>
      <c r="M22" s="126"/>
    </row>
    <row r="23" spans="1:13" s="116" customFormat="1" ht="13.5" x14ac:dyDescent="0.15">
      <c r="A23" s="122"/>
      <c r="B23" s="116" t="s">
        <v>151</v>
      </c>
      <c r="C23" s="116" t="s">
        <v>158</v>
      </c>
      <c r="D23" s="120">
        <v>3530</v>
      </c>
      <c r="E23" s="116" t="s">
        <v>25</v>
      </c>
      <c r="F23" s="116" t="s">
        <v>147</v>
      </c>
      <c r="G23" s="116">
        <v>0</v>
      </c>
      <c r="H23" s="116" t="s">
        <v>148</v>
      </c>
      <c r="I23" s="121" t="s">
        <v>149</v>
      </c>
      <c r="J23" s="123">
        <f>D23*G23</f>
        <v>0</v>
      </c>
      <c r="K23" s="125">
        <f>J23</f>
        <v>0</v>
      </c>
      <c r="L23" s="459"/>
    </row>
    <row r="24" spans="1:13" s="116" customFormat="1" ht="13.5" x14ac:dyDescent="0.15">
      <c r="A24" s="122"/>
      <c r="D24" s="120"/>
      <c r="I24" s="121"/>
      <c r="J24" s="123"/>
      <c r="K24" s="125">
        <f>J24</f>
        <v>0</v>
      </c>
      <c r="L24" s="459"/>
    </row>
    <row r="25" spans="1:13" s="116" customFormat="1" ht="13.5" x14ac:dyDescent="0.15">
      <c r="A25" s="146" t="s">
        <v>79</v>
      </c>
      <c r="B25" s="147"/>
      <c r="C25" s="147"/>
      <c r="D25" s="151"/>
      <c r="E25" s="147"/>
      <c r="F25" s="147"/>
      <c r="G25" s="147"/>
      <c r="H25" s="147"/>
      <c r="I25" s="147"/>
      <c r="J25" s="150">
        <f>SUM(J26)</f>
        <v>0</v>
      </c>
      <c r="K25" s="150">
        <f>SUM(K26)</f>
        <v>0</v>
      </c>
      <c r="L25" s="459"/>
    </row>
    <row r="26" spans="1:13" s="116" customFormat="1" ht="13.5" x14ac:dyDescent="0.15">
      <c r="A26" s="122"/>
      <c r="B26" s="116" t="s">
        <v>152</v>
      </c>
      <c r="C26" s="116" t="s">
        <v>158</v>
      </c>
      <c r="D26" s="120">
        <v>8000</v>
      </c>
      <c r="E26" s="116" t="s">
        <v>25</v>
      </c>
      <c r="F26" s="116" t="s">
        <v>147</v>
      </c>
      <c r="G26" s="116">
        <v>0</v>
      </c>
      <c r="H26" s="116" t="s">
        <v>107</v>
      </c>
      <c r="I26" s="121" t="s">
        <v>153</v>
      </c>
      <c r="J26" s="123">
        <f t="shared" ref="J26" si="1">D26*G26</f>
        <v>0</v>
      </c>
      <c r="K26" s="125">
        <f>J26</f>
        <v>0</v>
      </c>
      <c r="L26" s="459"/>
    </row>
    <row r="27" spans="1:13" s="116" customFormat="1" ht="13.5" x14ac:dyDescent="0.15">
      <c r="A27" s="152" t="s">
        <v>36</v>
      </c>
      <c r="B27" s="153"/>
      <c r="C27" s="153"/>
      <c r="D27" s="154"/>
      <c r="E27" s="153"/>
      <c r="F27" s="153"/>
      <c r="G27" s="153"/>
      <c r="H27" s="153"/>
      <c r="I27" s="153"/>
      <c r="J27" s="155">
        <f>SUM(J28,J32,J37,J40)</f>
        <v>0</v>
      </c>
      <c r="K27" s="163">
        <f>SUM(K28,K32,K37,K40)</f>
        <v>0</v>
      </c>
      <c r="L27" s="459"/>
    </row>
    <row r="28" spans="1:13" s="116" customFormat="1" ht="13.5" x14ac:dyDescent="0.15">
      <c r="A28" s="146" t="s">
        <v>80</v>
      </c>
      <c r="B28" s="147"/>
      <c r="C28" s="147"/>
      <c r="D28" s="151"/>
      <c r="E28" s="147"/>
      <c r="F28" s="147"/>
      <c r="G28" s="147"/>
      <c r="H28" s="147"/>
      <c r="I28" s="147"/>
      <c r="J28" s="150">
        <f>SUM(J29:J31)</f>
        <v>0</v>
      </c>
      <c r="K28" s="150">
        <f>SUM(K29:K31)</f>
        <v>0</v>
      </c>
      <c r="L28" s="459"/>
    </row>
    <row r="29" spans="1:13" s="116" customFormat="1" ht="13.5" x14ac:dyDescent="0.15">
      <c r="A29" s="122"/>
      <c r="B29" s="116" t="s">
        <v>109</v>
      </c>
      <c r="D29" s="120"/>
      <c r="E29" s="116" t="s">
        <v>25</v>
      </c>
      <c r="I29" s="121" t="s">
        <v>149</v>
      </c>
      <c r="J29" s="123"/>
      <c r="K29" s="124">
        <f>J29</f>
        <v>0</v>
      </c>
      <c r="L29" s="459"/>
    </row>
    <row r="30" spans="1:13" s="116" customFormat="1" ht="13.5" x14ac:dyDescent="0.15">
      <c r="A30" s="122"/>
      <c r="B30" s="116" t="s">
        <v>110</v>
      </c>
      <c r="D30" s="120"/>
      <c r="E30" s="116" t="s">
        <v>25</v>
      </c>
      <c r="I30" s="121" t="s">
        <v>149</v>
      </c>
      <c r="J30" s="123"/>
      <c r="K30" s="124">
        <f>J30</f>
        <v>0</v>
      </c>
      <c r="L30" s="459"/>
    </row>
    <row r="31" spans="1:13" s="116" customFormat="1" ht="13.5" x14ac:dyDescent="0.15">
      <c r="A31" s="122"/>
      <c r="D31" s="120"/>
      <c r="I31" s="121"/>
      <c r="J31" s="123"/>
      <c r="K31" s="124"/>
      <c r="L31" s="459"/>
    </row>
    <row r="32" spans="1:13" s="116" customFormat="1" ht="13.5" x14ac:dyDescent="0.15">
      <c r="A32" s="146" t="s">
        <v>81</v>
      </c>
      <c r="B32" s="147"/>
      <c r="C32" s="147"/>
      <c r="D32" s="148"/>
      <c r="E32" s="147"/>
      <c r="F32" s="147"/>
      <c r="G32" s="147"/>
      <c r="H32" s="147"/>
      <c r="I32" s="147"/>
      <c r="J32" s="150">
        <f>SUM(J33:J36)</f>
        <v>0</v>
      </c>
      <c r="K32" s="150">
        <f>SUM(K33:K36)</f>
        <v>0</v>
      </c>
      <c r="L32" s="459"/>
    </row>
    <row r="33" spans="1:12" s="116" customFormat="1" ht="13.5" x14ac:dyDescent="0.15">
      <c r="A33" s="122" t="s">
        <v>111</v>
      </c>
      <c r="B33" s="116" t="s">
        <v>112</v>
      </c>
      <c r="D33" s="120"/>
      <c r="E33" s="116" t="s">
        <v>25</v>
      </c>
      <c r="I33" s="121" t="s">
        <v>149</v>
      </c>
      <c r="J33" s="123"/>
      <c r="K33" s="124">
        <f>J33</f>
        <v>0</v>
      </c>
      <c r="L33" s="459"/>
    </row>
    <row r="34" spans="1:12" s="116" customFormat="1" ht="13.5" x14ac:dyDescent="0.15">
      <c r="A34" s="122"/>
      <c r="B34" s="116" t="s">
        <v>113</v>
      </c>
      <c r="D34" s="120"/>
      <c r="E34" s="116" t="s">
        <v>25</v>
      </c>
      <c r="I34" s="121" t="s">
        <v>149</v>
      </c>
      <c r="J34" s="123"/>
      <c r="K34" s="124">
        <f t="shared" ref="K34:K36" si="2">J34</f>
        <v>0</v>
      </c>
      <c r="L34" s="459"/>
    </row>
    <row r="35" spans="1:12" s="116" customFormat="1" ht="13.5" x14ac:dyDescent="0.15">
      <c r="A35" s="122" t="s">
        <v>114</v>
      </c>
      <c r="B35" s="116" t="s">
        <v>113</v>
      </c>
      <c r="D35" s="120"/>
      <c r="E35" s="116" t="s">
        <v>25</v>
      </c>
      <c r="I35" s="121" t="s">
        <v>149</v>
      </c>
      <c r="J35" s="123"/>
      <c r="K35" s="124">
        <f t="shared" si="2"/>
        <v>0</v>
      </c>
      <c r="L35" s="459"/>
    </row>
    <row r="36" spans="1:12" s="116" customFormat="1" ht="13.5" x14ac:dyDescent="0.15">
      <c r="A36" s="122"/>
      <c r="D36" s="120"/>
      <c r="I36" s="121"/>
      <c r="J36" s="123"/>
      <c r="K36" s="124">
        <f t="shared" si="2"/>
        <v>0</v>
      </c>
      <c r="L36" s="459"/>
    </row>
    <row r="37" spans="1:12" s="116" customFormat="1" ht="13.5" x14ac:dyDescent="0.15">
      <c r="A37" s="146" t="s">
        <v>82</v>
      </c>
      <c r="B37" s="147"/>
      <c r="C37" s="147"/>
      <c r="D37" s="151"/>
      <c r="E37" s="147"/>
      <c r="F37" s="147"/>
      <c r="G37" s="147"/>
      <c r="H37" s="147"/>
      <c r="I37" s="147"/>
      <c r="J37" s="150">
        <f>SUM(J38:J39)</f>
        <v>0</v>
      </c>
      <c r="K37" s="150">
        <f>SUM(K38:K39)</f>
        <v>0</v>
      </c>
      <c r="L37" s="459"/>
    </row>
    <row r="38" spans="1:12" s="116" customFormat="1" ht="13.5" x14ac:dyDescent="0.15">
      <c r="A38" s="122"/>
      <c r="B38" s="116" t="s">
        <v>115</v>
      </c>
      <c r="D38" s="120"/>
      <c r="E38" s="116" t="s">
        <v>25</v>
      </c>
      <c r="I38" s="121" t="s">
        <v>149</v>
      </c>
      <c r="J38" s="123"/>
      <c r="K38" s="124">
        <f>J38</f>
        <v>0</v>
      </c>
      <c r="L38" s="459"/>
    </row>
    <row r="39" spans="1:12" s="116" customFormat="1" ht="13.5" x14ac:dyDescent="0.15">
      <c r="A39" s="122"/>
      <c r="D39" s="120"/>
      <c r="I39" s="121"/>
      <c r="J39" s="123"/>
      <c r="K39" s="124">
        <f>J39</f>
        <v>0</v>
      </c>
      <c r="L39" s="459"/>
    </row>
    <row r="40" spans="1:12" s="116" customFormat="1" ht="13.5" x14ac:dyDescent="0.15">
      <c r="A40" s="146" t="s">
        <v>83</v>
      </c>
      <c r="B40" s="147"/>
      <c r="C40" s="147"/>
      <c r="D40" s="148"/>
      <c r="E40" s="147"/>
      <c r="F40" s="147"/>
      <c r="G40" s="147"/>
      <c r="H40" s="147"/>
      <c r="I40" s="147"/>
      <c r="J40" s="150">
        <f>SUM(J41:J50)</f>
        <v>0</v>
      </c>
      <c r="K40" s="150">
        <f>SUM(K41:K50)</f>
        <v>0</v>
      </c>
      <c r="L40" s="459"/>
    </row>
    <row r="41" spans="1:12" s="116" customFormat="1" ht="13.5" x14ac:dyDescent="0.15">
      <c r="A41" s="29" t="s">
        <v>199</v>
      </c>
      <c r="C41" s="116" t="s">
        <v>158</v>
      </c>
      <c r="D41" s="120"/>
      <c r="E41" s="116" t="s">
        <v>25</v>
      </c>
      <c r="F41" s="116" t="s">
        <v>147</v>
      </c>
      <c r="H41" s="116" t="s">
        <v>117</v>
      </c>
      <c r="I41" s="121" t="s">
        <v>149</v>
      </c>
      <c r="J41" s="123">
        <f>D41*G41</f>
        <v>0</v>
      </c>
      <c r="K41" s="124">
        <f t="shared" ref="K41:K50" si="3">J41</f>
        <v>0</v>
      </c>
      <c r="L41" s="459"/>
    </row>
    <row r="42" spans="1:12" s="116" customFormat="1" ht="13.5" x14ac:dyDescent="0.15">
      <c r="A42" s="29" t="s">
        <v>200</v>
      </c>
      <c r="D42" s="120"/>
      <c r="I42" s="121"/>
      <c r="J42" s="123"/>
      <c r="K42" s="124">
        <f t="shared" si="3"/>
        <v>0</v>
      </c>
      <c r="L42" s="459"/>
    </row>
    <row r="43" spans="1:12" s="116" customFormat="1" ht="13.5" x14ac:dyDescent="0.15">
      <c r="A43" s="29" t="s">
        <v>205</v>
      </c>
      <c r="D43" s="120"/>
      <c r="I43" s="121"/>
      <c r="J43" s="123"/>
      <c r="K43" s="124">
        <f t="shared" si="3"/>
        <v>0</v>
      </c>
      <c r="L43" s="459"/>
    </row>
    <row r="44" spans="1:12" s="116" customFormat="1" ht="13.5" x14ac:dyDescent="0.15">
      <c r="A44" s="29" t="s">
        <v>204</v>
      </c>
      <c r="C44" s="116" t="s">
        <v>93</v>
      </c>
      <c r="D44" s="120"/>
      <c r="E44" s="116" t="s">
        <v>25</v>
      </c>
      <c r="F44" s="116" t="s">
        <v>94</v>
      </c>
      <c r="H44" s="116" t="s">
        <v>117</v>
      </c>
      <c r="I44" s="121" t="s">
        <v>96</v>
      </c>
      <c r="J44" s="123">
        <f>D44*G44</f>
        <v>0</v>
      </c>
      <c r="K44" s="124">
        <f t="shared" si="3"/>
        <v>0</v>
      </c>
      <c r="L44" s="459"/>
    </row>
    <row r="45" spans="1:12" s="116" customFormat="1" ht="13.5" x14ac:dyDescent="0.15">
      <c r="A45" s="29" t="s">
        <v>203</v>
      </c>
      <c r="D45" s="120"/>
      <c r="I45" s="121"/>
      <c r="J45" s="123"/>
      <c r="K45" s="124">
        <f t="shared" si="3"/>
        <v>0</v>
      </c>
      <c r="L45" s="459"/>
    </row>
    <row r="46" spans="1:12" s="116" customFormat="1" ht="13.5" x14ac:dyDescent="0.15">
      <c r="A46" s="29" t="s">
        <v>202</v>
      </c>
      <c r="D46" s="120"/>
      <c r="I46" s="121"/>
      <c r="J46" s="123"/>
      <c r="K46" s="124">
        <f t="shared" si="3"/>
        <v>0</v>
      </c>
      <c r="L46" s="459"/>
    </row>
    <row r="47" spans="1:12" s="116" customFormat="1" ht="13.5" x14ac:dyDescent="0.15">
      <c r="A47" s="29" t="s">
        <v>201</v>
      </c>
      <c r="D47" s="120"/>
      <c r="I47" s="121"/>
      <c r="J47" s="123"/>
      <c r="K47" s="124">
        <f t="shared" si="3"/>
        <v>0</v>
      </c>
      <c r="L47" s="459"/>
    </row>
    <row r="48" spans="1:12" s="116" customFormat="1" ht="13.5" x14ac:dyDescent="0.15">
      <c r="A48" s="122" t="s">
        <v>197</v>
      </c>
      <c r="B48" s="116" t="s">
        <v>118</v>
      </c>
      <c r="D48" s="120"/>
      <c r="I48" s="121"/>
      <c r="J48" s="123"/>
      <c r="K48" s="124">
        <f t="shared" si="3"/>
        <v>0</v>
      </c>
      <c r="L48" s="459"/>
    </row>
    <row r="49" spans="1:12" s="116" customFormat="1" ht="13.5" x14ac:dyDescent="0.15">
      <c r="A49" s="122"/>
      <c r="B49" s="116" t="s">
        <v>119</v>
      </c>
      <c r="D49" s="120"/>
      <c r="I49" s="121"/>
      <c r="J49" s="123"/>
      <c r="K49" s="124">
        <f t="shared" si="3"/>
        <v>0</v>
      </c>
      <c r="L49" s="459"/>
    </row>
    <row r="50" spans="1:12" s="116" customFormat="1" ht="13.5" x14ac:dyDescent="0.15">
      <c r="A50" s="122" t="s">
        <v>198</v>
      </c>
      <c r="D50" s="120"/>
      <c r="I50" s="121"/>
      <c r="J50" s="123"/>
      <c r="K50" s="124">
        <f t="shared" si="3"/>
        <v>0</v>
      </c>
      <c r="L50" s="459"/>
    </row>
    <row r="51" spans="1:12" s="132" customFormat="1" ht="14.25" thickBot="1" x14ac:dyDescent="0.2">
      <c r="A51" s="156" t="s">
        <v>154</v>
      </c>
      <c r="B51" s="157">
        <v>0</v>
      </c>
      <c r="C51" s="158"/>
      <c r="D51" s="159"/>
      <c r="E51" s="158"/>
      <c r="F51" s="158"/>
      <c r="G51" s="158"/>
      <c r="H51" s="158"/>
      <c r="I51" s="160"/>
      <c r="J51" s="161">
        <f>ROUNDDOWN((J6+J20+J27)*B51%,0)</f>
        <v>0</v>
      </c>
      <c r="K51" s="162">
        <f>ROUNDDOWN((K6+K20+K27)*B51%,0)</f>
        <v>0</v>
      </c>
      <c r="L51" s="454"/>
    </row>
    <row r="52" spans="1:12" s="132" customFormat="1" ht="14.25" thickBot="1" x14ac:dyDescent="0.2">
      <c r="A52" s="127" t="s">
        <v>155</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156</v>
      </c>
      <c r="B53" s="135">
        <v>10</v>
      </c>
      <c r="C53" s="128"/>
      <c r="D53" s="129"/>
      <c r="E53" s="128"/>
      <c r="F53" s="128"/>
      <c r="G53" s="128"/>
      <c r="H53" s="128"/>
      <c r="I53" s="130"/>
      <c r="J53" s="131">
        <f>ROUNDDOWN(J52*B53%,0)</f>
        <v>0</v>
      </c>
      <c r="K53" s="451"/>
      <c r="L53" s="453"/>
    </row>
    <row r="54" spans="1:12" s="132" customFormat="1" ht="14.25" thickBot="1" x14ac:dyDescent="0.2">
      <c r="A54" s="136" t="s">
        <v>157</v>
      </c>
      <c r="B54" s="137"/>
      <c r="C54" s="137"/>
      <c r="D54" s="137"/>
      <c r="E54" s="137"/>
      <c r="F54" s="137"/>
      <c r="G54" s="137"/>
      <c r="H54" s="137"/>
      <c r="I54" s="137"/>
      <c r="J54" s="138">
        <f>SUM(J52:J53)</f>
        <v>0</v>
      </c>
      <c r="K54" s="452"/>
      <c r="L54" s="454"/>
    </row>
    <row r="55" spans="1:12" s="132" customFormat="1" ht="13.5" x14ac:dyDescent="0.15">
      <c r="A55" s="112">
        <v>0.66666666666666663</v>
      </c>
      <c r="J55" s="133"/>
      <c r="K55" s="139"/>
      <c r="L55" s="140"/>
    </row>
    <row r="56" spans="1:12" ht="20.100000000000001" customHeight="1" x14ac:dyDescent="0.15">
      <c r="A56" s="455" t="s">
        <v>146</v>
      </c>
      <c r="B56" s="455"/>
      <c r="C56" s="455"/>
      <c r="D56" s="455"/>
      <c r="E56" s="455"/>
      <c r="F56" s="455"/>
      <c r="G56" s="455"/>
      <c r="H56" s="455"/>
      <c r="I56" s="455"/>
      <c r="J56" s="455"/>
      <c r="K56" s="455"/>
      <c r="L56" s="455"/>
    </row>
    <row r="57" spans="1:12" ht="30" customHeight="1" x14ac:dyDescent="0.15">
      <c r="A57" s="456" t="s">
        <v>195</v>
      </c>
      <c r="B57" s="456"/>
      <c r="C57" s="456"/>
      <c r="D57" s="456"/>
      <c r="E57" s="456"/>
      <c r="F57" s="456"/>
      <c r="G57" s="456"/>
      <c r="H57" s="456"/>
      <c r="I57" s="456"/>
      <c r="J57" s="456"/>
      <c r="K57" s="456"/>
      <c r="L57" s="456"/>
    </row>
    <row r="58" spans="1:12" ht="19.5" customHeight="1" x14ac:dyDescent="0.15">
      <c r="A58" s="457" t="s">
        <v>196</v>
      </c>
      <c r="B58" s="457"/>
      <c r="C58" s="457"/>
      <c r="D58" s="457"/>
      <c r="E58" s="457"/>
      <c r="F58" s="457"/>
      <c r="G58" s="457"/>
      <c r="H58" s="457"/>
      <c r="I58" s="457"/>
      <c r="J58" s="457"/>
      <c r="K58" s="457"/>
      <c r="L58" s="457"/>
    </row>
    <row r="59" spans="1:12" ht="19.5" customHeight="1" x14ac:dyDescent="0.15">
      <c r="A59" s="132"/>
      <c r="L59" s="113" t="s">
        <v>354</v>
      </c>
    </row>
    <row r="60" spans="1:12" ht="19.5" customHeight="1" x14ac:dyDescent="0.15">
      <c r="A60" s="141"/>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00000000-0002-0000-0700-000000000000}">
      <formula1>"0,10,11,12,13,14,15,16,17,18,19,20,21,22,23,24,25,26,27,28,29,30"</formula1>
    </dataValidation>
  </dataValidations>
  <pageMargins left="0.7" right="0.7" top="0.75" bottom="0.75" header="0.3" footer="0.3"/>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29859-09B2-4FA4-8E1A-A27A9ACBEF30}">
  <sheetPr>
    <tabColor rgb="FF00B050"/>
  </sheetPr>
  <dimension ref="A1:M60"/>
  <sheetViews>
    <sheetView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7"/>
      <c r="L1" s="115" t="s">
        <v>71</v>
      </c>
    </row>
    <row r="2" spans="1:12" ht="19.5" customHeight="1" x14ac:dyDescent="0.15">
      <c r="A2" s="462" t="s">
        <v>210</v>
      </c>
      <c r="B2" s="462"/>
      <c r="C2" s="462"/>
      <c r="D2" s="462"/>
      <c r="E2" s="462"/>
      <c r="F2" s="462"/>
      <c r="G2" s="462"/>
      <c r="H2" s="462"/>
      <c r="I2" s="462"/>
      <c r="J2" s="462"/>
      <c r="K2" s="462"/>
      <c r="L2" s="462"/>
    </row>
    <row r="3" spans="1:12" ht="19.5" customHeight="1" x14ac:dyDescent="0.15">
      <c r="B3" s="463"/>
      <c r="C3" s="463"/>
      <c r="D3" s="463"/>
      <c r="E3" s="463"/>
      <c r="F3" s="463"/>
      <c r="G3" s="463"/>
      <c r="H3" s="463"/>
      <c r="I3" s="464"/>
      <c r="J3" s="464"/>
      <c r="K3" s="464"/>
      <c r="L3" s="464"/>
    </row>
    <row r="4" spans="1:12" s="116" customFormat="1" ht="19.5" customHeight="1" thickBot="1" x14ac:dyDescent="0.2">
      <c r="A4" s="465" t="str">
        <f>"（４）"&amp;情報項目シート!C47&amp;"　　項目別明細表(2024年度）"</f>
        <v>（４）　　項目別明細表(2024年度）</v>
      </c>
      <c r="B4" s="465"/>
      <c r="C4" s="465"/>
      <c r="D4" s="465"/>
      <c r="E4" s="465"/>
      <c r="F4" s="465"/>
      <c r="G4" s="465"/>
      <c r="H4" s="465"/>
      <c r="I4" s="465"/>
      <c r="J4" s="465"/>
      <c r="K4" s="465"/>
      <c r="L4" s="104"/>
    </row>
    <row r="5" spans="1:12" s="116" customFormat="1" ht="13.5" x14ac:dyDescent="0.15">
      <c r="A5" s="466" t="s">
        <v>89</v>
      </c>
      <c r="B5" s="467"/>
      <c r="C5" s="467"/>
      <c r="D5" s="467"/>
      <c r="E5" s="467"/>
      <c r="F5" s="467"/>
      <c r="G5" s="467"/>
      <c r="H5" s="467"/>
      <c r="I5" s="468"/>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58"/>
    </row>
    <row r="7" spans="1:12" s="116" customFormat="1" ht="13.5" x14ac:dyDescent="0.15">
      <c r="A7" s="146" t="s">
        <v>75</v>
      </c>
      <c r="B7" s="147"/>
      <c r="C7" s="147"/>
      <c r="D7" s="148"/>
      <c r="E7" s="147"/>
      <c r="F7" s="147"/>
      <c r="G7" s="147"/>
      <c r="H7" s="147"/>
      <c r="I7" s="149"/>
      <c r="J7" s="150">
        <f>SUM(J8:J9)</f>
        <v>0</v>
      </c>
      <c r="K7" s="150">
        <f>SUM(K8:K9)</f>
        <v>0</v>
      </c>
      <c r="L7" s="459"/>
    </row>
    <row r="8" spans="1:12" s="116" customFormat="1" ht="13.5" x14ac:dyDescent="0.15">
      <c r="A8" s="122"/>
      <c r="B8" s="116" t="s">
        <v>92</v>
      </c>
      <c r="C8" s="116" t="s">
        <v>93</v>
      </c>
      <c r="D8" s="120"/>
      <c r="E8" s="116" t="s">
        <v>25</v>
      </c>
      <c r="F8" s="116" t="s">
        <v>94</v>
      </c>
      <c r="G8" s="116">
        <v>1</v>
      </c>
      <c r="H8" s="116" t="s">
        <v>95</v>
      </c>
      <c r="I8" s="121" t="s">
        <v>96</v>
      </c>
      <c r="J8" s="123"/>
      <c r="K8" s="124">
        <f>J8</f>
        <v>0</v>
      </c>
      <c r="L8" s="459"/>
    </row>
    <row r="9" spans="1:12" s="116" customFormat="1" ht="13.5" x14ac:dyDescent="0.15">
      <c r="A9" s="122"/>
      <c r="D9" s="120"/>
      <c r="I9" s="121"/>
      <c r="J9" s="123"/>
      <c r="K9" s="124">
        <f>J9</f>
        <v>0</v>
      </c>
      <c r="L9" s="459"/>
    </row>
    <row r="10" spans="1:12" s="116" customFormat="1" ht="13.5" x14ac:dyDescent="0.15">
      <c r="A10" s="460" t="s">
        <v>76</v>
      </c>
      <c r="B10" s="461"/>
      <c r="C10" s="147"/>
      <c r="D10" s="151"/>
      <c r="E10" s="147"/>
      <c r="F10" s="147"/>
      <c r="G10" s="147"/>
      <c r="H10" s="147"/>
      <c r="I10" s="147"/>
      <c r="J10" s="150">
        <f>SUM(J11:J16)</f>
        <v>0</v>
      </c>
      <c r="K10" s="150">
        <f>SUM(K11:K16)</f>
        <v>0</v>
      </c>
      <c r="L10" s="459"/>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59"/>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59"/>
    </row>
    <row r="13" spans="1:12" s="116" customFormat="1" ht="13.5" x14ac:dyDescent="0.15">
      <c r="A13" s="122"/>
      <c r="B13" s="116" t="s">
        <v>100</v>
      </c>
      <c r="D13" s="120"/>
      <c r="E13" s="116" t="s">
        <v>25</v>
      </c>
      <c r="I13" s="121" t="s">
        <v>96</v>
      </c>
      <c r="J13" s="123"/>
      <c r="K13" s="124">
        <f t="shared" si="0"/>
        <v>0</v>
      </c>
      <c r="L13" s="459"/>
    </row>
    <row r="14" spans="1:12" s="116" customFormat="1" ht="13.5" x14ac:dyDescent="0.15">
      <c r="A14" s="122"/>
      <c r="B14" s="116" t="s">
        <v>101</v>
      </c>
      <c r="D14" s="120"/>
      <c r="E14" s="116" t="s">
        <v>25</v>
      </c>
      <c r="I14" s="121" t="s">
        <v>96</v>
      </c>
      <c r="J14" s="123"/>
      <c r="K14" s="124">
        <f t="shared" si="0"/>
        <v>0</v>
      </c>
      <c r="L14" s="459"/>
    </row>
    <row r="15" spans="1:12" s="116" customFormat="1" ht="13.5" x14ac:dyDescent="0.15">
      <c r="A15" s="122"/>
      <c r="B15" s="116" t="s">
        <v>102</v>
      </c>
      <c r="D15" s="120"/>
      <c r="E15" s="116" t="s">
        <v>25</v>
      </c>
      <c r="I15" s="121" t="s">
        <v>96</v>
      </c>
      <c r="J15" s="123"/>
      <c r="K15" s="124">
        <f t="shared" si="0"/>
        <v>0</v>
      </c>
      <c r="L15" s="459"/>
    </row>
    <row r="16" spans="1:12" s="116" customFormat="1" ht="13.5" x14ac:dyDescent="0.15">
      <c r="A16" s="122"/>
      <c r="D16" s="120"/>
      <c r="I16" s="121"/>
      <c r="J16" s="123"/>
      <c r="K16" s="124">
        <f t="shared" si="0"/>
        <v>0</v>
      </c>
      <c r="L16" s="459"/>
    </row>
    <row r="17" spans="1:13" s="116" customFormat="1" ht="13.5" x14ac:dyDescent="0.15">
      <c r="A17" s="146" t="s">
        <v>77</v>
      </c>
      <c r="B17" s="147"/>
      <c r="C17" s="147"/>
      <c r="D17" s="148"/>
      <c r="E17" s="147"/>
      <c r="F17" s="147"/>
      <c r="G17" s="147"/>
      <c r="H17" s="147"/>
      <c r="I17" s="149"/>
      <c r="J17" s="150">
        <f>SUM(J18:J19)</f>
        <v>0</v>
      </c>
      <c r="K17" s="150">
        <f>SUM(K18:K19)</f>
        <v>0</v>
      </c>
      <c r="L17" s="459"/>
    </row>
    <row r="18" spans="1:13" s="116" customFormat="1" ht="13.5" x14ac:dyDescent="0.15">
      <c r="A18" s="122"/>
      <c r="B18" s="116" t="s">
        <v>104</v>
      </c>
      <c r="D18" s="120"/>
      <c r="E18" s="116" t="s">
        <v>25</v>
      </c>
      <c r="I18" s="121" t="s">
        <v>96</v>
      </c>
      <c r="J18" s="123"/>
      <c r="K18" s="124">
        <f t="shared" si="0"/>
        <v>0</v>
      </c>
      <c r="L18" s="459"/>
    </row>
    <row r="19" spans="1:13" s="116" customFormat="1" ht="13.5" x14ac:dyDescent="0.15">
      <c r="A19" s="122"/>
      <c r="B19" s="116" t="s">
        <v>105</v>
      </c>
      <c r="D19" s="120"/>
      <c r="E19" s="116" t="s">
        <v>25</v>
      </c>
      <c r="I19" s="121" t="s">
        <v>96</v>
      </c>
      <c r="J19" s="123"/>
      <c r="K19" s="124">
        <f>J19</f>
        <v>0</v>
      </c>
      <c r="L19" s="459"/>
    </row>
    <row r="20" spans="1:13" s="116" customFormat="1" ht="13.5" x14ac:dyDescent="0.15">
      <c r="A20" s="152" t="s">
        <v>35</v>
      </c>
      <c r="B20" s="153"/>
      <c r="C20" s="153"/>
      <c r="D20" s="154"/>
      <c r="E20" s="153"/>
      <c r="F20" s="153"/>
      <c r="G20" s="153"/>
      <c r="H20" s="153"/>
      <c r="I20" s="153"/>
      <c r="J20" s="155">
        <f>SUM(J21,J25)</f>
        <v>0</v>
      </c>
      <c r="K20" s="155">
        <f>SUM(K21,K25)</f>
        <v>0</v>
      </c>
      <c r="L20" s="459"/>
    </row>
    <row r="21" spans="1:13" s="116" customFormat="1" ht="13.5" x14ac:dyDescent="0.15">
      <c r="A21" s="146" t="s">
        <v>78</v>
      </c>
      <c r="B21" s="147"/>
      <c r="C21" s="147"/>
      <c r="D21" s="151"/>
      <c r="E21" s="147"/>
      <c r="F21" s="147"/>
      <c r="G21" s="147"/>
      <c r="H21" s="147"/>
      <c r="I21" s="147"/>
      <c r="J21" s="150">
        <f>SUM(J22:J24)</f>
        <v>0</v>
      </c>
      <c r="K21" s="150">
        <f>SUM(K22:K24)</f>
        <v>0</v>
      </c>
      <c r="L21" s="459"/>
    </row>
    <row r="22" spans="1:13" s="116" customFormat="1" ht="13.5" x14ac:dyDescent="0.15">
      <c r="A22" s="122"/>
      <c r="B22" s="116" t="s">
        <v>150</v>
      </c>
      <c r="C22" s="116" t="s">
        <v>93</v>
      </c>
      <c r="D22" s="120">
        <v>1830</v>
      </c>
      <c r="E22" s="116" t="s">
        <v>25</v>
      </c>
      <c r="F22" s="116" t="s">
        <v>94</v>
      </c>
      <c r="G22" s="116">
        <v>0</v>
      </c>
      <c r="H22" s="116" t="s">
        <v>95</v>
      </c>
      <c r="I22" s="121" t="s">
        <v>96</v>
      </c>
      <c r="J22" s="123">
        <f>D22*G22</f>
        <v>0</v>
      </c>
      <c r="K22" s="125">
        <f>J22</f>
        <v>0</v>
      </c>
      <c r="L22" s="459"/>
      <c r="M22" s="126"/>
    </row>
    <row r="23" spans="1:13" s="116" customFormat="1" ht="13.5" x14ac:dyDescent="0.15">
      <c r="A23" s="122"/>
      <c r="B23" s="116" t="s">
        <v>151</v>
      </c>
      <c r="C23" s="116" t="s">
        <v>93</v>
      </c>
      <c r="D23" s="120">
        <v>3530</v>
      </c>
      <c r="E23" s="116" t="s">
        <v>25</v>
      </c>
      <c r="F23" s="116" t="s">
        <v>94</v>
      </c>
      <c r="G23" s="116">
        <v>0</v>
      </c>
      <c r="H23" s="116" t="s">
        <v>95</v>
      </c>
      <c r="I23" s="121" t="s">
        <v>96</v>
      </c>
      <c r="J23" s="123">
        <f>D23*G23</f>
        <v>0</v>
      </c>
      <c r="K23" s="125">
        <f>J23</f>
        <v>0</v>
      </c>
      <c r="L23" s="459"/>
    </row>
    <row r="24" spans="1:13" s="116" customFormat="1" ht="13.5" x14ac:dyDescent="0.15">
      <c r="A24" s="122"/>
      <c r="D24" s="120"/>
      <c r="I24" s="121"/>
      <c r="J24" s="123"/>
      <c r="K24" s="125">
        <f>J24</f>
        <v>0</v>
      </c>
      <c r="L24" s="459"/>
    </row>
    <row r="25" spans="1:13" s="116" customFormat="1" ht="13.5" x14ac:dyDescent="0.15">
      <c r="A25" s="146" t="s">
        <v>79</v>
      </c>
      <c r="B25" s="147"/>
      <c r="C25" s="147"/>
      <c r="D25" s="151"/>
      <c r="E25" s="147"/>
      <c r="F25" s="147"/>
      <c r="G25" s="147"/>
      <c r="H25" s="147"/>
      <c r="I25" s="147"/>
      <c r="J25" s="150">
        <f>SUM(J26)</f>
        <v>0</v>
      </c>
      <c r="K25" s="150">
        <f>SUM(K26)</f>
        <v>0</v>
      </c>
      <c r="L25" s="459"/>
    </row>
    <row r="26" spans="1:13" s="116" customFormat="1" ht="13.5" x14ac:dyDescent="0.15">
      <c r="A26" s="122"/>
      <c r="B26" s="116" t="s">
        <v>152</v>
      </c>
      <c r="C26" s="116" t="s">
        <v>93</v>
      </c>
      <c r="D26" s="120">
        <v>8000</v>
      </c>
      <c r="E26" s="116" t="s">
        <v>25</v>
      </c>
      <c r="F26" s="116" t="s">
        <v>94</v>
      </c>
      <c r="G26" s="116">
        <v>0</v>
      </c>
      <c r="H26" s="116" t="s">
        <v>107</v>
      </c>
      <c r="I26" s="121" t="s">
        <v>96</v>
      </c>
      <c r="J26" s="123">
        <f t="shared" ref="J26" si="1">D26*G26</f>
        <v>0</v>
      </c>
      <c r="K26" s="125">
        <f>J26</f>
        <v>0</v>
      </c>
      <c r="L26" s="459"/>
    </row>
    <row r="27" spans="1:13" s="116" customFormat="1" ht="13.5" x14ac:dyDescent="0.15">
      <c r="A27" s="152" t="s">
        <v>36</v>
      </c>
      <c r="B27" s="153"/>
      <c r="C27" s="153"/>
      <c r="D27" s="154"/>
      <c r="E27" s="153"/>
      <c r="F27" s="153"/>
      <c r="G27" s="153"/>
      <c r="H27" s="153"/>
      <c r="I27" s="153"/>
      <c r="J27" s="155">
        <f>SUM(J28,J32,J37,J40)</f>
        <v>0</v>
      </c>
      <c r="K27" s="163">
        <f>SUM(K28,K32,K37,K40)</f>
        <v>0</v>
      </c>
      <c r="L27" s="459"/>
    </row>
    <row r="28" spans="1:13" s="116" customFormat="1" ht="13.5" x14ac:dyDescent="0.15">
      <c r="A28" s="146" t="s">
        <v>80</v>
      </c>
      <c r="B28" s="147"/>
      <c r="C28" s="147"/>
      <c r="D28" s="151"/>
      <c r="E28" s="147"/>
      <c r="F28" s="147"/>
      <c r="G28" s="147"/>
      <c r="H28" s="147"/>
      <c r="I28" s="147"/>
      <c r="J28" s="150">
        <f>SUM(J29:J31)</f>
        <v>0</v>
      </c>
      <c r="K28" s="150">
        <f>SUM(K29:K31)</f>
        <v>0</v>
      </c>
      <c r="L28" s="459"/>
    </row>
    <row r="29" spans="1:13" s="116" customFormat="1" ht="13.5" x14ac:dyDescent="0.15">
      <c r="A29" s="122"/>
      <c r="B29" s="116" t="s">
        <v>109</v>
      </c>
      <c r="D29" s="120"/>
      <c r="E29" s="116" t="s">
        <v>25</v>
      </c>
      <c r="I29" s="121" t="s">
        <v>96</v>
      </c>
      <c r="J29" s="123"/>
      <c r="K29" s="124">
        <f>J29</f>
        <v>0</v>
      </c>
      <c r="L29" s="459"/>
    </row>
    <row r="30" spans="1:13" s="116" customFormat="1" ht="13.5" x14ac:dyDescent="0.15">
      <c r="A30" s="122"/>
      <c r="B30" s="116" t="s">
        <v>110</v>
      </c>
      <c r="D30" s="120"/>
      <c r="E30" s="116" t="s">
        <v>25</v>
      </c>
      <c r="I30" s="121" t="s">
        <v>96</v>
      </c>
      <c r="J30" s="123"/>
      <c r="K30" s="124">
        <f>J30</f>
        <v>0</v>
      </c>
      <c r="L30" s="459"/>
    </row>
    <row r="31" spans="1:13" s="116" customFormat="1" ht="13.5" x14ac:dyDescent="0.15">
      <c r="A31" s="122"/>
      <c r="D31" s="120"/>
      <c r="I31" s="121"/>
      <c r="J31" s="123"/>
      <c r="K31" s="124"/>
      <c r="L31" s="459"/>
    </row>
    <row r="32" spans="1:13" s="116" customFormat="1" ht="13.5" x14ac:dyDescent="0.15">
      <c r="A32" s="146" t="s">
        <v>81</v>
      </c>
      <c r="B32" s="147"/>
      <c r="C32" s="147"/>
      <c r="D32" s="148"/>
      <c r="E32" s="147"/>
      <c r="F32" s="147"/>
      <c r="G32" s="147"/>
      <c r="H32" s="147"/>
      <c r="I32" s="147"/>
      <c r="J32" s="150">
        <f>SUM(J33:J36)</f>
        <v>0</v>
      </c>
      <c r="K32" s="150">
        <f>SUM(K33:K36)</f>
        <v>0</v>
      </c>
      <c r="L32" s="459"/>
    </row>
    <row r="33" spans="1:12" s="116" customFormat="1" ht="13.5" x14ac:dyDescent="0.15">
      <c r="A33" s="122" t="s">
        <v>111</v>
      </c>
      <c r="B33" s="116" t="s">
        <v>112</v>
      </c>
      <c r="D33" s="120"/>
      <c r="E33" s="116" t="s">
        <v>25</v>
      </c>
      <c r="I33" s="121" t="s">
        <v>96</v>
      </c>
      <c r="J33" s="123"/>
      <c r="K33" s="124">
        <f>J33</f>
        <v>0</v>
      </c>
      <c r="L33" s="459"/>
    </row>
    <row r="34" spans="1:12" s="116" customFormat="1" ht="13.5" x14ac:dyDescent="0.15">
      <c r="A34" s="122"/>
      <c r="B34" s="116" t="s">
        <v>113</v>
      </c>
      <c r="D34" s="120"/>
      <c r="E34" s="116" t="s">
        <v>25</v>
      </c>
      <c r="I34" s="121" t="s">
        <v>96</v>
      </c>
      <c r="J34" s="123"/>
      <c r="K34" s="124">
        <f t="shared" ref="K34:K36" si="2">J34</f>
        <v>0</v>
      </c>
      <c r="L34" s="459"/>
    </row>
    <row r="35" spans="1:12" s="116" customFormat="1" ht="13.5" x14ac:dyDescent="0.15">
      <c r="A35" s="122" t="s">
        <v>114</v>
      </c>
      <c r="B35" s="116" t="s">
        <v>113</v>
      </c>
      <c r="D35" s="120"/>
      <c r="E35" s="116" t="s">
        <v>25</v>
      </c>
      <c r="I35" s="121" t="s">
        <v>96</v>
      </c>
      <c r="J35" s="123"/>
      <c r="K35" s="124">
        <f t="shared" si="2"/>
        <v>0</v>
      </c>
      <c r="L35" s="459"/>
    </row>
    <row r="36" spans="1:12" s="116" customFormat="1" ht="13.5" x14ac:dyDescent="0.15">
      <c r="A36" s="122"/>
      <c r="D36" s="120"/>
      <c r="I36" s="121"/>
      <c r="J36" s="123"/>
      <c r="K36" s="124">
        <f t="shared" si="2"/>
        <v>0</v>
      </c>
      <c r="L36" s="459"/>
    </row>
    <row r="37" spans="1:12" s="116" customFormat="1" ht="13.5" x14ac:dyDescent="0.15">
      <c r="A37" s="146" t="s">
        <v>82</v>
      </c>
      <c r="B37" s="147"/>
      <c r="C37" s="147"/>
      <c r="D37" s="151"/>
      <c r="E37" s="147"/>
      <c r="F37" s="147"/>
      <c r="G37" s="147"/>
      <c r="H37" s="147"/>
      <c r="I37" s="147"/>
      <c r="J37" s="150">
        <f>SUM(J38:J39)</f>
        <v>0</v>
      </c>
      <c r="K37" s="150">
        <f>SUM(K38:K39)</f>
        <v>0</v>
      </c>
      <c r="L37" s="459"/>
    </row>
    <row r="38" spans="1:12" s="116" customFormat="1" ht="13.5" x14ac:dyDescent="0.15">
      <c r="A38" s="122"/>
      <c r="B38" s="116" t="s">
        <v>115</v>
      </c>
      <c r="D38" s="120"/>
      <c r="E38" s="116" t="s">
        <v>25</v>
      </c>
      <c r="I38" s="121" t="s">
        <v>96</v>
      </c>
      <c r="J38" s="123"/>
      <c r="K38" s="124">
        <f>J38</f>
        <v>0</v>
      </c>
      <c r="L38" s="459"/>
    </row>
    <row r="39" spans="1:12" s="116" customFormat="1" ht="13.5" x14ac:dyDescent="0.15">
      <c r="A39" s="122"/>
      <c r="D39" s="120"/>
      <c r="I39" s="121"/>
      <c r="J39" s="123"/>
      <c r="K39" s="124">
        <f>J39</f>
        <v>0</v>
      </c>
      <c r="L39" s="459"/>
    </row>
    <row r="40" spans="1:12" s="116" customFormat="1" ht="13.5" x14ac:dyDescent="0.15">
      <c r="A40" s="146" t="s">
        <v>83</v>
      </c>
      <c r="B40" s="147"/>
      <c r="C40" s="147"/>
      <c r="D40" s="148"/>
      <c r="E40" s="147"/>
      <c r="F40" s="147"/>
      <c r="G40" s="147"/>
      <c r="H40" s="147"/>
      <c r="I40" s="147"/>
      <c r="J40" s="150">
        <f>SUM(J41:J50)</f>
        <v>0</v>
      </c>
      <c r="K40" s="150">
        <f>SUM(K41:K50)</f>
        <v>0</v>
      </c>
      <c r="L40" s="459"/>
    </row>
    <row r="41" spans="1:12" s="116" customFormat="1" ht="13.5" x14ac:dyDescent="0.15">
      <c r="A41" s="29" t="s">
        <v>199</v>
      </c>
      <c r="C41" s="116" t="s">
        <v>93</v>
      </c>
      <c r="D41" s="120"/>
      <c r="E41" s="116" t="s">
        <v>25</v>
      </c>
      <c r="F41" s="116" t="s">
        <v>94</v>
      </c>
      <c r="H41" s="116" t="s">
        <v>117</v>
      </c>
      <c r="I41" s="121" t="s">
        <v>96</v>
      </c>
      <c r="J41" s="123">
        <f>D41*G41</f>
        <v>0</v>
      </c>
      <c r="K41" s="124">
        <f t="shared" ref="K41:K50" si="3">J41</f>
        <v>0</v>
      </c>
      <c r="L41" s="459"/>
    </row>
    <row r="42" spans="1:12" s="116" customFormat="1" ht="13.5" x14ac:dyDescent="0.15">
      <c r="A42" s="29" t="s">
        <v>200</v>
      </c>
      <c r="D42" s="120"/>
      <c r="I42" s="121"/>
      <c r="J42" s="123"/>
      <c r="K42" s="124">
        <f t="shared" si="3"/>
        <v>0</v>
      </c>
      <c r="L42" s="459"/>
    </row>
    <row r="43" spans="1:12" s="116" customFormat="1" ht="13.5" x14ac:dyDescent="0.15">
      <c r="A43" s="29" t="s">
        <v>205</v>
      </c>
      <c r="D43" s="120"/>
      <c r="I43" s="121"/>
      <c r="J43" s="123"/>
      <c r="K43" s="124">
        <f t="shared" si="3"/>
        <v>0</v>
      </c>
      <c r="L43" s="459"/>
    </row>
    <row r="44" spans="1:12" s="116" customFormat="1" ht="13.5" x14ac:dyDescent="0.15">
      <c r="A44" s="29" t="s">
        <v>204</v>
      </c>
      <c r="C44" s="116" t="s">
        <v>93</v>
      </c>
      <c r="D44" s="120"/>
      <c r="E44" s="116" t="s">
        <v>25</v>
      </c>
      <c r="F44" s="116" t="s">
        <v>94</v>
      </c>
      <c r="H44" s="116" t="s">
        <v>117</v>
      </c>
      <c r="I44" s="121" t="s">
        <v>96</v>
      </c>
      <c r="J44" s="123">
        <f>D44*G44</f>
        <v>0</v>
      </c>
      <c r="K44" s="124">
        <f t="shared" si="3"/>
        <v>0</v>
      </c>
      <c r="L44" s="459"/>
    </row>
    <row r="45" spans="1:12" s="116" customFormat="1" ht="13.5" x14ac:dyDescent="0.15">
      <c r="A45" s="29" t="s">
        <v>203</v>
      </c>
      <c r="D45" s="120"/>
      <c r="I45" s="121"/>
      <c r="J45" s="123"/>
      <c r="K45" s="124">
        <f t="shared" si="3"/>
        <v>0</v>
      </c>
      <c r="L45" s="459"/>
    </row>
    <row r="46" spans="1:12" s="116" customFormat="1" ht="13.5" x14ac:dyDescent="0.15">
      <c r="A46" s="29" t="s">
        <v>202</v>
      </c>
      <c r="D46" s="120"/>
      <c r="I46" s="121"/>
      <c r="J46" s="123"/>
      <c r="K46" s="124">
        <f t="shared" si="3"/>
        <v>0</v>
      </c>
      <c r="L46" s="459"/>
    </row>
    <row r="47" spans="1:12" s="116" customFormat="1" ht="13.5" x14ac:dyDescent="0.15">
      <c r="A47" s="29" t="s">
        <v>201</v>
      </c>
      <c r="D47" s="120"/>
      <c r="I47" s="121"/>
      <c r="J47" s="123"/>
      <c r="K47" s="124">
        <f t="shared" si="3"/>
        <v>0</v>
      </c>
      <c r="L47" s="459"/>
    </row>
    <row r="48" spans="1:12" s="116" customFormat="1" ht="13.5" x14ac:dyDescent="0.15">
      <c r="A48" s="122" t="s">
        <v>197</v>
      </c>
      <c r="B48" s="116" t="s">
        <v>118</v>
      </c>
      <c r="D48" s="120"/>
      <c r="I48" s="121"/>
      <c r="J48" s="123"/>
      <c r="K48" s="124">
        <f t="shared" si="3"/>
        <v>0</v>
      </c>
      <c r="L48" s="459"/>
    </row>
    <row r="49" spans="1:12" s="116" customFormat="1" ht="13.5" x14ac:dyDescent="0.15">
      <c r="A49" s="122"/>
      <c r="B49" s="116" t="s">
        <v>119</v>
      </c>
      <c r="D49" s="120"/>
      <c r="I49" s="121"/>
      <c r="J49" s="123"/>
      <c r="K49" s="124">
        <f t="shared" si="3"/>
        <v>0</v>
      </c>
      <c r="L49" s="459"/>
    </row>
    <row r="50" spans="1:12" s="116" customFormat="1" ht="13.5" x14ac:dyDescent="0.15">
      <c r="A50" s="122" t="s">
        <v>198</v>
      </c>
      <c r="D50" s="120"/>
      <c r="I50" s="121"/>
      <c r="J50" s="123"/>
      <c r="K50" s="124">
        <f t="shared" si="3"/>
        <v>0</v>
      </c>
      <c r="L50" s="459"/>
    </row>
    <row r="51" spans="1:12" s="132" customFormat="1" ht="14.25" thickBot="1" x14ac:dyDescent="0.2">
      <c r="A51" s="156" t="s">
        <v>154</v>
      </c>
      <c r="B51" s="157">
        <v>0</v>
      </c>
      <c r="C51" s="158"/>
      <c r="D51" s="159"/>
      <c r="E51" s="158"/>
      <c r="F51" s="158"/>
      <c r="G51" s="158"/>
      <c r="H51" s="158"/>
      <c r="I51" s="160"/>
      <c r="J51" s="161">
        <f>ROUNDDOWN((J6+J20+J27)*B51%,0)</f>
        <v>0</v>
      </c>
      <c r="K51" s="162">
        <f>ROUNDDOWN((K6+K20+K27)*B51%,0)</f>
        <v>0</v>
      </c>
      <c r="L51" s="454"/>
    </row>
    <row r="52" spans="1:12" s="132" customFormat="1" ht="14.25" thickBot="1" x14ac:dyDescent="0.2">
      <c r="A52" s="127" t="s">
        <v>155</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156</v>
      </c>
      <c r="B53" s="135">
        <v>10</v>
      </c>
      <c r="C53" s="128"/>
      <c r="D53" s="129"/>
      <c r="E53" s="128"/>
      <c r="F53" s="128"/>
      <c r="G53" s="128"/>
      <c r="H53" s="128"/>
      <c r="I53" s="130"/>
      <c r="J53" s="131">
        <f>ROUNDDOWN(J52*B53%,0)</f>
        <v>0</v>
      </c>
      <c r="K53" s="451"/>
      <c r="L53" s="453"/>
    </row>
    <row r="54" spans="1:12" s="132" customFormat="1" ht="14.25" thickBot="1" x14ac:dyDescent="0.2">
      <c r="A54" s="136" t="s">
        <v>157</v>
      </c>
      <c r="B54" s="137"/>
      <c r="C54" s="137"/>
      <c r="D54" s="137"/>
      <c r="E54" s="137"/>
      <c r="F54" s="137"/>
      <c r="G54" s="137"/>
      <c r="H54" s="137"/>
      <c r="I54" s="137"/>
      <c r="J54" s="138">
        <f>SUM(J52:J53)</f>
        <v>0</v>
      </c>
      <c r="K54" s="452"/>
      <c r="L54" s="454"/>
    </row>
    <row r="55" spans="1:12" s="132" customFormat="1" ht="13.5" x14ac:dyDescent="0.15">
      <c r="A55" s="112">
        <v>0.66666666666666663</v>
      </c>
      <c r="J55" s="133"/>
      <c r="K55" s="139"/>
      <c r="L55" s="140"/>
    </row>
    <row r="56" spans="1:12" ht="20.100000000000001" customHeight="1" x14ac:dyDescent="0.15">
      <c r="A56" s="455" t="s">
        <v>146</v>
      </c>
      <c r="B56" s="455"/>
      <c r="C56" s="455"/>
      <c r="D56" s="455"/>
      <c r="E56" s="455"/>
      <c r="F56" s="455"/>
      <c r="G56" s="455"/>
      <c r="H56" s="455"/>
      <c r="I56" s="455"/>
      <c r="J56" s="455"/>
      <c r="K56" s="455"/>
      <c r="L56" s="455"/>
    </row>
    <row r="57" spans="1:12" ht="30" customHeight="1" x14ac:dyDescent="0.15">
      <c r="A57" s="456" t="s">
        <v>195</v>
      </c>
      <c r="B57" s="456"/>
      <c r="C57" s="456"/>
      <c r="D57" s="456"/>
      <c r="E57" s="456"/>
      <c r="F57" s="456"/>
      <c r="G57" s="456"/>
      <c r="H57" s="456"/>
      <c r="I57" s="456"/>
      <c r="J57" s="456"/>
      <c r="K57" s="456"/>
      <c r="L57" s="456"/>
    </row>
    <row r="58" spans="1:12" ht="19.5" customHeight="1" x14ac:dyDescent="0.15">
      <c r="A58" s="457" t="s">
        <v>196</v>
      </c>
      <c r="B58" s="457"/>
      <c r="C58" s="457"/>
      <c r="D58" s="457"/>
      <c r="E58" s="457"/>
      <c r="F58" s="457"/>
      <c r="G58" s="457"/>
      <c r="H58" s="457"/>
      <c r="I58" s="457"/>
      <c r="J58" s="457"/>
      <c r="K58" s="457"/>
      <c r="L58" s="457"/>
    </row>
    <row r="59" spans="1:12" ht="19.5" customHeight="1" x14ac:dyDescent="0.15">
      <c r="A59" s="132"/>
      <c r="L59" s="113" t="s">
        <v>364</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94C4B649-271A-4521-BC5B-F24DCFD94C3C}">
      <formula1>"0,10,11,12,13,14,15,16,17,18,19,20,21,22,23,24,25,26,27,28,29,30"</formula1>
    </dataValidation>
  </dataValidations>
  <pageMargins left="0.7" right="0.7" top="0.75" bottom="0.75" header="0.3" footer="0.3"/>
  <pageSetup paperSize="9" scale="6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1A5EF-9884-4970-B84B-338B06172426}">
  <sheetPr>
    <tabColor rgb="FF00B050"/>
  </sheetPr>
  <dimension ref="A1:M60"/>
  <sheetViews>
    <sheetView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7"/>
      <c r="L1" s="115" t="s">
        <v>71</v>
      </c>
    </row>
    <row r="2" spans="1:12" ht="19.5" customHeight="1" x14ac:dyDescent="0.15">
      <c r="A2" s="462" t="s">
        <v>210</v>
      </c>
      <c r="B2" s="462"/>
      <c r="C2" s="462"/>
      <c r="D2" s="462"/>
      <c r="E2" s="462"/>
      <c r="F2" s="462"/>
      <c r="G2" s="462"/>
      <c r="H2" s="462"/>
      <c r="I2" s="462"/>
      <c r="J2" s="462"/>
      <c r="K2" s="462"/>
      <c r="L2" s="462"/>
    </row>
    <row r="3" spans="1:12" ht="19.5" customHeight="1" x14ac:dyDescent="0.15">
      <c r="B3" s="463"/>
      <c r="C3" s="463"/>
      <c r="D3" s="463"/>
      <c r="E3" s="463"/>
      <c r="F3" s="463"/>
      <c r="G3" s="463"/>
      <c r="H3" s="463"/>
      <c r="I3" s="464"/>
      <c r="J3" s="464"/>
      <c r="K3" s="464"/>
      <c r="L3" s="464"/>
    </row>
    <row r="4" spans="1:12" s="116" customFormat="1" ht="19.5" customHeight="1" thickBot="1" x14ac:dyDescent="0.2">
      <c r="A4" s="465" t="str">
        <f>"（４）"&amp;情報項目シート!C47&amp;"　　項目別明細表(2025年度）"</f>
        <v>（４）　　項目別明細表(2025年度）</v>
      </c>
      <c r="B4" s="465"/>
      <c r="C4" s="465"/>
      <c r="D4" s="465"/>
      <c r="E4" s="465"/>
      <c r="F4" s="465"/>
      <c r="G4" s="465"/>
      <c r="H4" s="465"/>
      <c r="I4" s="465"/>
      <c r="J4" s="465"/>
      <c r="K4" s="465"/>
    </row>
    <row r="5" spans="1:12" s="116" customFormat="1" ht="13.5" x14ac:dyDescent="0.15">
      <c r="A5" s="466" t="s">
        <v>89</v>
      </c>
      <c r="B5" s="467"/>
      <c r="C5" s="467"/>
      <c r="D5" s="467"/>
      <c r="E5" s="467"/>
      <c r="F5" s="467"/>
      <c r="G5" s="467"/>
      <c r="H5" s="467"/>
      <c r="I5" s="468"/>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58"/>
    </row>
    <row r="7" spans="1:12" s="116" customFormat="1" ht="13.5" x14ac:dyDescent="0.15">
      <c r="A7" s="146" t="s">
        <v>75</v>
      </c>
      <c r="B7" s="147"/>
      <c r="C7" s="147"/>
      <c r="D7" s="148"/>
      <c r="E7" s="147"/>
      <c r="F7" s="147"/>
      <c r="G7" s="147"/>
      <c r="H7" s="147"/>
      <c r="I7" s="149"/>
      <c r="J7" s="150">
        <f>SUM(J8:J9)</f>
        <v>0</v>
      </c>
      <c r="K7" s="150">
        <f>SUM(K8:K9)</f>
        <v>0</v>
      </c>
      <c r="L7" s="459"/>
    </row>
    <row r="8" spans="1:12" s="116" customFormat="1" ht="13.5" x14ac:dyDescent="0.15">
      <c r="A8" s="122"/>
      <c r="B8" s="116" t="s">
        <v>92</v>
      </c>
      <c r="C8" s="116" t="s">
        <v>93</v>
      </c>
      <c r="D8" s="120"/>
      <c r="E8" s="116" t="s">
        <v>25</v>
      </c>
      <c r="F8" s="116" t="s">
        <v>94</v>
      </c>
      <c r="G8" s="116">
        <v>1</v>
      </c>
      <c r="H8" s="116" t="s">
        <v>95</v>
      </c>
      <c r="I8" s="121" t="s">
        <v>96</v>
      </c>
      <c r="J8" s="123"/>
      <c r="K8" s="124">
        <f>J8</f>
        <v>0</v>
      </c>
      <c r="L8" s="459"/>
    </row>
    <row r="9" spans="1:12" s="116" customFormat="1" ht="13.5" x14ac:dyDescent="0.15">
      <c r="A9" s="122"/>
      <c r="D9" s="120"/>
      <c r="I9" s="121"/>
      <c r="J9" s="123"/>
      <c r="K9" s="124">
        <f>J9</f>
        <v>0</v>
      </c>
      <c r="L9" s="459"/>
    </row>
    <row r="10" spans="1:12" s="116" customFormat="1" ht="13.5" x14ac:dyDescent="0.15">
      <c r="A10" s="460" t="s">
        <v>76</v>
      </c>
      <c r="B10" s="461"/>
      <c r="C10" s="147"/>
      <c r="D10" s="151"/>
      <c r="E10" s="147"/>
      <c r="F10" s="147"/>
      <c r="G10" s="147"/>
      <c r="H10" s="147"/>
      <c r="I10" s="147"/>
      <c r="J10" s="150">
        <f>SUM(J11:J16)</f>
        <v>0</v>
      </c>
      <c r="K10" s="150">
        <f>SUM(K11:K16)</f>
        <v>0</v>
      </c>
      <c r="L10" s="459"/>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59"/>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59"/>
    </row>
    <row r="13" spans="1:12" s="116" customFormat="1" ht="13.5" x14ac:dyDescent="0.15">
      <c r="A13" s="122"/>
      <c r="B13" s="116" t="s">
        <v>100</v>
      </c>
      <c r="D13" s="120"/>
      <c r="E13" s="116" t="s">
        <v>25</v>
      </c>
      <c r="I13" s="121" t="s">
        <v>96</v>
      </c>
      <c r="J13" s="123"/>
      <c r="K13" s="124">
        <f t="shared" si="0"/>
        <v>0</v>
      </c>
      <c r="L13" s="459"/>
    </row>
    <row r="14" spans="1:12" s="116" customFormat="1" ht="13.5" x14ac:dyDescent="0.15">
      <c r="A14" s="122"/>
      <c r="B14" s="116" t="s">
        <v>101</v>
      </c>
      <c r="D14" s="120"/>
      <c r="E14" s="116" t="s">
        <v>25</v>
      </c>
      <c r="I14" s="121" t="s">
        <v>96</v>
      </c>
      <c r="J14" s="123"/>
      <c r="K14" s="124">
        <f t="shared" si="0"/>
        <v>0</v>
      </c>
      <c r="L14" s="459"/>
    </row>
    <row r="15" spans="1:12" s="116" customFormat="1" ht="13.5" x14ac:dyDescent="0.15">
      <c r="A15" s="122"/>
      <c r="B15" s="116" t="s">
        <v>102</v>
      </c>
      <c r="D15" s="120"/>
      <c r="E15" s="116" t="s">
        <v>25</v>
      </c>
      <c r="I15" s="121" t="s">
        <v>96</v>
      </c>
      <c r="J15" s="123"/>
      <c r="K15" s="124">
        <f t="shared" si="0"/>
        <v>0</v>
      </c>
      <c r="L15" s="459"/>
    </row>
    <row r="16" spans="1:12" s="116" customFormat="1" ht="13.5" x14ac:dyDescent="0.15">
      <c r="A16" s="122"/>
      <c r="D16" s="120"/>
      <c r="I16" s="121"/>
      <c r="J16" s="123"/>
      <c r="K16" s="124">
        <f t="shared" si="0"/>
        <v>0</v>
      </c>
      <c r="L16" s="459"/>
    </row>
    <row r="17" spans="1:13" s="116" customFormat="1" ht="13.5" x14ac:dyDescent="0.15">
      <c r="A17" s="146" t="s">
        <v>77</v>
      </c>
      <c r="B17" s="147"/>
      <c r="C17" s="147"/>
      <c r="D17" s="148"/>
      <c r="E17" s="147"/>
      <c r="F17" s="147"/>
      <c r="G17" s="147"/>
      <c r="H17" s="147"/>
      <c r="I17" s="149"/>
      <c r="J17" s="150">
        <f>SUM(J18:J19)</f>
        <v>0</v>
      </c>
      <c r="K17" s="150">
        <f>SUM(K18:K19)</f>
        <v>0</v>
      </c>
      <c r="L17" s="459"/>
    </row>
    <row r="18" spans="1:13" s="116" customFormat="1" ht="13.5" x14ac:dyDescent="0.15">
      <c r="A18" s="122"/>
      <c r="B18" s="116" t="s">
        <v>104</v>
      </c>
      <c r="D18" s="120"/>
      <c r="E18" s="116" t="s">
        <v>25</v>
      </c>
      <c r="I18" s="121" t="s">
        <v>96</v>
      </c>
      <c r="J18" s="123"/>
      <c r="K18" s="124">
        <f t="shared" si="0"/>
        <v>0</v>
      </c>
      <c r="L18" s="459"/>
    </row>
    <row r="19" spans="1:13" s="116" customFormat="1" ht="13.5" x14ac:dyDescent="0.15">
      <c r="A19" s="122"/>
      <c r="B19" s="116" t="s">
        <v>105</v>
      </c>
      <c r="D19" s="120"/>
      <c r="E19" s="116" t="s">
        <v>25</v>
      </c>
      <c r="I19" s="121" t="s">
        <v>96</v>
      </c>
      <c r="J19" s="123"/>
      <c r="K19" s="124">
        <f>J19</f>
        <v>0</v>
      </c>
      <c r="L19" s="459"/>
    </row>
    <row r="20" spans="1:13" s="116" customFormat="1" ht="13.5" x14ac:dyDescent="0.15">
      <c r="A20" s="152" t="s">
        <v>35</v>
      </c>
      <c r="B20" s="153"/>
      <c r="C20" s="153"/>
      <c r="D20" s="154"/>
      <c r="E20" s="153"/>
      <c r="F20" s="153"/>
      <c r="G20" s="153"/>
      <c r="H20" s="153"/>
      <c r="I20" s="153"/>
      <c r="J20" s="155">
        <f>SUM(J21,J25)</f>
        <v>0</v>
      </c>
      <c r="K20" s="155">
        <f>SUM(K21,K25)</f>
        <v>0</v>
      </c>
      <c r="L20" s="459"/>
    </row>
    <row r="21" spans="1:13" s="116" customFormat="1" ht="13.5" x14ac:dyDescent="0.15">
      <c r="A21" s="146" t="s">
        <v>78</v>
      </c>
      <c r="B21" s="147"/>
      <c r="C21" s="147"/>
      <c r="D21" s="151"/>
      <c r="E21" s="147"/>
      <c r="F21" s="147"/>
      <c r="G21" s="147"/>
      <c r="H21" s="147"/>
      <c r="I21" s="147"/>
      <c r="J21" s="150">
        <f>SUM(J22:J24)</f>
        <v>0</v>
      </c>
      <c r="K21" s="150">
        <f>SUM(K22:K24)</f>
        <v>0</v>
      </c>
      <c r="L21" s="459"/>
    </row>
    <row r="22" spans="1:13" s="116" customFormat="1" ht="13.5" x14ac:dyDescent="0.15">
      <c r="A22" s="122"/>
      <c r="B22" s="116" t="s">
        <v>150</v>
      </c>
      <c r="C22" s="116" t="s">
        <v>93</v>
      </c>
      <c r="D22" s="120">
        <v>1830</v>
      </c>
      <c r="E22" s="116" t="s">
        <v>25</v>
      </c>
      <c r="F22" s="116" t="s">
        <v>94</v>
      </c>
      <c r="G22" s="116">
        <v>0</v>
      </c>
      <c r="H22" s="116" t="s">
        <v>95</v>
      </c>
      <c r="I22" s="121" t="s">
        <v>96</v>
      </c>
      <c r="J22" s="123">
        <f>D22*G22</f>
        <v>0</v>
      </c>
      <c r="K22" s="125">
        <f>J22</f>
        <v>0</v>
      </c>
      <c r="L22" s="459"/>
      <c r="M22" s="126"/>
    </row>
    <row r="23" spans="1:13" s="116" customFormat="1" ht="13.5" x14ac:dyDescent="0.15">
      <c r="A23" s="122"/>
      <c r="B23" s="116" t="s">
        <v>151</v>
      </c>
      <c r="C23" s="116" t="s">
        <v>93</v>
      </c>
      <c r="D23" s="120">
        <v>3530</v>
      </c>
      <c r="E23" s="116" t="s">
        <v>25</v>
      </c>
      <c r="F23" s="116" t="s">
        <v>94</v>
      </c>
      <c r="G23" s="116">
        <v>0</v>
      </c>
      <c r="H23" s="116" t="s">
        <v>95</v>
      </c>
      <c r="I23" s="121" t="s">
        <v>96</v>
      </c>
      <c r="J23" s="123">
        <f>D23*G23</f>
        <v>0</v>
      </c>
      <c r="K23" s="125">
        <f>J23</f>
        <v>0</v>
      </c>
      <c r="L23" s="459"/>
    </row>
    <row r="24" spans="1:13" s="116" customFormat="1" ht="13.5" x14ac:dyDescent="0.15">
      <c r="A24" s="122"/>
      <c r="D24" s="120"/>
      <c r="I24" s="121"/>
      <c r="J24" s="123"/>
      <c r="K24" s="124"/>
      <c r="L24" s="459"/>
    </row>
    <row r="25" spans="1:13" s="116" customFormat="1" ht="13.5" x14ac:dyDescent="0.15">
      <c r="A25" s="146" t="s">
        <v>79</v>
      </c>
      <c r="B25" s="147"/>
      <c r="C25" s="147"/>
      <c r="D25" s="151"/>
      <c r="E25" s="147"/>
      <c r="F25" s="147"/>
      <c r="G25" s="147"/>
      <c r="H25" s="147"/>
      <c r="I25" s="147"/>
      <c r="J25" s="150">
        <f>SUM(J26)</f>
        <v>0</v>
      </c>
      <c r="K25" s="150">
        <f>SUM(K26)</f>
        <v>0</v>
      </c>
      <c r="L25" s="459"/>
    </row>
    <row r="26" spans="1:13" s="116" customFormat="1" ht="13.5" x14ac:dyDescent="0.15">
      <c r="A26" s="122"/>
      <c r="B26" s="116" t="s">
        <v>152</v>
      </c>
      <c r="C26" s="116" t="s">
        <v>93</v>
      </c>
      <c r="D26" s="120">
        <v>8000</v>
      </c>
      <c r="E26" s="116" t="s">
        <v>25</v>
      </c>
      <c r="F26" s="116" t="s">
        <v>94</v>
      </c>
      <c r="G26" s="116">
        <v>0</v>
      </c>
      <c r="H26" s="116" t="s">
        <v>107</v>
      </c>
      <c r="I26" s="121" t="s">
        <v>96</v>
      </c>
      <c r="J26" s="123">
        <f t="shared" ref="J26" si="1">D26*G26</f>
        <v>0</v>
      </c>
      <c r="K26" s="125">
        <f>J26</f>
        <v>0</v>
      </c>
      <c r="L26" s="459"/>
    </row>
    <row r="27" spans="1:13" s="116" customFormat="1" ht="13.5" x14ac:dyDescent="0.15">
      <c r="A27" s="152" t="s">
        <v>36</v>
      </c>
      <c r="B27" s="153"/>
      <c r="C27" s="153"/>
      <c r="D27" s="154"/>
      <c r="E27" s="153"/>
      <c r="F27" s="153"/>
      <c r="G27" s="153"/>
      <c r="H27" s="153"/>
      <c r="I27" s="153"/>
      <c r="J27" s="155">
        <f>SUM(J28,J32,J37,J40)</f>
        <v>0</v>
      </c>
      <c r="K27" s="163">
        <f>SUM(K28,K32,K37,K40)</f>
        <v>0</v>
      </c>
      <c r="L27" s="459"/>
    </row>
    <row r="28" spans="1:13" s="116" customFormat="1" ht="13.5" x14ac:dyDescent="0.15">
      <c r="A28" s="146" t="s">
        <v>80</v>
      </c>
      <c r="B28" s="147"/>
      <c r="C28" s="147"/>
      <c r="D28" s="151"/>
      <c r="E28" s="147"/>
      <c r="F28" s="147"/>
      <c r="G28" s="147"/>
      <c r="H28" s="147"/>
      <c r="I28" s="147"/>
      <c r="J28" s="150">
        <f>SUM(J29:J31)</f>
        <v>0</v>
      </c>
      <c r="K28" s="150">
        <f>SUM(K29:K31)</f>
        <v>0</v>
      </c>
      <c r="L28" s="459"/>
    </row>
    <row r="29" spans="1:13" s="116" customFormat="1" ht="13.5" x14ac:dyDescent="0.15">
      <c r="A29" s="122"/>
      <c r="B29" s="116" t="s">
        <v>109</v>
      </c>
      <c r="D29" s="120"/>
      <c r="E29" s="116" t="s">
        <v>25</v>
      </c>
      <c r="I29" s="121" t="s">
        <v>96</v>
      </c>
      <c r="J29" s="123"/>
      <c r="K29" s="124">
        <f>J29</f>
        <v>0</v>
      </c>
      <c r="L29" s="459"/>
    </row>
    <row r="30" spans="1:13" s="116" customFormat="1" ht="13.5" x14ac:dyDescent="0.15">
      <c r="A30" s="122"/>
      <c r="B30" s="116" t="s">
        <v>110</v>
      </c>
      <c r="D30" s="120"/>
      <c r="E30" s="116" t="s">
        <v>25</v>
      </c>
      <c r="I30" s="121" t="s">
        <v>96</v>
      </c>
      <c r="J30" s="123"/>
      <c r="K30" s="124">
        <f>J30</f>
        <v>0</v>
      </c>
      <c r="L30" s="459"/>
    </row>
    <row r="31" spans="1:13" s="116" customFormat="1" ht="13.5" x14ac:dyDescent="0.15">
      <c r="A31" s="122"/>
      <c r="D31" s="120"/>
      <c r="I31" s="121"/>
      <c r="J31" s="123"/>
      <c r="K31" s="124">
        <f>J31</f>
        <v>0</v>
      </c>
      <c r="L31" s="459"/>
    </row>
    <row r="32" spans="1:13" s="116" customFormat="1" ht="13.5" x14ac:dyDescent="0.15">
      <c r="A32" s="146" t="s">
        <v>81</v>
      </c>
      <c r="B32" s="147"/>
      <c r="C32" s="147"/>
      <c r="D32" s="148"/>
      <c r="E32" s="147"/>
      <c r="F32" s="147"/>
      <c r="G32" s="147"/>
      <c r="H32" s="147"/>
      <c r="I32" s="147"/>
      <c r="J32" s="150">
        <f>SUM(J33:J36)</f>
        <v>0</v>
      </c>
      <c r="K32" s="150">
        <f>SUM(K33:K36)</f>
        <v>0</v>
      </c>
      <c r="L32" s="459"/>
    </row>
    <row r="33" spans="1:12" s="116" customFormat="1" ht="13.5" x14ac:dyDescent="0.15">
      <c r="A33" s="122" t="s">
        <v>111</v>
      </c>
      <c r="B33" s="116" t="s">
        <v>112</v>
      </c>
      <c r="D33" s="120"/>
      <c r="E33" s="116" t="s">
        <v>25</v>
      </c>
      <c r="I33" s="121" t="s">
        <v>96</v>
      </c>
      <c r="J33" s="123"/>
      <c r="K33" s="124">
        <f>J33</f>
        <v>0</v>
      </c>
      <c r="L33" s="459"/>
    </row>
    <row r="34" spans="1:12" s="116" customFormat="1" ht="13.5" x14ac:dyDescent="0.15">
      <c r="A34" s="122"/>
      <c r="B34" s="116" t="s">
        <v>113</v>
      </c>
      <c r="D34" s="120"/>
      <c r="E34" s="116" t="s">
        <v>25</v>
      </c>
      <c r="I34" s="121" t="s">
        <v>96</v>
      </c>
      <c r="J34" s="123"/>
      <c r="K34" s="124">
        <f t="shared" ref="K34:K36" si="2">J34</f>
        <v>0</v>
      </c>
      <c r="L34" s="459"/>
    </row>
    <row r="35" spans="1:12" s="116" customFormat="1" ht="13.5" x14ac:dyDescent="0.15">
      <c r="A35" s="122" t="s">
        <v>114</v>
      </c>
      <c r="B35" s="116" t="s">
        <v>113</v>
      </c>
      <c r="D35" s="120"/>
      <c r="E35" s="116" t="s">
        <v>25</v>
      </c>
      <c r="I35" s="121" t="s">
        <v>96</v>
      </c>
      <c r="J35" s="123"/>
      <c r="K35" s="124">
        <f t="shared" si="2"/>
        <v>0</v>
      </c>
      <c r="L35" s="459"/>
    </row>
    <row r="36" spans="1:12" s="116" customFormat="1" ht="13.5" x14ac:dyDescent="0.15">
      <c r="A36" s="122"/>
      <c r="D36" s="120"/>
      <c r="I36" s="121"/>
      <c r="J36" s="123"/>
      <c r="K36" s="124">
        <f t="shared" si="2"/>
        <v>0</v>
      </c>
      <c r="L36" s="459"/>
    </row>
    <row r="37" spans="1:12" s="116" customFormat="1" ht="13.5" x14ac:dyDescent="0.15">
      <c r="A37" s="146" t="s">
        <v>82</v>
      </c>
      <c r="B37" s="147"/>
      <c r="C37" s="147"/>
      <c r="D37" s="151"/>
      <c r="E37" s="147"/>
      <c r="F37" s="147"/>
      <c r="G37" s="147"/>
      <c r="H37" s="147"/>
      <c r="I37" s="147"/>
      <c r="J37" s="150">
        <f>SUM(J38:J39)</f>
        <v>0</v>
      </c>
      <c r="K37" s="150">
        <f>SUM(K38:K39)</f>
        <v>0</v>
      </c>
      <c r="L37" s="459"/>
    </row>
    <row r="38" spans="1:12" s="116" customFormat="1" ht="13.5" x14ac:dyDescent="0.15">
      <c r="A38" s="122"/>
      <c r="B38" s="116" t="s">
        <v>115</v>
      </c>
      <c r="D38" s="120"/>
      <c r="E38" s="116" t="s">
        <v>25</v>
      </c>
      <c r="I38" s="121" t="s">
        <v>96</v>
      </c>
      <c r="J38" s="123"/>
      <c r="K38" s="124">
        <f>J38</f>
        <v>0</v>
      </c>
      <c r="L38" s="459"/>
    </row>
    <row r="39" spans="1:12" s="116" customFormat="1" ht="13.5" x14ac:dyDescent="0.15">
      <c r="A39" s="122"/>
      <c r="D39" s="120"/>
      <c r="I39" s="121"/>
      <c r="J39" s="123"/>
      <c r="K39" s="124">
        <f>J39</f>
        <v>0</v>
      </c>
      <c r="L39" s="459"/>
    </row>
    <row r="40" spans="1:12" s="116" customFormat="1" ht="13.5" x14ac:dyDescent="0.15">
      <c r="A40" s="146" t="s">
        <v>83</v>
      </c>
      <c r="B40" s="147"/>
      <c r="C40" s="147"/>
      <c r="D40" s="148"/>
      <c r="E40" s="147"/>
      <c r="F40" s="147"/>
      <c r="G40" s="147"/>
      <c r="H40" s="147"/>
      <c r="I40" s="147"/>
      <c r="J40" s="150">
        <f>SUM(J41:J50)</f>
        <v>0</v>
      </c>
      <c r="K40" s="150">
        <f>SUM(K41:K50)</f>
        <v>0</v>
      </c>
      <c r="L40" s="459"/>
    </row>
    <row r="41" spans="1:12" s="116" customFormat="1" ht="13.5" x14ac:dyDescent="0.15">
      <c r="A41" s="29" t="s">
        <v>199</v>
      </c>
      <c r="C41" s="116" t="s">
        <v>93</v>
      </c>
      <c r="D41" s="120"/>
      <c r="E41" s="116" t="s">
        <v>25</v>
      </c>
      <c r="F41" s="116" t="s">
        <v>94</v>
      </c>
      <c r="H41" s="116" t="s">
        <v>117</v>
      </c>
      <c r="I41" s="121" t="s">
        <v>96</v>
      </c>
      <c r="J41" s="123">
        <f>D41*G41</f>
        <v>0</v>
      </c>
      <c r="K41" s="124">
        <f t="shared" ref="K41:K50" si="3">J41</f>
        <v>0</v>
      </c>
      <c r="L41" s="459"/>
    </row>
    <row r="42" spans="1:12" s="116" customFormat="1" ht="13.5" x14ac:dyDescent="0.15">
      <c r="A42" s="29" t="s">
        <v>200</v>
      </c>
      <c r="D42" s="120"/>
      <c r="I42" s="121"/>
      <c r="J42" s="123"/>
      <c r="K42" s="124">
        <f t="shared" si="3"/>
        <v>0</v>
      </c>
      <c r="L42" s="459"/>
    </row>
    <row r="43" spans="1:12" s="116" customFormat="1" ht="13.5" x14ac:dyDescent="0.15">
      <c r="A43" s="29" t="s">
        <v>205</v>
      </c>
      <c r="D43" s="120"/>
      <c r="I43" s="121"/>
      <c r="J43" s="123"/>
      <c r="K43" s="124">
        <f t="shared" si="3"/>
        <v>0</v>
      </c>
      <c r="L43" s="459"/>
    </row>
    <row r="44" spans="1:12" s="116" customFormat="1" ht="13.5" x14ac:dyDescent="0.15">
      <c r="A44" s="29" t="s">
        <v>204</v>
      </c>
      <c r="C44" s="116" t="s">
        <v>93</v>
      </c>
      <c r="D44" s="120"/>
      <c r="E44" s="116" t="s">
        <v>25</v>
      </c>
      <c r="F44" s="116" t="s">
        <v>94</v>
      </c>
      <c r="H44" s="116" t="s">
        <v>117</v>
      </c>
      <c r="I44" s="121" t="s">
        <v>96</v>
      </c>
      <c r="J44" s="123">
        <f>D44*G44</f>
        <v>0</v>
      </c>
      <c r="K44" s="124">
        <f t="shared" si="3"/>
        <v>0</v>
      </c>
      <c r="L44" s="459"/>
    </row>
    <row r="45" spans="1:12" s="116" customFormat="1" ht="13.5" x14ac:dyDescent="0.15">
      <c r="A45" s="29" t="s">
        <v>203</v>
      </c>
      <c r="D45" s="120"/>
      <c r="I45" s="121"/>
      <c r="J45" s="123"/>
      <c r="K45" s="124">
        <f t="shared" si="3"/>
        <v>0</v>
      </c>
      <c r="L45" s="459"/>
    </row>
    <row r="46" spans="1:12" s="116" customFormat="1" ht="13.5" x14ac:dyDescent="0.15">
      <c r="A46" s="29" t="s">
        <v>202</v>
      </c>
      <c r="D46" s="120"/>
      <c r="I46" s="121"/>
      <c r="J46" s="123"/>
      <c r="K46" s="124">
        <f t="shared" si="3"/>
        <v>0</v>
      </c>
      <c r="L46" s="459"/>
    </row>
    <row r="47" spans="1:12" s="116" customFormat="1" ht="13.5" x14ac:dyDescent="0.15">
      <c r="A47" s="29" t="s">
        <v>201</v>
      </c>
      <c r="D47" s="120"/>
      <c r="I47" s="121"/>
      <c r="J47" s="123"/>
      <c r="K47" s="124">
        <f t="shared" si="3"/>
        <v>0</v>
      </c>
      <c r="L47" s="459"/>
    </row>
    <row r="48" spans="1:12" s="116" customFormat="1" ht="13.5" x14ac:dyDescent="0.15">
      <c r="A48" s="122" t="s">
        <v>197</v>
      </c>
      <c r="B48" s="116" t="s">
        <v>118</v>
      </c>
      <c r="D48" s="120"/>
      <c r="I48" s="121"/>
      <c r="J48" s="123"/>
      <c r="K48" s="124">
        <f t="shared" si="3"/>
        <v>0</v>
      </c>
      <c r="L48" s="459"/>
    </row>
    <row r="49" spans="1:12" s="116" customFormat="1" ht="13.5" x14ac:dyDescent="0.15">
      <c r="A49" s="122"/>
      <c r="B49" s="116" t="s">
        <v>119</v>
      </c>
      <c r="D49" s="120"/>
      <c r="I49" s="121"/>
      <c r="J49" s="123"/>
      <c r="K49" s="124">
        <f t="shared" si="3"/>
        <v>0</v>
      </c>
      <c r="L49" s="459"/>
    </row>
    <row r="50" spans="1:12" s="116" customFormat="1" ht="13.5" x14ac:dyDescent="0.15">
      <c r="A50" s="122" t="s">
        <v>198</v>
      </c>
      <c r="D50" s="120"/>
      <c r="I50" s="121"/>
      <c r="J50" s="123"/>
      <c r="K50" s="124">
        <f t="shared" si="3"/>
        <v>0</v>
      </c>
      <c r="L50" s="459"/>
    </row>
    <row r="51" spans="1:12" s="132" customFormat="1" ht="14.25" thickBot="1" x14ac:dyDescent="0.2">
      <c r="A51" s="156" t="s">
        <v>154</v>
      </c>
      <c r="B51" s="157">
        <v>0</v>
      </c>
      <c r="C51" s="158"/>
      <c r="D51" s="159"/>
      <c r="E51" s="158"/>
      <c r="F51" s="158"/>
      <c r="G51" s="158"/>
      <c r="H51" s="158"/>
      <c r="I51" s="160"/>
      <c r="J51" s="161">
        <f>ROUNDDOWN((J6+J20+J27)*B51%,0)</f>
        <v>0</v>
      </c>
      <c r="K51" s="162">
        <f>ROUNDDOWN((K6+K20+K27)*B51%,0)</f>
        <v>0</v>
      </c>
      <c r="L51" s="454"/>
    </row>
    <row r="52" spans="1:12" s="132" customFormat="1" ht="14.25" thickBot="1" x14ac:dyDescent="0.2">
      <c r="A52" s="127" t="s">
        <v>155</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156</v>
      </c>
      <c r="B53" s="135">
        <v>10</v>
      </c>
      <c r="C53" s="128"/>
      <c r="D53" s="129"/>
      <c r="E53" s="128"/>
      <c r="F53" s="128"/>
      <c r="G53" s="128"/>
      <c r="H53" s="128"/>
      <c r="I53" s="130"/>
      <c r="J53" s="131">
        <f>ROUNDDOWN(J52*B53%,0)</f>
        <v>0</v>
      </c>
      <c r="K53" s="451"/>
      <c r="L53" s="453"/>
    </row>
    <row r="54" spans="1:12" s="132" customFormat="1" ht="14.25" thickBot="1" x14ac:dyDescent="0.2">
      <c r="A54" s="136" t="s">
        <v>157</v>
      </c>
      <c r="B54" s="137"/>
      <c r="C54" s="137"/>
      <c r="D54" s="137"/>
      <c r="E54" s="137"/>
      <c r="F54" s="137"/>
      <c r="G54" s="137"/>
      <c r="H54" s="137"/>
      <c r="I54" s="137"/>
      <c r="J54" s="138">
        <f>SUM(J52:J53)</f>
        <v>0</v>
      </c>
      <c r="K54" s="452"/>
      <c r="L54" s="454"/>
    </row>
    <row r="55" spans="1:12" s="132" customFormat="1" ht="13.5" x14ac:dyDescent="0.15">
      <c r="A55" s="112">
        <v>0.66666666666666663</v>
      </c>
      <c r="J55" s="133"/>
      <c r="K55" s="139"/>
      <c r="L55" s="140"/>
    </row>
    <row r="56" spans="1:12" ht="20.100000000000001" customHeight="1" x14ac:dyDescent="0.15">
      <c r="A56" s="455" t="s">
        <v>146</v>
      </c>
      <c r="B56" s="455"/>
      <c r="C56" s="455"/>
      <c r="D56" s="455"/>
      <c r="E56" s="455"/>
      <c r="F56" s="455"/>
      <c r="G56" s="455"/>
      <c r="H56" s="455"/>
      <c r="I56" s="455"/>
      <c r="J56" s="455"/>
      <c r="K56" s="455"/>
      <c r="L56" s="455"/>
    </row>
    <row r="57" spans="1:12" ht="30" customHeight="1" x14ac:dyDescent="0.15">
      <c r="A57" s="456" t="s">
        <v>195</v>
      </c>
      <c r="B57" s="456"/>
      <c r="C57" s="456"/>
      <c r="D57" s="456"/>
      <c r="E57" s="456"/>
      <c r="F57" s="456"/>
      <c r="G57" s="456"/>
      <c r="H57" s="456"/>
      <c r="I57" s="456"/>
      <c r="J57" s="456"/>
      <c r="K57" s="456"/>
      <c r="L57" s="456"/>
    </row>
    <row r="58" spans="1:12" ht="19.5" customHeight="1" x14ac:dyDescent="0.15">
      <c r="A58" s="457" t="s">
        <v>196</v>
      </c>
      <c r="B58" s="457"/>
      <c r="C58" s="457"/>
      <c r="D58" s="457"/>
      <c r="E58" s="457"/>
      <c r="F58" s="457"/>
      <c r="G58" s="457"/>
      <c r="H58" s="457"/>
      <c r="I58" s="457"/>
      <c r="J58" s="457"/>
      <c r="K58" s="457"/>
      <c r="L58" s="457"/>
    </row>
    <row r="59" spans="1:12" ht="19.5" customHeight="1" x14ac:dyDescent="0.15">
      <c r="A59" s="132"/>
      <c r="L59" s="113" t="s">
        <v>364</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C71E78E8-807C-4010-894F-596CA3BAE052}">
      <formula1>"0,10,11,12,13,14,15,16,17,18,19,20,21,22,23,24,25,26,27,28,29,30"</formula1>
    </dataValidation>
  </dataValidations>
  <pageMargins left="0.7" right="0.7" top="0.75" bottom="0.75" header="0.3" footer="0.3"/>
  <pageSetup paperSize="9" scale="6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CD32-8BAD-4D1B-A369-48364A48EFEC}">
  <sheetPr>
    <tabColor rgb="FF00B050"/>
  </sheetPr>
  <dimension ref="A1:M60"/>
  <sheetViews>
    <sheetView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7"/>
      <c r="L1" s="115" t="s">
        <v>71</v>
      </c>
    </row>
    <row r="2" spans="1:12" ht="19.5" customHeight="1" x14ac:dyDescent="0.15">
      <c r="A2" s="462" t="s">
        <v>210</v>
      </c>
      <c r="B2" s="462"/>
      <c r="C2" s="462"/>
      <c r="D2" s="462"/>
      <c r="E2" s="462"/>
      <c r="F2" s="462"/>
      <c r="G2" s="462"/>
      <c r="H2" s="462"/>
      <c r="I2" s="462"/>
      <c r="J2" s="462"/>
      <c r="K2" s="462"/>
      <c r="L2" s="462"/>
    </row>
    <row r="3" spans="1:12" ht="19.5" customHeight="1" x14ac:dyDescent="0.15">
      <c r="B3" s="463"/>
      <c r="C3" s="463"/>
      <c r="D3" s="463"/>
      <c r="E3" s="463"/>
      <c r="F3" s="463"/>
      <c r="G3" s="463"/>
      <c r="H3" s="463"/>
      <c r="I3" s="464"/>
      <c r="J3" s="464"/>
      <c r="K3" s="464"/>
      <c r="L3" s="464"/>
    </row>
    <row r="4" spans="1:12" s="116" customFormat="1" ht="19.5" customHeight="1" thickBot="1" x14ac:dyDescent="0.2">
      <c r="A4" s="465" t="str">
        <f>"（４）"&amp;情報項目シート!C47&amp;"　　項目別明細表(2026年度）"</f>
        <v>（４）　　項目別明細表(2026年度）</v>
      </c>
      <c r="B4" s="465"/>
      <c r="C4" s="465"/>
      <c r="D4" s="465"/>
      <c r="E4" s="465"/>
      <c r="F4" s="465"/>
      <c r="G4" s="465"/>
      <c r="H4" s="465"/>
      <c r="I4" s="465"/>
      <c r="J4" s="465"/>
      <c r="K4" s="465"/>
    </row>
    <row r="5" spans="1:12" s="116" customFormat="1" ht="13.5" x14ac:dyDescent="0.15">
      <c r="A5" s="466" t="s">
        <v>89</v>
      </c>
      <c r="B5" s="467"/>
      <c r="C5" s="467"/>
      <c r="D5" s="467"/>
      <c r="E5" s="467"/>
      <c r="F5" s="467"/>
      <c r="G5" s="467"/>
      <c r="H5" s="467"/>
      <c r="I5" s="468"/>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58"/>
    </row>
    <row r="7" spans="1:12" s="116" customFormat="1" ht="13.5" x14ac:dyDescent="0.15">
      <c r="A7" s="146" t="s">
        <v>75</v>
      </c>
      <c r="B7" s="147"/>
      <c r="C7" s="147"/>
      <c r="D7" s="148"/>
      <c r="E7" s="147"/>
      <c r="F7" s="147"/>
      <c r="G7" s="147"/>
      <c r="H7" s="147"/>
      <c r="I7" s="149"/>
      <c r="J7" s="150">
        <f>SUM(J8:J9)</f>
        <v>0</v>
      </c>
      <c r="K7" s="150">
        <f>SUM(K8:K9)</f>
        <v>0</v>
      </c>
      <c r="L7" s="459"/>
    </row>
    <row r="8" spans="1:12" s="116" customFormat="1" ht="13.5" x14ac:dyDescent="0.15">
      <c r="A8" s="122"/>
      <c r="B8" s="116" t="s">
        <v>92</v>
      </c>
      <c r="C8" s="116" t="s">
        <v>93</v>
      </c>
      <c r="D8" s="120"/>
      <c r="E8" s="116" t="s">
        <v>25</v>
      </c>
      <c r="F8" s="116" t="s">
        <v>94</v>
      </c>
      <c r="G8" s="116">
        <v>1</v>
      </c>
      <c r="H8" s="116" t="s">
        <v>95</v>
      </c>
      <c r="I8" s="121" t="s">
        <v>96</v>
      </c>
      <c r="J8" s="123"/>
      <c r="K8" s="124">
        <f>J8</f>
        <v>0</v>
      </c>
      <c r="L8" s="459"/>
    </row>
    <row r="9" spans="1:12" s="116" customFormat="1" ht="13.5" x14ac:dyDescent="0.15">
      <c r="A9" s="122"/>
      <c r="D9" s="120"/>
      <c r="I9" s="121"/>
      <c r="J9" s="123"/>
      <c r="K9" s="124">
        <f>J9</f>
        <v>0</v>
      </c>
      <c r="L9" s="459"/>
    </row>
    <row r="10" spans="1:12" s="116" customFormat="1" ht="13.5" x14ac:dyDescent="0.15">
      <c r="A10" s="460" t="s">
        <v>76</v>
      </c>
      <c r="B10" s="461"/>
      <c r="C10" s="147"/>
      <c r="D10" s="151"/>
      <c r="E10" s="147"/>
      <c r="F10" s="147"/>
      <c r="G10" s="147"/>
      <c r="H10" s="147"/>
      <c r="I10" s="147"/>
      <c r="J10" s="150">
        <f>SUM(J11:J16)</f>
        <v>0</v>
      </c>
      <c r="K10" s="150">
        <f>SUM(K11:K16)</f>
        <v>0</v>
      </c>
      <c r="L10" s="459"/>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59"/>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59"/>
    </row>
    <row r="13" spans="1:12" s="116" customFormat="1" ht="13.5" x14ac:dyDescent="0.15">
      <c r="A13" s="122"/>
      <c r="B13" s="116" t="s">
        <v>100</v>
      </c>
      <c r="D13" s="120"/>
      <c r="E13" s="116" t="s">
        <v>25</v>
      </c>
      <c r="I13" s="121" t="s">
        <v>96</v>
      </c>
      <c r="J13" s="123"/>
      <c r="K13" s="124">
        <f t="shared" si="0"/>
        <v>0</v>
      </c>
      <c r="L13" s="459"/>
    </row>
    <row r="14" spans="1:12" s="116" customFormat="1" ht="13.5" x14ac:dyDescent="0.15">
      <c r="A14" s="122"/>
      <c r="B14" s="116" t="s">
        <v>101</v>
      </c>
      <c r="D14" s="120"/>
      <c r="E14" s="116" t="s">
        <v>25</v>
      </c>
      <c r="I14" s="121" t="s">
        <v>96</v>
      </c>
      <c r="J14" s="123"/>
      <c r="K14" s="124">
        <f t="shared" si="0"/>
        <v>0</v>
      </c>
      <c r="L14" s="459"/>
    </row>
    <row r="15" spans="1:12" s="116" customFormat="1" ht="13.5" x14ac:dyDescent="0.15">
      <c r="A15" s="122"/>
      <c r="B15" s="116" t="s">
        <v>102</v>
      </c>
      <c r="D15" s="120"/>
      <c r="E15" s="116" t="s">
        <v>25</v>
      </c>
      <c r="I15" s="121" t="s">
        <v>96</v>
      </c>
      <c r="J15" s="123"/>
      <c r="K15" s="124">
        <f t="shared" si="0"/>
        <v>0</v>
      </c>
      <c r="L15" s="459"/>
    </row>
    <row r="16" spans="1:12" s="116" customFormat="1" ht="13.5" x14ac:dyDescent="0.15">
      <c r="A16" s="122"/>
      <c r="D16" s="120"/>
      <c r="I16" s="121"/>
      <c r="J16" s="123"/>
      <c r="K16" s="124">
        <f t="shared" si="0"/>
        <v>0</v>
      </c>
      <c r="L16" s="459"/>
    </row>
    <row r="17" spans="1:13" s="116" customFormat="1" ht="13.5" x14ac:dyDescent="0.15">
      <c r="A17" s="146" t="s">
        <v>77</v>
      </c>
      <c r="B17" s="147"/>
      <c r="C17" s="147"/>
      <c r="D17" s="148"/>
      <c r="E17" s="147"/>
      <c r="F17" s="147"/>
      <c r="G17" s="147"/>
      <c r="H17" s="147"/>
      <c r="I17" s="149"/>
      <c r="J17" s="150">
        <f>SUM(J18:J19)</f>
        <v>0</v>
      </c>
      <c r="K17" s="150">
        <f>SUM(K18:K19)</f>
        <v>0</v>
      </c>
      <c r="L17" s="459"/>
    </row>
    <row r="18" spans="1:13" s="116" customFormat="1" ht="13.5" x14ac:dyDescent="0.15">
      <c r="A18" s="122"/>
      <c r="B18" s="116" t="s">
        <v>104</v>
      </c>
      <c r="D18" s="120"/>
      <c r="E18" s="116" t="s">
        <v>25</v>
      </c>
      <c r="I18" s="121" t="s">
        <v>96</v>
      </c>
      <c r="J18" s="123"/>
      <c r="K18" s="124">
        <f t="shared" si="0"/>
        <v>0</v>
      </c>
      <c r="L18" s="459"/>
    </row>
    <row r="19" spans="1:13" s="116" customFormat="1" ht="13.5" x14ac:dyDescent="0.15">
      <c r="A19" s="122"/>
      <c r="B19" s="116" t="s">
        <v>105</v>
      </c>
      <c r="D19" s="120"/>
      <c r="E19" s="116" t="s">
        <v>25</v>
      </c>
      <c r="I19" s="121" t="s">
        <v>96</v>
      </c>
      <c r="J19" s="123"/>
      <c r="K19" s="124">
        <f>J19</f>
        <v>0</v>
      </c>
      <c r="L19" s="459"/>
    </row>
    <row r="20" spans="1:13" s="116" customFormat="1" ht="13.5" x14ac:dyDescent="0.15">
      <c r="A20" s="152" t="s">
        <v>35</v>
      </c>
      <c r="B20" s="153"/>
      <c r="C20" s="153"/>
      <c r="D20" s="154"/>
      <c r="E20" s="153"/>
      <c r="F20" s="153"/>
      <c r="G20" s="153"/>
      <c r="H20" s="153"/>
      <c r="I20" s="153"/>
      <c r="J20" s="155">
        <f>SUM(J21,J25)</f>
        <v>0</v>
      </c>
      <c r="K20" s="155">
        <f>SUM(K21,K25)</f>
        <v>0</v>
      </c>
      <c r="L20" s="459"/>
    </row>
    <row r="21" spans="1:13" s="116" customFormat="1" ht="13.5" x14ac:dyDescent="0.15">
      <c r="A21" s="146" t="s">
        <v>78</v>
      </c>
      <c r="B21" s="147"/>
      <c r="C21" s="147"/>
      <c r="D21" s="151"/>
      <c r="E21" s="147"/>
      <c r="F21" s="147"/>
      <c r="G21" s="147"/>
      <c r="H21" s="147"/>
      <c r="I21" s="147"/>
      <c r="J21" s="150">
        <f>SUM(J22:J24)</f>
        <v>0</v>
      </c>
      <c r="K21" s="150">
        <f>SUM(K22:K24)</f>
        <v>0</v>
      </c>
      <c r="L21" s="459"/>
    </row>
    <row r="22" spans="1:13" s="116" customFormat="1" ht="13.5" x14ac:dyDescent="0.15">
      <c r="A22" s="122"/>
      <c r="B22" s="116" t="s">
        <v>150</v>
      </c>
      <c r="C22" s="116" t="s">
        <v>93</v>
      </c>
      <c r="D22" s="120">
        <v>1830</v>
      </c>
      <c r="E22" s="116" t="s">
        <v>25</v>
      </c>
      <c r="F22" s="116" t="s">
        <v>94</v>
      </c>
      <c r="G22" s="116">
        <v>0</v>
      </c>
      <c r="H22" s="116" t="s">
        <v>95</v>
      </c>
      <c r="I22" s="121" t="s">
        <v>96</v>
      </c>
      <c r="J22" s="123">
        <f>D22*G22</f>
        <v>0</v>
      </c>
      <c r="K22" s="125">
        <f>J22</f>
        <v>0</v>
      </c>
      <c r="L22" s="459"/>
      <c r="M22" s="126"/>
    </row>
    <row r="23" spans="1:13" s="116" customFormat="1" ht="13.5" x14ac:dyDescent="0.15">
      <c r="A23" s="122"/>
      <c r="B23" s="116" t="s">
        <v>151</v>
      </c>
      <c r="C23" s="116" t="s">
        <v>93</v>
      </c>
      <c r="D23" s="120">
        <v>3530</v>
      </c>
      <c r="E23" s="116" t="s">
        <v>25</v>
      </c>
      <c r="F23" s="116" t="s">
        <v>94</v>
      </c>
      <c r="G23" s="116">
        <v>0</v>
      </c>
      <c r="H23" s="116" t="s">
        <v>95</v>
      </c>
      <c r="I23" s="121" t="s">
        <v>96</v>
      </c>
      <c r="J23" s="123">
        <f>D23*G23</f>
        <v>0</v>
      </c>
      <c r="K23" s="125">
        <f>J23</f>
        <v>0</v>
      </c>
      <c r="L23" s="459"/>
    </row>
    <row r="24" spans="1:13" s="116" customFormat="1" ht="13.5" x14ac:dyDescent="0.15">
      <c r="A24" s="122"/>
      <c r="D24" s="120"/>
      <c r="I24" s="121"/>
      <c r="J24" s="123"/>
      <c r="K24" s="125">
        <f>J24</f>
        <v>0</v>
      </c>
      <c r="L24" s="459"/>
    </row>
    <row r="25" spans="1:13" s="116" customFormat="1" ht="13.5" x14ac:dyDescent="0.15">
      <c r="A25" s="146" t="s">
        <v>79</v>
      </c>
      <c r="B25" s="147"/>
      <c r="C25" s="147"/>
      <c r="D25" s="151"/>
      <c r="E25" s="147"/>
      <c r="F25" s="147"/>
      <c r="G25" s="147"/>
      <c r="H25" s="147"/>
      <c r="I25" s="147"/>
      <c r="J25" s="150">
        <f>SUM(J26)</f>
        <v>0</v>
      </c>
      <c r="K25" s="150">
        <f>SUM(K26)</f>
        <v>0</v>
      </c>
      <c r="L25" s="459"/>
    </row>
    <row r="26" spans="1:13" s="116" customFormat="1" ht="13.5" x14ac:dyDescent="0.15">
      <c r="A26" s="122"/>
      <c r="B26" s="116" t="s">
        <v>152</v>
      </c>
      <c r="C26" s="116" t="s">
        <v>93</v>
      </c>
      <c r="D26" s="120">
        <v>8000</v>
      </c>
      <c r="E26" s="116" t="s">
        <v>25</v>
      </c>
      <c r="F26" s="116" t="s">
        <v>94</v>
      </c>
      <c r="G26" s="116">
        <v>0</v>
      </c>
      <c r="H26" s="116" t="s">
        <v>107</v>
      </c>
      <c r="I26" s="121" t="s">
        <v>96</v>
      </c>
      <c r="J26" s="123">
        <f t="shared" ref="J26" si="1">D26*G26</f>
        <v>0</v>
      </c>
      <c r="K26" s="125">
        <f>J26</f>
        <v>0</v>
      </c>
      <c r="L26" s="459"/>
    </row>
    <row r="27" spans="1:13" s="116" customFormat="1" ht="13.5" x14ac:dyDescent="0.15">
      <c r="A27" s="152" t="s">
        <v>36</v>
      </c>
      <c r="B27" s="153"/>
      <c r="C27" s="153"/>
      <c r="D27" s="154"/>
      <c r="E27" s="153"/>
      <c r="F27" s="153"/>
      <c r="G27" s="153"/>
      <c r="H27" s="153"/>
      <c r="I27" s="153"/>
      <c r="J27" s="155">
        <f>SUM(J28,J32,J37,J40)</f>
        <v>0</v>
      </c>
      <c r="K27" s="163">
        <f>SUM(K28,K32,K37,K40)</f>
        <v>0</v>
      </c>
      <c r="L27" s="459"/>
    </row>
    <row r="28" spans="1:13" s="116" customFormat="1" ht="13.5" x14ac:dyDescent="0.15">
      <c r="A28" s="146" t="s">
        <v>80</v>
      </c>
      <c r="B28" s="147"/>
      <c r="C28" s="147"/>
      <c r="D28" s="151"/>
      <c r="E28" s="147"/>
      <c r="F28" s="147"/>
      <c r="G28" s="147"/>
      <c r="H28" s="147"/>
      <c r="I28" s="147"/>
      <c r="J28" s="150">
        <f>SUM(J29:J31)</f>
        <v>0</v>
      </c>
      <c r="K28" s="150">
        <f>SUM(K29:K31)</f>
        <v>0</v>
      </c>
      <c r="L28" s="459"/>
    </row>
    <row r="29" spans="1:13" s="116" customFormat="1" ht="13.5" x14ac:dyDescent="0.15">
      <c r="A29" s="122"/>
      <c r="B29" s="116" t="s">
        <v>109</v>
      </c>
      <c r="D29" s="120"/>
      <c r="E29" s="116" t="s">
        <v>25</v>
      </c>
      <c r="I29" s="121" t="s">
        <v>96</v>
      </c>
      <c r="J29" s="123"/>
      <c r="K29" s="124">
        <f>J29</f>
        <v>0</v>
      </c>
      <c r="L29" s="459"/>
    </row>
    <row r="30" spans="1:13" s="116" customFormat="1" ht="13.5" x14ac:dyDescent="0.15">
      <c r="A30" s="122"/>
      <c r="B30" s="116" t="s">
        <v>110</v>
      </c>
      <c r="D30" s="120"/>
      <c r="E30" s="116" t="s">
        <v>25</v>
      </c>
      <c r="I30" s="121" t="s">
        <v>96</v>
      </c>
      <c r="J30" s="123"/>
      <c r="K30" s="124">
        <f>J30</f>
        <v>0</v>
      </c>
      <c r="L30" s="459"/>
    </row>
    <row r="31" spans="1:13" s="116" customFormat="1" ht="13.5" x14ac:dyDescent="0.15">
      <c r="A31" s="122"/>
      <c r="D31" s="120"/>
      <c r="I31" s="121"/>
      <c r="J31" s="123"/>
      <c r="K31" s="124">
        <f>J31</f>
        <v>0</v>
      </c>
      <c r="L31" s="459"/>
    </row>
    <row r="32" spans="1:13" s="116" customFormat="1" ht="13.5" x14ac:dyDescent="0.15">
      <c r="A32" s="146" t="s">
        <v>81</v>
      </c>
      <c r="B32" s="147"/>
      <c r="C32" s="147"/>
      <c r="D32" s="148"/>
      <c r="E32" s="147"/>
      <c r="F32" s="147"/>
      <c r="G32" s="147"/>
      <c r="H32" s="147"/>
      <c r="I32" s="147"/>
      <c r="J32" s="150">
        <f>SUM(J33:J36)</f>
        <v>0</v>
      </c>
      <c r="K32" s="150">
        <f>SUM(K33:K36)</f>
        <v>0</v>
      </c>
      <c r="L32" s="459"/>
    </row>
    <row r="33" spans="1:12" s="116" customFormat="1" ht="13.5" x14ac:dyDescent="0.15">
      <c r="A33" s="122" t="s">
        <v>111</v>
      </c>
      <c r="B33" s="116" t="s">
        <v>112</v>
      </c>
      <c r="D33" s="120"/>
      <c r="E33" s="116" t="s">
        <v>25</v>
      </c>
      <c r="I33" s="121" t="s">
        <v>96</v>
      </c>
      <c r="J33" s="123"/>
      <c r="K33" s="124">
        <f>J33</f>
        <v>0</v>
      </c>
      <c r="L33" s="459"/>
    </row>
    <row r="34" spans="1:12" s="116" customFormat="1" ht="13.5" x14ac:dyDescent="0.15">
      <c r="A34" s="122"/>
      <c r="B34" s="116" t="s">
        <v>113</v>
      </c>
      <c r="D34" s="120"/>
      <c r="E34" s="116" t="s">
        <v>25</v>
      </c>
      <c r="I34" s="121" t="s">
        <v>96</v>
      </c>
      <c r="J34" s="123"/>
      <c r="K34" s="124">
        <f t="shared" ref="K34:K36" si="2">J34</f>
        <v>0</v>
      </c>
      <c r="L34" s="459"/>
    </row>
    <row r="35" spans="1:12" s="116" customFormat="1" ht="13.5" x14ac:dyDescent="0.15">
      <c r="A35" s="122" t="s">
        <v>114</v>
      </c>
      <c r="B35" s="116" t="s">
        <v>113</v>
      </c>
      <c r="D35" s="120"/>
      <c r="E35" s="116" t="s">
        <v>25</v>
      </c>
      <c r="I35" s="121" t="s">
        <v>96</v>
      </c>
      <c r="J35" s="123"/>
      <c r="K35" s="124">
        <f t="shared" si="2"/>
        <v>0</v>
      </c>
      <c r="L35" s="459"/>
    </row>
    <row r="36" spans="1:12" s="116" customFormat="1" ht="13.5" x14ac:dyDescent="0.15">
      <c r="A36" s="122"/>
      <c r="D36" s="120"/>
      <c r="I36" s="121"/>
      <c r="J36" s="123"/>
      <c r="K36" s="124">
        <f t="shared" si="2"/>
        <v>0</v>
      </c>
      <c r="L36" s="459"/>
    </row>
    <row r="37" spans="1:12" s="116" customFormat="1" ht="13.5" x14ac:dyDescent="0.15">
      <c r="A37" s="146" t="s">
        <v>82</v>
      </c>
      <c r="B37" s="147"/>
      <c r="C37" s="147"/>
      <c r="D37" s="151"/>
      <c r="E37" s="147"/>
      <c r="F37" s="147"/>
      <c r="G37" s="147"/>
      <c r="H37" s="147"/>
      <c r="I37" s="147"/>
      <c r="J37" s="150">
        <f>SUM(J38:J39)</f>
        <v>0</v>
      </c>
      <c r="K37" s="150">
        <f>SUM(K38:K39)</f>
        <v>0</v>
      </c>
      <c r="L37" s="459"/>
    </row>
    <row r="38" spans="1:12" s="116" customFormat="1" ht="13.5" x14ac:dyDescent="0.15">
      <c r="A38" s="122"/>
      <c r="B38" s="116" t="s">
        <v>115</v>
      </c>
      <c r="D38" s="120"/>
      <c r="E38" s="116" t="s">
        <v>25</v>
      </c>
      <c r="I38" s="121" t="s">
        <v>96</v>
      </c>
      <c r="J38" s="123"/>
      <c r="K38" s="124">
        <f>J38</f>
        <v>0</v>
      </c>
      <c r="L38" s="459"/>
    </row>
    <row r="39" spans="1:12" s="116" customFormat="1" ht="13.5" x14ac:dyDescent="0.15">
      <c r="A39" s="122"/>
      <c r="D39" s="120"/>
      <c r="I39" s="121"/>
      <c r="J39" s="123"/>
      <c r="K39" s="124">
        <f>J39</f>
        <v>0</v>
      </c>
      <c r="L39" s="459"/>
    </row>
    <row r="40" spans="1:12" s="116" customFormat="1" ht="13.5" x14ac:dyDescent="0.15">
      <c r="A40" s="146" t="s">
        <v>83</v>
      </c>
      <c r="B40" s="147"/>
      <c r="C40" s="147"/>
      <c r="D40" s="148"/>
      <c r="E40" s="147"/>
      <c r="F40" s="147"/>
      <c r="G40" s="147"/>
      <c r="H40" s="147"/>
      <c r="I40" s="147"/>
      <c r="J40" s="150">
        <f>SUM(J41:J50)</f>
        <v>0</v>
      </c>
      <c r="K40" s="150">
        <f>SUM(K41:K50)</f>
        <v>0</v>
      </c>
      <c r="L40" s="459"/>
    </row>
    <row r="41" spans="1:12" s="116" customFormat="1" ht="13.5" x14ac:dyDescent="0.15">
      <c r="A41" s="29" t="s">
        <v>199</v>
      </c>
      <c r="C41" s="116" t="s">
        <v>93</v>
      </c>
      <c r="D41" s="120"/>
      <c r="E41" s="116" t="s">
        <v>25</v>
      </c>
      <c r="F41" s="116" t="s">
        <v>94</v>
      </c>
      <c r="H41" s="116" t="s">
        <v>117</v>
      </c>
      <c r="I41" s="121" t="s">
        <v>96</v>
      </c>
      <c r="J41" s="123">
        <f>D41*G41</f>
        <v>0</v>
      </c>
      <c r="K41" s="124">
        <f t="shared" ref="K41:K50" si="3">J41</f>
        <v>0</v>
      </c>
      <c r="L41" s="459"/>
    </row>
    <row r="42" spans="1:12" s="116" customFormat="1" ht="13.5" x14ac:dyDescent="0.15">
      <c r="A42" s="29" t="s">
        <v>200</v>
      </c>
      <c r="D42" s="120"/>
      <c r="I42" s="121"/>
      <c r="J42" s="123"/>
      <c r="K42" s="124">
        <f t="shared" si="3"/>
        <v>0</v>
      </c>
      <c r="L42" s="459"/>
    </row>
    <row r="43" spans="1:12" s="116" customFormat="1" ht="13.5" x14ac:dyDescent="0.15">
      <c r="A43" s="29" t="s">
        <v>205</v>
      </c>
      <c r="D43" s="120"/>
      <c r="I43" s="121"/>
      <c r="J43" s="123"/>
      <c r="K43" s="124">
        <f t="shared" si="3"/>
        <v>0</v>
      </c>
      <c r="L43" s="459"/>
    </row>
    <row r="44" spans="1:12" s="116" customFormat="1" ht="13.5" x14ac:dyDescent="0.15">
      <c r="A44" s="29" t="s">
        <v>204</v>
      </c>
      <c r="C44" s="116" t="s">
        <v>93</v>
      </c>
      <c r="D44" s="120"/>
      <c r="E44" s="116" t="s">
        <v>25</v>
      </c>
      <c r="F44" s="116" t="s">
        <v>94</v>
      </c>
      <c r="H44" s="116" t="s">
        <v>117</v>
      </c>
      <c r="I44" s="121" t="s">
        <v>96</v>
      </c>
      <c r="J44" s="123">
        <f>D44*G44</f>
        <v>0</v>
      </c>
      <c r="K44" s="124">
        <f t="shared" si="3"/>
        <v>0</v>
      </c>
      <c r="L44" s="459"/>
    </row>
    <row r="45" spans="1:12" s="116" customFormat="1" ht="13.5" x14ac:dyDescent="0.15">
      <c r="A45" s="29" t="s">
        <v>203</v>
      </c>
      <c r="D45" s="120"/>
      <c r="I45" s="121"/>
      <c r="J45" s="123"/>
      <c r="K45" s="124">
        <f t="shared" si="3"/>
        <v>0</v>
      </c>
      <c r="L45" s="459"/>
    </row>
    <row r="46" spans="1:12" s="116" customFormat="1" ht="13.5" x14ac:dyDescent="0.15">
      <c r="A46" s="29" t="s">
        <v>202</v>
      </c>
      <c r="D46" s="120"/>
      <c r="I46" s="121"/>
      <c r="J46" s="123"/>
      <c r="K46" s="124">
        <f t="shared" si="3"/>
        <v>0</v>
      </c>
      <c r="L46" s="459"/>
    </row>
    <row r="47" spans="1:12" s="116" customFormat="1" ht="13.5" x14ac:dyDescent="0.15">
      <c r="A47" s="29" t="s">
        <v>201</v>
      </c>
      <c r="D47" s="120"/>
      <c r="I47" s="121"/>
      <c r="J47" s="123"/>
      <c r="K47" s="124">
        <f t="shared" si="3"/>
        <v>0</v>
      </c>
      <c r="L47" s="459"/>
    </row>
    <row r="48" spans="1:12" s="116" customFormat="1" ht="13.5" x14ac:dyDescent="0.15">
      <c r="A48" s="122" t="s">
        <v>197</v>
      </c>
      <c r="B48" s="116" t="s">
        <v>118</v>
      </c>
      <c r="D48" s="120"/>
      <c r="I48" s="121"/>
      <c r="J48" s="123"/>
      <c r="K48" s="124">
        <f t="shared" si="3"/>
        <v>0</v>
      </c>
      <c r="L48" s="459"/>
    </row>
    <row r="49" spans="1:12" s="116" customFormat="1" ht="13.5" x14ac:dyDescent="0.15">
      <c r="A49" s="122"/>
      <c r="B49" s="116" t="s">
        <v>119</v>
      </c>
      <c r="D49" s="120"/>
      <c r="I49" s="121"/>
      <c r="J49" s="123"/>
      <c r="K49" s="124">
        <f t="shared" si="3"/>
        <v>0</v>
      </c>
      <c r="L49" s="459"/>
    </row>
    <row r="50" spans="1:12" s="116" customFormat="1" ht="13.5" x14ac:dyDescent="0.15">
      <c r="A50" s="122" t="s">
        <v>198</v>
      </c>
      <c r="D50" s="120"/>
      <c r="I50" s="121"/>
      <c r="J50" s="123"/>
      <c r="K50" s="124">
        <f t="shared" si="3"/>
        <v>0</v>
      </c>
      <c r="L50" s="459"/>
    </row>
    <row r="51" spans="1:12" s="132" customFormat="1" ht="14.25" thickBot="1" x14ac:dyDescent="0.2">
      <c r="A51" s="156" t="s">
        <v>154</v>
      </c>
      <c r="B51" s="157">
        <v>0</v>
      </c>
      <c r="C51" s="158"/>
      <c r="D51" s="159"/>
      <c r="E51" s="158"/>
      <c r="F51" s="158"/>
      <c r="G51" s="158"/>
      <c r="H51" s="158"/>
      <c r="I51" s="160"/>
      <c r="J51" s="161">
        <f>ROUNDDOWN((J6+J20+J27)*B51%,0)</f>
        <v>0</v>
      </c>
      <c r="K51" s="162">
        <f>ROUNDDOWN((K6+K20+K27)*B51%,0)</f>
        <v>0</v>
      </c>
      <c r="L51" s="454"/>
    </row>
    <row r="52" spans="1:12" s="132" customFormat="1" ht="14.25" thickBot="1" x14ac:dyDescent="0.2">
      <c r="A52" s="127" t="s">
        <v>155</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156</v>
      </c>
      <c r="B53" s="135">
        <v>10</v>
      </c>
      <c r="C53" s="128"/>
      <c r="D53" s="129"/>
      <c r="E53" s="128"/>
      <c r="F53" s="128"/>
      <c r="G53" s="128"/>
      <c r="H53" s="128"/>
      <c r="I53" s="130"/>
      <c r="J53" s="131">
        <f>ROUNDDOWN(J52*B53%,0)</f>
        <v>0</v>
      </c>
      <c r="K53" s="451"/>
      <c r="L53" s="453"/>
    </row>
    <row r="54" spans="1:12" s="132" customFormat="1" ht="14.25" thickBot="1" x14ac:dyDescent="0.2">
      <c r="A54" s="136" t="s">
        <v>157</v>
      </c>
      <c r="B54" s="137"/>
      <c r="C54" s="137"/>
      <c r="D54" s="137"/>
      <c r="E54" s="137"/>
      <c r="F54" s="137"/>
      <c r="G54" s="137"/>
      <c r="H54" s="137"/>
      <c r="I54" s="137"/>
      <c r="J54" s="138">
        <f>SUM(J52:J53)</f>
        <v>0</v>
      </c>
      <c r="K54" s="452"/>
      <c r="L54" s="454"/>
    </row>
    <row r="55" spans="1:12" s="132" customFormat="1" ht="13.5" x14ac:dyDescent="0.15">
      <c r="A55" s="112">
        <v>0.66666666666666663</v>
      </c>
      <c r="J55" s="133"/>
      <c r="K55" s="139"/>
      <c r="L55" s="140"/>
    </row>
    <row r="56" spans="1:12" ht="20.100000000000001" customHeight="1" x14ac:dyDescent="0.15">
      <c r="A56" s="455" t="s">
        <v>146</v>
      </c>
      <c r="B56" s="455"/>
      <c r="C56" s="455"/>
      <c r="D56" s="455"/>
      <c r="E56" s="455"/>
      <c r="F56" s="455"/>
      <c r="G56" s="455"/>
      <c r="H56" s="455"/>
      <c r="I56" s="455"/>
      <c r="J56" s="455"/>
      <c r="K56" s="455"/>
      <c r="L56" s="455"/>
    </row>
    <row r="57" spans="1:12" ht="30" customHeight="1" x14ac:dyDescent="0.15">
      <c r="A57" s="456" t="s">
        <v>195</v>
      </c>
      <c r="B57" s="456"/>
      <c r="C57" s="456"/>
      <c r="D57" s="456"/>
      <c r="E57" s="456"/>
      <c r="F57" s="456"/>
      <c r="G57" s="456"/>
      <c r="H57" s="456"/>
      <c r="I57" s="456"/>
      <c r="J57" s="456"/>
      <c r="K57" s="456"/>
      <c r="L57" s="456"/>
    </row>
    <row r="58" spans="1:12" ht="19.5" customHeight="1" x14ac:dyDescent="0.15">
      <c r="A58" s="457" t="s">
        <v>196</v>
      </c>
      <c r="B58" s="457"/>
      <c r="C58" s="457"/>
      <c r="D58" s="457"/>
      <c r="E58" s="457"/>
      <c r="F58" s="457"/>
      <c r="G58" s="457"/>
      <c r="H58" s="457"/>
      <c r="I58" s="457"/>
      <c r="J58" s="457"/>
      <c r="K58" s="457"/>
      <c r="L58" s="457"/>
    </row>
    <row r="59" spans="1:12" ht="19.5" customHeight="1" x14ac:dyDescent="0.15">
      <c r="A59" s="132"/>
      <c r="L59" s="113" t="s">
        <v>364</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100D2F62-3D3C-43CB-AF29-DBB6C079EA0B}">
      <formula1>"0,10,11,12,13,14,15,16,17,18,19,20,21,22,23,24,25,26,27,28,29,30"</formula1>
    </dataValidation>
  </dataValidations>
  <pageMargins left="0.7" right="0.7" top="0.75" bottom="0.75" header="0.3" footer="0.3"/>
  <pageSetup paperSize="9" scale="6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C9BE6-DD77-47B1-9796-B971B00A9262}">
  <sheetPr>
    <tabColor rgb="FF00B050"/>
  </sheetPr>
  <dimension ref="A1:M60"/>
  <sheetViews>
    <sheetView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7"/>
      <c r="L1" s="115" t="s">
        <v>71</v>
      </c>
    </row>
    <row r="2" spans="1:12" ht="19.5" customHeight="1" x14ac:dyDescent="0.15">
      <c r="A2" s="462" t="s">
        <v>210</v>
      </c>
      <c r="B2" s="462"/>
      <c r="C2" s="462"/>
      <c r="D2" s="462"/>
      <c r="E2" s="462"/>
      <c r="F2" s="462"/>
      <c r="G2" s="462"/>
      <c r="H2" s="462"/>
      <c r="I2" s="462"/>
      <c r="J2" s="462"/>
      <c r="K2" s="462"/>
      <c r="L2" s="462"/>
    </row>
    <row r="3" spans="1:12" ht="19.5" customHeight="1" x14ac:dyDescent="0.15">
      <c r="B3" s="463"/>
      <c r="C3" s="463"/>
      <c r="D3" s="463"/>
      <c r="E3" s="463"/>
      <c r="F3" s="463"/>
      <c r="G3" s="463"/>
      <c r="H3" s="463"/>
      <c r="I3" s="464"/>
      <c r="J3" s="464"/>
      <c r="K3" s="464"/>
      <c r="L3" s="464"/>
    </row>
    <row r="4" spans="1:12" s="116" customFormat="1" ht="19.5" customHeight="1" thickBot="1" x14ac:dyDescent="0.2">
      <c r="A4" s="465" t="str">
        <f>"（４）"&amp;情報項目シート!C47&amp;"　　項目別明細表(2027年度）"</f>
        <v>（４）　　項目別明細表(2027年度）</v>
      </c>
      <c r="B4" s="465"/>
      <c r="C4" s="465"/>
      <c r="D4" s="465"/>
      <c r="E4" s="465"/>
      <c r="F4" s="465"/>
      <c r="G4" s="465"/>
      <c r="H4" s="465"/>
      <c r="I4" s="465"/>
      <c r="J4" s="465"/>
      <c r="K4" s="465"/>
    </row>
    <row r="5" spans="1:12" s="116" customFormat="1" ht="13.5" x14ac:dyDescent="0.15">
      <c r="A5" s="466" t="s">
        <v>89</v>
      </c>
      <c r="B5" s="467"/>
      <c r="C5" s="467"/>
      <c r="D5" s="467"/>
      <c r="E5" s="467"/>
      <c r="F5" s="467"/>
      <c r="G5" s="467"/>
      <c r="H5" s="467"/>
      <c r="I5" s="468"/>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58"/>
    </row>
    <row r="7" spans="1:12" s="116" customFormat="1" ht="13.5" x14ac:dyDescent="0.15">
      <c r="A7" s="146" t="s">
        <v>75</v>
      </c>
      <c r="B7" s="147"/>
      <c r="C7" s="147"/>
      <c r="D7" s="148"/>
      <c r="E7" s="147"/>
      <c r="F7" s="147"/>
      <c r="G7" s="147"/>
      <c r="H7" s="147"/>
      <c r="I7" s="149"/>
      <c r="J7" s="150">
        <f>SUM(J8:J9)</f>
        <v>0</v>
      </c>
      <c r="K7" s="150">
        <f>SUM(K8:K9)</f>
        <v>0</v>
      </c>
      <c r="L7" s="459"/>
    </row>
    <row r="8" spans="1:12" s="116" customFormat="1" ht="13.5" x14ac:dyDescent="0.15">
      <c r="A8" s="122"/>
      <c r="B8" s="116" t="s">
        <v>92</v>
      </c>
      <c r="C8" s="116" t="s">
        <v>93</v>
      </c>
      <c r="D8" s="120"/>
      <c r="E8" s="116" t="s">
        <v>25</v>
      </c>
      <c r="F8" s="116" t="s">
        <v>94</v>
      </c>
      <c r="G8" s="116">
        <v>1</v>
      </c>
      <c r="H8" s="116" t="s">
        <v>95</v>
      </c>
      <c r="I8" s="121" t="s">
        <v>96</v>
      </c>
      <c r="J8" s="123"/>
      <c r="K8" s="124">
        <f>J8</f>
        <v>0</v>
      </c>
      <c r="L8" s="459"/>
    </row>
    <row r="9" spans="1:12" s="116" customFormat="1" ht="13.5" x14ac:dyDescent="0.15">
      <c r="A9" s="122"/>
      <c r="D9" s="120"/>
      <c r="I9" s="121"/>
      <c r="J9" s="123"/>
      <c r="K9" s="124">
        <f>J9</f>
        <v>0</v>
      </c>
      <c r="L9" s="459"/>
    </row>
    <row r="10" spans="1:12" s="116" customFormat="1" ht="13.5" x14ac:dyDescent="0.15">
      <c r="A10" s="460" t="s">
        <v>76</v>
      </c>
      <c r="B10" s="461"/>
      <c r="C10" s="147"/>
      <c r="D10" s="151"/>
      <c r="E10" s="147"/>
      <c r="F10" s="147"/>
      <c r="G10" s="147"/>
      <c r="H10" s="147"/>
      <c r="I10" s="147"/>
      <c r="J10" s="150">
        <f>SUM(J11:J16)</f>
        <v>0</v>
      </c>
      <c r="K10" s="150">
        <f>SUM(K11:K16)</f>
        <v>0</v>
      </c>
      <c r="L10" s="459"/>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59"/>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59"/>
    </row>
    <row r="13" spans="1:12" s="116" customFormat="1" ht="13.5" x14ac:dyDescent="0.15">
      <c r="A13" s="122"/>
      <c r="B13" s="116" t="s">
        <v>100</v>
      </c>
      <c r="D13" s="120"/>
      <c r="E13" s="116" t="s">
        <v>25</v>
      </c>
      <c r="I13" s="121" t="s">
        <v>96</v>
      </c>
      <c r="J13" s="123"/>
      <c r="K13" s="124">
        <f t="shared" si="0"/>
        <v>0</v>
      </c>
      <c r="L13" s="459"/>
    </row>
    <row r="14" spans="1:12" s="116" customFormat="1" ht="13.5" x14ac:dyDescent="0.15">
      <c r="A14" s="122"/>
      <c r="B14" s="116" t="s">
        <v>101</v>
      </c>
      <c r="D14" s="120"/>
      <c r="E14" s="116" t="s">
        <v>25</v>
      </c>
      <c r="I14" s="121" t="s">
        <v>96</v>
      </c>
      <c r="J14" s="123"/>
      <c r="K14" s="124">
        <f t="shared" si="0"/>
        <v>0</v>
      </c>
      <c r="L14" s="459"/>
    </row>
    <row r="15" spans="1:12" s="116" customFormat="1" ht="13.5" x14ac:dyDescent="0.15">
      <c r="A15" s="122"/>
      <c r="B15" s="116" t="s">
        <v>102</v>
      </c>
      <c r="D15" s="120"/>
      <c r="E15" s="116" t="s">
        <v>25</v>
      </c>
      <c r="I15" s="121" t="s">
        <v>96</v>
      </c>
      <c r="J15" s="123"/>
      <c r="K15" s="124">
        <f t="shared" si="0"/>
        <v>0</v>
      </c>
      <c r="L15" s="459"/>
    </row>
    <row r="16" spans="1:12" s="116" customFormat="1" ht="13.5" x14ac:dyDescent="0.15">
      <c r="A16" s="122"/>
      <c r="D16" s="120"/>
      <c r="I16" s="121"/>
      <c r="J16" s="123"/>
      <c r="K16" s="124">
        <f t="shared" si="0"/>
        <v>0</v>
      </c>
      <c r="L16" s="459"/>
    </row>
    <row r="17" spans="1:13" s="116" customFormat="1" ht="13.5" x14ac:dyDescent="0.15">
      <c r="A17" s="146" t="s">
        <v>77</v>
      </c>
      <c r="B17" s="147"/>
      <c r="C17" s="147"/>
      <c r="D17" s="148"/>
      <c r="E17" s="147"/>
      <c r="F17" s="147"/>
      <c r="G17" s="147"/>
      <c r="H17" s="147"/>
      <c r="I17" s="149"/>
      <c r="J17" s="150">
        <f>SUM(J18:J19)</f>
        <v>0</v>
      </c>
      <c r="K17" s="150">
        <f>SUM(K18:K19)</f>
        <v>0</v>
      </c>
      <c r="L17" s="459"/>
    </row>
    <row r="18" spans="1:13" s="116" customFormat="1" ht="13.5" x14ac:dyDescent="0.15">
      <c r="A18" s="122"/>
      <c r="B18" s="116" t="s">
        <v>104</v>
      </c>
      <c r="D18" s="120"/>
      <c r="E18" s="116" t="s">
        <v>25</v>
      </c>
      <c r="I18" s="121" t="s">
        <v>96</v>
      </c>
      <c r="J18" s="123"/>
      <c r="K18" s="124">
        <f t="shared" si="0"/>
        <v>0</v>
      </c>
      <c r="L18" s="459"/>
    </row>
    <row r="19" spans="1:13" s="116" customFormat="1" ht="13.5" x14ac:dyDescent="0.15">
      <c r="A19" s="122"/>
      <c r="B19" s="116" t="s">
        <v>105</v>
      </c>
      <c r="D19" s="120"/>
      <c r="E19" s="116" t="s">
        <v>25</v>
      </c>
      <c r="I19" s="121" t="s">
        <v>96</v>
      </c>
      <c r="J19" s="123"/>
      <c r="K19" s="124">
        <f>J19</f>
        <v>0</v>
      </c>
      <c r="L19" s="459"/>
    </row>
    <row r="20" spans="1:13" s="116" customFormat="1" ht="13.5" x14ac:dyDescent="0.15">
      <c r="A20" s="152" t="s">
        <v>35</v>
      </c>
      <c r="B20" s="153"/>
      <c r="C20" s="153"/>
      <c r="D20" s="154"/>
      <c r="E20" s="153"/>
      <c r="F20" s="153"/>
      <c r="G20" s="153"/>
      <c r="H20" s="153"/>
      <c r="I20" s="153"/>
      <c r="J20" s="155">
        <f>SUM(J21,J25)</f>
        <v>0</v>
      </c>
      <c r="K20" s="155">
        <f>SUM(K21,K25)</f>
        <v>0</v>
      </c>
      <c r="L20" s="459"/>
    </row>
    <row r="21" spans="1:13" s="116" customFormat="1" ht="13.5" x14ac:dyDescent="0.15">
      <c r="A21" s="146" t="s">
        <v>78</v>
      </c>
      <c r="B21" s="147"/>
      <c r="C21" s="147"/>
      <c r="D21" s="151"/>
      <c r="E21" s="147"/>
      <c r="F21" s="147"/>
      <c r="G21" s="147"/>
      <c r="H21" s="147"/>
      <c r="I21" s="147"/>
      <c r="J21" s="150">
        <f>SUM(J22:J24)</f>
        <v>0</v>
      </c>
      <c r="K21" s="150">
        <f>SUM(K22:K24)</f>
        <v>0</v>
      </c>
      <c r="L21" s="459"/>
    </row>
    <row r="22" spans="1:13" s="116" customFormat="1" ht="13.5" x14ac:dyDescent="0.15">
      <c r="A22" s="122"/>
      <c r="B22" s="116" t="s">
        <v>150</v>
      </c>
      <c r="C22" s="116" t="s">
        <v>93</v>
      </c>
      <c r="D22" s="120">
        <v>1830</v>
      </c>
      <c r="E22" s="116" t="s">
        <v>25</v>
      </c>
      <c r="F22" s="116" t="s">
        <v>94</v>
      </c>
      <c r="G22" s="116">
        <v>0</v>
      </c>
      <c r="H22" s="116" t="s">
        <v>95</v>
      </c>
      <c r="I22" s="121" t="s">
        <v>96</v>
      </c>
      <c r="J22" s="123">
        <f>D22*G22</f>
        <v>0</v>
      </c>
      <c r="K22" s="125">
        <f>J22</f>
        <v>0</v>
      </c>
      <c r="L22" s="459"/>
      <c r="M22" s="126"/>
    </row>
    <row r="23" spans="1:13" s="116" customFormat="1" ht="13.5" x14ac:dyDescent="0.15">
      <c r="A23" s="122"/>
      <c r="B23" s="116" t="s">
        <v>151</v>
      </c>
      <c r="C23" s="116" t="s">
        <v>93</v>
      </c>
      <c r="D23" s="120">
        <v>3530</v>
      </c>
      <c r="E23" s="116" t="s">
        <v>25</v>
      </c>
      <c r="F23" s="116" t="s">
        <v>94</v>
      </c>
      <c r="G23" s="116">
        <v>0</v>
      </c>
      <c r="H23" s="116" t="s">
        <v>95</v>
      </c>
      <c r="I23" s="121" t="s">
        <v>96</v>
      </c>
      <c r="J23" s="123">
        <f>D23*G23</f>
        <v>0</v>
      </c>
      <c r="K23" s="125">
        <f>J23</f>
        <v>0</v>
      </c>
      <c r="L23" s="459"/>
    </row>
    <row r="24" spans="1:13" s="116" customFormat="1" ht="13.5" x14ac:dyDescent="0.15">
      <c r="A24" s="122"/>
      <c r="D24" s="120"/>
      <c r="I24" s="121"/>
      <c r="J24" s="123"/>
      <c r="K24" s="125">
        <f>J24</f>
        <v>0</v>
      </c>
      <c r="L24" s="459"/>
    </row>
    <row r="25" spans="1:13" s="116" customFormat="1" ht="13.5" x14ac:dyDescent="0.15">
      <c r="A25" s="146" t="s">
        <v>79</v>
      </c>
      <c r="B25" s="147"/>
      <c r="C25" s="147"/>
      <c r="D25" s="151"/>
      <c r="E25" s="147"/>
      <c r="F25" s="147"/>
      <c r="G25" s="147"/>
      <c r="H25" s="147"/>
      <c r="I25" s="147"/>
      <c r="J25" s="150">
        <f>SUM(J26)</f>
        <v>0</v>
      </c>
      <c r="K25" s="150">
        <f>SUM(K26)</f>
        <v>0</v>
      </c>
      <c r="L25" s="459"/>
    </row>
    <row r="26" spans="1:13" s="116" customFormat="1" ht="13.5" x14ac:dyDescent="0.15">
      <c r="A26" s="122"/>
      <c r="B26" s="116" t="s">
        <v>152</v>
      </c>
      <c r="C26" s="116" t="s">
        <v>93</v>
      </c>
      <c r="D26" s="120">
        <v>8000</v>
      </c>
      <c r="E26" s="116" t="s">
        <v>25</v>
      </c>
      <c r="F26" s="116" t="s">
        <v>94</v>
      </c>
      <c r="G26" s="116">
        <v>0</v>
      </c>
      <c r="H26" s="116" t="s">
        <v>107</v>
      </c>
      <c r="I26" s="121" t="s">
        <v>96</v>
      </c>
      <c r="J26" s="123">
        <f t="shared" ref="J26" si="1">D26*G26</f>
        <v>0</v>
      </c>
      <c r="K26" s="125">
        <f>J26</f>
        <v>0</v>
      </c>
      <c r="L26" s="459"/>
    </row>
    <row r="27" spans="1:13" s="116" customFormat="1" ht="13.5" x14ac:dyDescent="0.15">
      <c r="A27" s="152" t="s">
        <v>36</v>
      </c>
      <c r="B27" s="153"/>
      <c r="C27" s="153"/>
      <c r="D27" s="154"/>
      <c r="E27" s="153"/>
      <c r="F27" s="153"/>
      <c r="G27" s="153"/>
      <c r="H27" s="153"/>
      <c r="I27" s="153"/>
      <c r="J27" s="155">
        <f>SUM(J28,J32,J37,J40)</f>
        <v>0</v>
      </c>
      <c r="K27" s="163">
        <f>SUM(K28,K32,K37,K40)</f>
        <v>0</v>
      </c>
      <c r="L27" s="459"/>
    </row>
    <row r="28" spans="1:13" s="116" customFormat="1" ht="13.5" x14ac:dyDescent="0.15">
      <c r="A28" s="146" t="s">
        <v>80</v>
      </c>
      <c r="B28" s="147"/>
      <c r="C28" s="147"/>
      <c r="D28" s="151"/>
      <c r="E28" s="147"/>
      <c r="F28" s="147"/>
      <c r="G28" s="147"/>
      <c r="H28" s="147"/>
      <c r="I28" s="147"/>
      <c r="J28" s="150">
        <f>SUM(J29:J31)</f>
        <v>0</v>
      </c>
      <c r="K28" s="150">
        <f>SUM(K29:K31)</f>
        <v>0</v>
      </c>
      <c r="L28" s="459"/>
    </row>
    <row r="29" spans="1:13" s="116" customFormat="1" ht="13.5" x14ac:dyDescent="0.15">
      <c r="A29" s="122"/>
      <c r="B29" s="116" t="s">
        <v>109</v>
      </c>
      <c r="D29" s="120"/>
      <c r="E29" s="116" t="s">
        <v>25</v>
      </c>
      <c r="I29" s="121" t="s">
        <v>96</v>
      </c>
      <c r="J29" s="123"/>
      <c r="K29" s="124">
        <f>J29</f>
        <v>0</v>
      </c>
      <c r="L29" s="459"/>
    </row>
    <row r="30" spans="1:13" s="116" customFormat="1" ht="13.5" x14ac:dyDescent="0.15">
      <c r="A30" s="122"/>
      <c r="B30" s="116" t="s">
        <v>110</v>
      </c>
      <c r="D30" s="120"/>
      <c r="E30" s="116" t="s">
        <v>25</v>
      </c>
      <c r="I30" s="121" t="s">
        <v>96</v>
      </c>
      <c r="J30" s="123"/>
      <c r="K30" s="124">
        <f>J30</f>
        <v>0</v>
      </c>
      <c r="L30" s="459"/>
    </row>
    <row r="31" spans="1:13" s="116" customFormat="1" ht="13.5" x14ac:dyDescent="0.15">
      <c r="A31" s="122"/>
      <c r="D31" s="120"/>
      <c r="I31" s="121"/>
      <c r="J31" s="123"/>
      <c r="K31" s="124">
        <f>J31</f>
        <v>0</v>
      </c>
      <c r="L31" s="459"/>
    </row>
    <row r="32" spans="1:13" s="116" customFormat="1" ht="13.5" x14ac:dyDescent="0.15">
      <c r="A32" s="146" t="s">
        <v>81</v>
      </c>
      <c r="B32" s="147"/>
      <c r="C32" s="147"/>
      <c r="D32" s="148"/>
      <c r="E32" s="147"/>
      <c r="F32" s="147"/>
      <c r="G32" s="147"/>
      <c r="H32" s="147"/>
      <c r="I32" s="147"/>
      <c r="J32" s="150">
        <f>SUM(J33:J36)</f>
        <v>0</v>
      </c>
      <c r="K32" s="150">
        <f>SUM(K33:K36)</f>
        <v>0</v>
      </c>
      <c r="L32" s="459"/>
    </row>
    <row r="33" spans="1:12" s="116" customFormat="1" ht="13.5" x14ac:dyDescent="0.15">
      <c r="A33" s="122" t="s">
        <v>111</v>
      </c>
      <c r="B33" s="116" t="s">
        <v>112</v>
      </c>
      <c r="D33" s="120"/>
      <c r="E33" s="116" t="s">
        <v>25</v>
      </c>
      <c r="I33" s="121" t="s">
        <v>96</v>
      </c>
      <c r="J33" s="123"/>
      <c r="K33" s="124">
        <f>J33</f>
        <v>0</v>
      </c>
      <c r="L33" s="459"/>
    </row>
    <row r="34" spans="1:12" s="116" customFormat="1" ht="13.5" x14ac:dyDescent="0.15">
      <c r="A34" s="122"/>
      <c r="B34" s="116" t="s">
        <v>113</v>
      </c>
      <c r="D34" s="120"/>
      <c r="E34" s="116" t="s">
        <v>25</v>
      </c>
      <c r="I34" s="121" t="s">
        <v>96</v>
      </c>
      <c r="J34" s="123"/>
      <c r="K34" s="124">
        <f t="shared" ref="K34:K36" si="2">J34</f>
        <v>0</v>
      </c>
      <c r="L34" s="459"/>
    </row>
    <row r="35" spans="1:12" s="116" customFormat="1" ht="13.5" x14ac:dyDescent="0.15">
      <c r="A35" s="122" t="s">
        <v>114</v>
      </c>
      <c r="B35" s="116" t="s">
        <v>113</v>
      </c>
      <c r="D35" s="120"/>
      <c r="E35" s="116" t="s">
        <v>25</v>
      </c>
      <c r="I35" s="121" t="s">
        <v>96</v>
      </c>
      <c r="J35" s="123"/>
      <c r="K35" s="124">
        <f t="shared" si="2"/>
        <v>0</v>
      </c>
      <c r="L35" s="459"/>
    </row>
    <row r="36" spans="1:12" s="116" customFormat="1" ht="13.5" x14ac:dyDescent="0.15">
      <c r="A36" s="122"/>
      <c r="D36" s="120"/>
      <c r="I36" s="121"/>
      <c r="J36" s="123"/>
      <c r="K36" s="124">
        <f t="shared" si="2"/>
        <v>0</v>
      </c>
      <c r="L36" s="459"/>
    </row>
    <row r="37" spans="1:12" s="116" customFormat="1" ht="13.5" x14ac:dyDescent="0.15">
      <c r="A37" s="146" t="s">
        <v>82</v>
      </c>
      <c r="B37" s="147"/>
      <c r="C37" s="147"/>
      <c r="D37" s="151"/>
      <c r="E37" s="147"/>
      <c r="F37" s="147"/>
      <c r="G37" s="147"/>
      <c r="H37" s="147"/>
      <c r="I37" s="147"/>
      <c r="J37" s="150">
        <f>SUM(J38:J39)</f>
        <v>0</v>
      </c>
      <c r="K37" s="150">
        <f>SUM(K38:K39)</f>
        <v>0</v>
      </c>
      <c r="L37" s="459"/>
    </row>
    <row r="38" spans="1:12" s="116" customFormat="1" ht="13.5" x14ac:dyDescent="0.15">
      <c r="A38" s="122"/>
      <c r="B38" s="116" t="s">
        <v>115</v>
      </c>
      <c r="D38" s="120"/>
      <c r="E38" s="116" t="s">
        <v>25</v>
      </c>
      <c r="I38" s="121" t="s">
        <v>96</v>
      </c>
      <c r="J38" s="123"/>
      <c r="K38" s="124">
        <f>J38</f>
        <v>0</v>
      </c>
      <c r="L38" s="459"/>
    </row>
    <row r="39" spans="1:12" s="116" customFormat="1" ht="13.5" x14ac:dyDescent="0.15">
      <c r="A39" s="122"/>
      <c r="D39" s="120"/>
      <c r="I39" s="121"/>
      <c r="J39" s="123"/>
      <c r="K39" s="124">
        <f>J39</f>
        <v>0</v>
      </c>
      <c r="L39" s="459"/>
    </row>
    <row r="40" spans="1:12" s="116" customFormat="1" ht="13.5" x14ac:dyDescent="0.15">
      <c r="A40" s="146" t="s">
        <v>83</v>
      </c>
      <c r="B40" s="147"/>
      <c r="C40" s="147"/>
      <c r="D40" s="148"/>
      <c r="E40" s="147"/>
      <c r="F40" s="147"/>
      <c r="G40" s="147"/>
      <c r="H40" s="147"/>
      <c r="I40" s="147"/>
      <c r="J40" s="150">
        <f>SUM(J41:J50)</f>
        <v>0</v>
      </c>
      <c r="K40" s="150">
        <f>SUM(K41:K50)</f>
        <v>0</v>
      </c>
      <c r="L40" s="459"/>
    </row>
    <row r="41" spans="1:12" s="116" customFormat="1" ht="13.5" x14ac:dyDescent="0.15">
      <c r="A41" s="29" t="s">
        <v>199</v>
      </c>
      <c r="C41" s="116" t="s">
        <v>93</v>
      </c>
      <c r="D41" s="120"/>
      <c r="E41" s="116" t="s">
        <v>25</v>
      </c>
      <c r="F41" s="116" t="s">
        <v>94</v>
      </c>
      <c r="H41" s="116" t="s">
        <v>117</v>
      </c>
      <c r="I41" s="121" t="s">
        <v>96</v>
      </c>
      <c r="J41" s="123">
        <f>D41*G41</f>
        <v>0</v>
      </c>
      <c r="K41" s="124">
        <f t="shared" ref="K41:K50" si="3">J41</f>
        <v>0</v>
      </c>
      <c r="L41" s="459"/>
    </row>
    <row r="42" spans="1:12" s="116" customFormat="1" ht="13.5" x14ac:dyDescent="0.15">
      <c r="A42" s="29" t="s">
        <v>200</v>
      </c>
      <c r="D42" s="120"/>
      <c r="I42" s="121"/>
      <c r="J42" s="123"/>
      <c r="K42" s="124">
        <f t="shared" si="3"/>
        <v>0</v>
      </c>
      <c r="L42" s="459"/>
    </row>
    <row r="43" spans="1:12" s="116" customFormat="1" ht="13.5" x14ac:dyDescent="0.15">
      <c r="A43" s="29" t="s">
        <v>205</v>
      </c>
      <c r="D43" s="120"/>
      <c r="I43" s="121"/>
      <c r="J43" s="123"/>
      <c r="K43" s="124">
        <f t="shared" si="3"/>
        <v>0</v>
      </c>
      <c r="L43" s="459"/>
    </row>
    <row r="44" spans="1:12" s="116" customFormat="1" ht="13.5" x14ac:dyDescent="0.15">
      <c r="A44" s="29" t="s">
        <v>204</v>
      </c>
      <c r="C44" s="116" t="s">
        <v>93</v>
      </c>
      <c r="D44" s="120"/>
      <c r="E44" s="116" t="s">
        <v>25</v>
      </c>
      <c r="F44" s="116" t="s">
        <v>94</v>
      </c>
      <c r="H44" s="116" t="s">
        <v>117</v>
      </c>
      <c r="I44" s="121" t="s">
        <v>96</v>
      </c>
      <c r="J44" s="123">
        <f>D44*G44</f>
        <v>0</v>
      </c>
      <c r="K44" s="124">
        <f t="shared" si="3"/>
        <v>0</v>
      </c>
      <c r="L44" s="459"/>
    </row>
    <row r="45" spans="1:12" s="116" customFormat="1" ht="13.5" x14ac:dyDescent="0.15">
      <c r="A45" s="29" t="s">
        <v>203</v>
      </c>
      <c r="D45" s="120"/>
      <c r="I45" s="121"/>
      <c r="J45" s="123"/>
      <c r="K45" s="124">
        <f t="shared" si="3"/>
        <v>0</v>
      </c>
      <c r="L45" s="459"/>
    </row>
    <row r="46" spans="1:12" s="116" customFormat="1" ht="13.5" x14ac:dyDescent="0.15">
      <c r="A46" s="29" t="s">
        <v>202</v>
      </c>
      <c r="D46" s="120"/>
      <c r="I46" s="121"/>
      <c r="J46" s="123"/>
      <c r="K46" s="124">
        <f t="shared" si="3"/>
        <v>0</v>
      </c>
      <c r="L46" s="459"/>
    </row>
    <row r="47" spans="1:12" s="116" customFormat="1" ht="13.5" x14ac:dyDescent="0.15">
      <c r="A47" s="29" t="s">
        <v>201</v>
      </c>
      <c r="D47" s="120"/>
      <c r="I47" s="121"/>
      <c r="J47" s="123"/>
      <c r="K47" s="124">
        <f t="shared" si="3"/>
        <v>0</v>
      </c>
      <c r="L47" s="459"/>
    </row>
    <row r="48" spans="1:12" s="116" customFormat="1" ht="13.5" x14ac:dyDescent="0.15">
      <c r="A48" s="122" t="s">
        <v>197</v>
      </c>
      <c r="B48" s="116" t="s">
        <v>118</v>
      </c>
      <c r="D48" s="120"/>
      <c r="I48" s="121"/>
      <c r="J48" s="123"/>
      <c r="K48" s="124">
        <f t="shared" si="3"/>
        <v>0</v>
      </c>
      <c r="L48" s="459"/>
    </row>
    <row r="49" spans="1:12" s="116" customFormat="1" ht="13.5" x14ac:dyDescent="0.15">
      <c r="A49" s="122"/>
      <c r="B49" s="116" t="s">
        <v>119</v>
      </c>
      <c r="D49" s="120"/>
      <c r="I49" s="121"/>
      <c r="J49" s="123"/>
      <c r="K49" s="124">
        <f t="shared" si="3"/>
        <v>0</v>
      </c>
      <c r="L49" s="459"/>
    </row>
    <row r="50" spans="1:12" s="116" customFormat="1" ht="13.5" x14ac:dyDescent="0.15">
      <c r="A50" s="122" t="s">
        <v>198</v>
      </c>
      <c r="D50" s="120"/>
      <c r="I50" s="121"/>
      <c r="J50" s="123"/>
      <c r="K50" s="124">
        <f t="shared" si="3"/>
        <v>0</v>
      </c>
      <c r="L50" s="459"/>
    </row>
    <row r="51" spans="1:12" s="132" customFormat="1" ht="14.25" thickBot="1" x14ac:dyDescent="0.2">
      <c r="A51" s="156" t="s">
        <v>154</v>
      </c>
      <c r="B51" s="157">
        <v>0</v>
      </c>
      <c r="C51" s="158"/>
      <c r="D51" s="159"/>
      <c r="E51" s="158"/>
      <c r="F51" s="158"/>
      <c r="G51" s="158"/>
      <c r="H51" s="158"/>
      <c r="I51" s="160"/>
      <c r="J51" s="161">
        <f>ROUNDDOWN((J6+J20+J27)*B51%,0)</f>
        <v>0</v>
      </c>
      <c r="K51" s="162">
        <f>ROUNDDOWN((K6+K20+K27)*B51%,0)</f>
        <v>0</v>
      </c>
      <c r="L51" s="454"/>
    </row>
    <row r="52" spans="1:12" s="132" customFormat="1" ht="14.25" thickBot="1" x14ac:dyDescent="0.2">
      <c r="A52" s="127" t="s">
        <v>155</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156</v>
      </c>
      <c r="B53" s="135">
        <v>10</v>
      </c>
      <c r="C53" s="128"/>
      <c r="D53" s="129"/>
      <c r="E53" s="128"/>
      <c r="F53" s="128"/>
      <c r="G53" s="128"/>
      <c r="H53" s="128"/>
      <c r="I53" s="130"/>
      <c r="J53" s="131">
        <f>ROUNDDOWN(J52*B53%,0)</f>
        <v>0</v>
      </c>
      <c r="K53" s="451"/>
      <c r="L53" s="453"/>
    </row>
    <row r="54" spans="1:12" s="132" customFormat="1" ht="14.25" thickBot="1" x14ac:dyDescent="0.2">
      <c r="A54" s="136" t="s">
        <v>157</v>
      </c>
      <c r="B54" s="137"/>
      <c r="C54" s="137"/>
      <c r="D54" s="137"/>
      <c r="E54" s="137"/>
      <c r="F54" s="137"/>
      <c r="G54" s="137"/>
      <c r="H54" s="137"/>
      <c r="I54" s="137"/>
      <c r="J54" s="138">
        <f>SUM(J52:J53)</f>
        <v>0</v>
      </c>
      <c r="K54" s="452"/>
      <c r="L54" s="454"/>
    </row>
    <row r="55" spans="1:12" s="132" customFormat="1" ht="13.5" x14ac:dyDescent="0.15">
      <c r="A55" s="112">
        <v>0.66666666666666663</v>
      </c>
      <c r="J55" s="133"/>
      <c r="K55" s="139"/>
      <c r="L55" s="140"/>
    </row>
    <row r="56" spans="1:12" ht="20.100000000000001" customHeight="1" x14ac:dyDescent="0.15">
      <c r="A56" s="455" t="s">
        <v>146</v>
      </c>
      <c r="B56" s="455"/>
      <c r="C56" s="455"/>
      <c r="D56" s="455"/>
      <c r="E56" s="455"/>
      <c r="F56" s="455"/>
      <c r="G56" s="455"/>
      <c r="H56" s="455"/>
      <c r="I56" s="455"/>
      <c r="J56" s="455"/>
      <c r="K56" s="455"/>
      <c r="L56" s="455"/>
    </row>
    <row r="57" spans="1:12" ht="30" customHeight="1" x14ac:dyDescent="0.15">
      <c r="A57" s="456" t="s">
        <v>195</v>
      </c>
      <c r="B57" s="456"/>
      <c r="C57" s="456"/>
      <c r="D57" s="456"/>
      <c r="E57" s="456"/>
      <c r="F57" s="456"/>
      <c r="G57" s="456"/>
      <c r="H57" s="456"/>
      <c r="I57" s="456"/>
      <c r="J57" s="456"/>
      <c r="K57" s="456"/>
      <c r="L57" s="456"/>
    </row>
    <row r="58" spans="1:12" ht="19.5" customHeight="1" x14ac:dyDescent="0.15">
      <c r="A58" s="457" t="s">
        <v>196</v>
      </c>
      <c r="B58" s="457"/>
      <c r="C58" s="457"/>
      <c r="D58" s="457"/>
      <c r="E58" s="457"/>
      <c r="F58" s="457"/>
      <c r="G58" s="457"/>
      <c r="H58" s="457"/>
      <c r="I58" s="457"/>
      <c r="J58" s="457"/>
      <c r="K58" s="457"/>
      <c r="L58" s="457"/>
    </row>
    <row r="59" spans="1:12" ht="19.5" customHeight="1" x14ac:dyDescent="0.15">
      <c r="A59" s="132"/>
      <c r="L59" s="113" t="s">
        <v>364</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F503F6F9-AD4B-447B-8783-B311C6368413}">
      <formula1>"0,10,11,12,13,14,15,16,17,18,19,20,21,22,23,24,25,26,27,28,29,30"</formula1>
    </dataValidation>
  </dataValidations>
  <pageMargins left="0.7" right="0.7" top="0.75" bottom="0.75" header="0.3" footer="0.3"/>
  <pageSetup paperSize="9" scale="62"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04"/>
  <sheetViews>
    <sheetView tabSelected="1" view="pageBreakPreview" topLeftCell="A21" zoomScale="60" zoomScaleNormal="100" workbookViewId="0">
      <selection activeCell="K56" sqref="K56"/>
    </sheetView>
  </sheetViews>
  <sheetFormatPr defaultRowHeight="13.5" x14ac:dyDescent="0.15"/>
  <cols>
    <col min="1" max="1" width="1" style="207" customWidth="1"/>
    <col min="2" max="2" width="33.875" style="207" customWidth="1"/>
    <col min="3" max="3" width="37.5" style="276" customWidth="1"/>
    <col min="4" max="4" width="27.125" style="278" customWidth="1"/>
    <col min="5" max="5" width="34.75" style="277" customWidth="1"/>
    <col min="6" max="6" width="19.875" style="207" customWidth="1"/>
    <col min="7" max="7" width="4.5" style="207" bestFit="1" customWidth="1"/>
    <col min="8" max="16384" width="9" style="207"/>
  </cols>
  <sheetData>
    <row r="1" spans="2:9" ht="29.25" customHeight="1" thickBot="1" x14ac:dyDescent="0.2">
      <c r="B1" s="351" t="s">
        <v>227</v>
      </c>
      <c r="C1" s="352"/>
      <c r="D1" s="353"/>
      <c r="E1" s="353"/>
      <c r="F1" s="353"/>
    </row>
    <row r="2" spans="2:9" s="212" customFormat="1" ht="27.75" thickBot="1" x14ac:dyDescent="0.2">
      <c r="B2" s="208" t="s">
        <v>0</v>
      </c>
      <c r="C2" s="209" t="s">
        <v>40</v>
      </c>
      <c r="D2" s="210" t="s">
        <v>1</v>
      </c>
      <c r="E2" s="211" t="s">
        <v>2</v>
      </c>
      <c r="F2" s="211" t="s">
        <v>130</v>
      </c>
    </row>
    <row r="3" spans="2:9" ht="14.25" thickTop="1" x14ac:dyDescent="0.15">
      <c r="B3" s="213" t="s">
        <v>174</v>
      </c>
      <c r="C3" s="214" t="s">
        <v>3</v>
      </c>
      <c r="D3" s="215" t="s">
        <v>3</v>
      </c>
      <c r="E3" s="216" t="s">
        <v>4</v>
      </c>
      <c r="F3" s="217" t="s">
        <v>26</v>
      </c>
    </row>
    <row r="4" spans="2:9" ht="59.25" customHeight="1" x14ac:dyDescent="0.15">
      <c r="B4" s="213" t="s">
        <v>266</v>
      </c>
      <c r="C4" s="218"/>
      <c r="D4" s="215" t="s">
        <v>267</v>
      </c>
      <c r="E4" s="216" t="s">
        <v>268</v>
      </c>
      <c r="F4" s="219" t="s">
        <v>271</v>
      </c>
    </row>
    <row r="5" spans="2:9" x14ac:dyDescent="0.15">
      <c r="B5" s="213" t="s">
        <v>173</v>
      </c>
      <c r="C5" s="39"/>
      <c r="D5" s="325">
        <v>45070</v>
      </c>
      <c r="E5" s="216"/>
      <c r="F5" s="217" t="s">
        <v>212</v>
      </c>
    </row>
    <row r="6" spans="2:9" ht="84.75" customHeight="1" x14ac:dyDescent="0.15">
      <c r="B6" s="213" t="s">
        <v>175</v>
      </c>
      <c r="C6" s="40"/>
      <c r="D6" s="215" t="s">
        <v>5</v>
      </c>
      <c r="E6" s="216" t="s">
        <v>333</v>
      </c>
      <c r="F6" s="217" t="s">
        <v>213</v>
      </c>
    </row>
    <row r="7" spans="2:9" x14ac:dyDescent="0.15">
      <c r="B7" s="213" t="s">
        <v>6</v>
      </c>
      <c r="C7" s="40"/>
      <c r="D7" s="215" t="s">
        <v>224</v>
      </c>
      <c r="E7" s="220" t="s">
        <v>129</v>
      </c>
      <c r="F7" s="217" t="s">
        <v>214</v>
      </c>
      <c r="G7" s="282">
        <f>LEN(C7)</f>
        <v>0</v>
      </c>
    </row>
    <row r="8" spans="2:9" ht="54" x14ac:dyDescent="0.15">
      <c r="B8" s="221" t="s">
        <v>39</v>
      </c>
      <c r="C8" s="40"/>
      <c r="D8" s="222" t="s">
        <v>225</v>
      </c>
      <c r="E8" s="223" t="s">
        <v>131</v>
      </c>
      <c r="F8" s="224" t="s">
        <v>215</v>
      </c>
      <c r="G8" s="282">
        <f>LEN(C8)</f>
        <v>0</v>
      </c>
      <c r="I8" s="225"/>
    </row>
    <row r="9" spans="2:9" x14ac:dyDescent="0.15">
      <c r="B9" s="213" t="s">
        <v>65</v>
      </c>
      <c r="C9" s="300" t="s">
        <v>125</v>
      </c>
      <c r="D9" s="226"/>
      <c r="E9" s="227" t="s">
        <v>66</v>
      </c>
      <c r="F9" s="224" t="s">
        <v>216</v>
      </c>
    </row>
    <row r="10" spans="2:9" ht="77.25" customHeight="1" thickBot="1" x14ac:dyDescent="0.2">
      <c r="B10" s="228" t="s">
        <v>67</v>
      </c>
      <c r="C10" s="326"/>
      <c r="D10" s="229">
        <v>45747</v>
      </c>
      <c r="E10" s="230" t="s">
        <v>279</v>
      </c>
      <c r="F10" s="231" t="s">
        <v>216</v>
      </c>
    </row>
    <row r="11" spans="2:9" ht="45" customHeight="1" thickTop="1" x14ac:dyDescent="0.15">
      <c r="B11" s="232" t="s">
        <v>302</v>
      </c>
      <c r="C11" s="283">
        <f>SUM(C14+C17+C20+C23)</f>
        <v>0</v>
      </c>
      <c r="D11" s="233">
        <v>300000000</v>
      </c>
      <c r="E11" s="234" t="s">
        <v>272</v>
      </c>
      <c r="F11" s="235" t="s">
        <v>217</v>
      </c>
    </row>
    <row r="12" spans="2:9" ht="45" customHeight="1" x14ac:dyDescent="0.15">
      <c r="B12" s="213" t="s">
        <v>303</v>
      </c>
      <c r="C12" s="284">
        <f t="shared" ref="C12:C13" si="0">SUM(C15+C18+C21+C24)</f>
        <v>0</v>
      </c>
      <c r="D12" s="237">
        <v>250000000</v>
      </c>
      <c r="E12" s="236" t="s">
        <v>273</v>
      </c>
      <c r="F12" s="217" t="s">
        <v>218</v>
      </c>
    </row>
    <row r="13" spans="2:9" ht="45" customHeight="1" thickBot="1" x14ac:dyDescent="0.2">
      <c r="B13" s="228" t="s">
        <v>304</v>
      </c>
      <c r="C13" s="286">
        <f t="shared" si="0"/>
        <v>0</v>
      </c>
      <c r="D13" s="238">
        <v>200000000</v>
      </c>
      <c r="E13" s="239" t="s">
        <v>274</v>
      </c>
      <c r="F13" s="217" t="s">
        <v>219</v>
      </c>
    </row>
    <row r="14" spans="2:9" ht="45" customHeight="1" thickTop="1" x14ac:dyDescent="0.15">
      <c r="B14" s="268" t="s">
        <v>305</v>
      </c>
      <c r="C14" s="285">
        <f>'別紙2(4)項目別明細表(助成先)【2023年度】'!J57</f>
        <v>0</v>
      </c>
      <c r="D14" s="302"/>
      <c r="E14" s="303" t="s">
        <v>317</v>
      </c>
      <c r="F14" s="235" t="s">
        <v>217</v>
      </c>
    </row>
    <row r="15" spans="2:9" ht="45" customHeight="1" x14ac:dyDescent="0.15">
      <c r="B15" s="213" t="s">
        <v>306</v>
      </c>
      <c r="C15" s="284">
        <f>'別紙2(4)項目別明細表(助成先)【2023年度】'!K57</f>
        <v>0</v>
      </c>
      <c r="D15" s="237"/>
      <c r="E15" s="236" t="s">
        <v>318</v>
      </c>
      <c r="F15" s="217" t="s">
        <v>218</v>
      </c>
    </row>
    <row r="16" spans="2:9" ht="45" customHeight="1" thickBot="1" x14ac:dyDescent="0.2">
      <c r="B16" s="228" t="s">
        <v>307</v>
      </c>
      <c r="C16" s="286">
        <f>'別紙2(4)項目別明細表(助成先)【2023年度】'!L57</f>
        <v>0</v>
      </c>
      <c r="D16" s="238"/>
      <c r="E16" s="239" t="s">
        <v>319</v>
      </c>
      <c r="F16" s="217" t="s">
        <v>219</v>
      </c>
    </row>
    <row r="17" spans="2:7" ht="45" customHeight="1" thickTop="1" x14ac:dyDescent="0.15">
      <c r="B17" s="268" t="s">
        <v>308</v>
      </c>
      <c r="C17" s="285">
        <f>'別紙2(4)項目別明細表(助成先)【2024年度】'!J57</f>
        <v>0</v>
      </c>
      <c r="D17" s="302"/>
      <c r="E17" s="303" t="s">
        <v>320</v>
      </c>
      <c r="F17" s="235" t="s">
        <v>217</v>
      </c>
    </row>
    <row r="18" spans="2:7" ht="45" customHeight="1" x14ac:dyDescent="0.15">
      <c r="B18" s="213" t="s">
        <v>309</v>
      </c>
      <c r="C18" s="284">
        <f>'別紙2(4)項目別明細表(助成先)【2024年度】'!K57</f>
        <v>0</v>
      </c>
      <c r="D18" s="237"/>
      <c r="E18" s="236" t="s">
        <v>321</v>
      </c>
      <c r="F18" s="217" t="s">
        <v>218</v>
      </c>
    </row>
    <row r="19" spans="2:7" ht="45" customHeight="1" thickBot="1" x14ac:dyDescent="0.2">
      <c r="B19" s="228" t="s">
        <v>310</v>
      </c>
      <c r="C19" s="286">
        <f>'別紙2(4)項目別明細表(助成先)【2024年度】'!L57</f>
        <v>0</v>
      </c>
      <c r="D19" s="238"/>
      <c r="E19" s="239" t="s">
        <v>322</v>
      </c>
      <c r="F19" s="217" t="s">
        <v>219</v>
      </c>
    </row>
    <row r="20" spans="2:7" ht="45" customHeight="1" thickTop="1" x14ac:dyDescent="0.15">
      <c r="B20" s="268" t="s">
        <v>311</v>
      </c>
      <c r="C20" s="285">
        <f>'別紙2(4)項目別明細表(助成先)【2025年度】'!J57</f>
        <v>0</v>
      </c>
      <c r="D20" s="302"/>
      <c r="E20" s="303" t="s">
        <v>323</v>
      </c>
      <c r="F20" s="235" t="s">
        <v>217</v>
      </c>
    </row>
    <row r="21" spans="2:7" ht="45" customHeight="1" x14ac:dyDescent="0.15">
      <c r="B21" s="213" t="s">
        <v>312</v>
      </c>
      <c r="C21" s="284">
        <f>'別紙2(4)項目別明細表(助成先)【2025年度】'!K57</f>
        <v>0</v>
      </c>
      <c r="D21" s="237"/>
      <c r="E21" s="236" t="s">
        <v>324</v>
      </c>
      <c r="F21" s="217" t="s">
        <v>218</v>
      </c>
    </row>
    <row r="22" spans="2:7" ht="45" customHeight="1" thickBot="1" x14ac:dyDescent="0.2">
      <c r="B22" s="228" t="s">
        <v>313</v>
      </c>
      <c r="C22" s="286">
        <f>'別紙2(4)項目別明細表(助成先)【2025年度】'!L57</f>
        <v>0</v>
      </c>
      <c r="D22" s="238"/>
      <c r="E22" s="239" t="s">
        <v>325</v>
      </c>
      <c r="F22" s="217" t="s">
        <v>219</v>
      </c>
    </row>
    <row r="23" spans="2:7" ht="45" customHeight="1" thickTop="1" x14ac:dyDescent="0.15">
      <c r="B23" s="268" t="s">
        <v>314</v>
      </c>
      <c r="C23" s="285">
        <f>'別紙2(4)項目別明細表(助成先)【2026年度】'!$J$57</f>
        <v>0</v>
      </c>
      <c r="D23" s="302"/>
      <c r="E23" s="303" t="s">
        <v>326</v>
      </c>
      <c r="F23" s="235" t="s">
        <v>217</v>
      </c>
    </row>
    <row r="24" spans="2:7" ht="45" customHeight="1" x14ac:dyDescent="0.15">
      <c r="B24" s="213" t="s">
        <v>315</v>
      </c>
      <c r="C24" s="284">
        <f>'別紙2(4)項目別明細表(助成先)【2026年度】'!$K$57</f>
        <v>0</v>
      </c>
      <c r="D24" s="237"/>
      <c r="E24" s="236" t="s">
        <v>327</v>
      </c>
      <c r="F24" s="217" t="s">
        <v>218</v>
      </c>
    </row>
    <row r="25" spans="2:7" ht="45" customHeight="1" thickBot="1" x14ac:dyDescent="0.2">
      <c r="B25" s="228" t="s">
        <v>316</v>
      </c>
      <c r="C25" s="286">
        <f>'別紙2(4)項目別明細表(助成先)【2026年度】'!$L$57</f>
        <v>0</v>
      </c>
      <c r="D25" s="238"/>
      <c r="E25" s="239" t="s">
        <v>328</v>
      </c>
      <c r="F25" s="217" t="s">
        <v>219</v>
      </c>
    </row>
    <row r="26" spans="2:7" ht="45" customHeight="1" thickTop="1" x14ac:dyDescent="0.15">
      <c r="B26" s="268" t="s">
        <v>365</v>
      </c>
      <c r="C26" s="285">
        <f>'別紙2(4)項目別明細表(助成先)【2026年度】'!$J$57</f>
        <v>0</v>
      </c>
      <c r="D26" s="302"/>
      <c r="E26" s="303" t="s">
        <v>368</v>
      </c>
      <c r="F26" s="235" t="s">
        <v>217</v>
      </c>
    </row>
    <row r="27" spans="2:7" ht="45" customHeight="1" x14ac:dyDescent="0.15">
      <c r="B27" s="213" t="s">
        <v>366</v>
      </c>
      <c r="C27" s="284">
        <f>'別紙2(4)項目別明細表(助成先)【2026年度】'!$K$57</f>
        <v>0</v>
      </c>
      <c r="D27" s="237"/>
      <c r="E27" s="236" t="s">
        <v>369</v>
      </c>
      <c r="F27" s="217" t="s">
        <v>218</v>
      </c>
    </row>
    <row r="28" spans="2:7" ht="45" customHeight="1" thickBot="1" x14ac:dyDescent="0.2">
      <c r="B28" s="228" t="s">
        <v>367</v>
      </c>
      <c r="C28" s="286">
        <f>'別紙2(4)項目別明細表(助成先)【2026年度】'!$L$57</f>
        <v>0</v>
      </c>
      <c r="D28" s="238"/>
      <c r="E28" s="239" t="s">
        <v>370</v>
      </c>
      <c r="F28" s="217" t="s">
        <v>219</v>
      </c>
    </row>
    <row r="29" spans="2:7" ht="27.75" customHeight="1" thickTop="1" x14ac:dyDescent="0.15">
      <c r="B29" s="232" t="s">
        <v>183</v>
      </c>
      <c r="C29" s="42"/>
      <c r="D29" s="240" t="s">
        <v>27</v>
      </c>
      <c r="E29" s="241" t="s">
        <v>334</v>
      </c>
      <c r="F29" s="235" t="s">
        <v>220</v>
      </c>
      <c r="G29" s="282">
        <f>LEN(C29)</f>
        <v>0</v>
      </c>
    </row>
    <row r="30" spans="2:7" x14ac:dyDescent="0.15">
      <c r="B30" s="213" t="s">
        <v>7</v>
      </c>
      <c r="C30" s="40"/>
      <c r="D30" s="215" t="s">
        <v>177</v>
      </c>
      <c r="E30" s="216" t="s">
        <v>8</v>
      </c>
      <c r="F30" s="217" t="s">
        <v>213</v>
      </c>
    </row>
    <row r="31" spans="2:7" ht="27" x14ac:dyDescent="0.15">
      <c r="B31" s="213" t="s">
        <v>37</v>
      </c>
      <c r="C31" s="40"/>
      <c r="D31" s="215" t="s">
        <v>9</v>
      </c>
      <c r="E31" s="216" t="s">
        <v>10</v>
      </c>
      <c r="F31" s="217" t="s">
        <v>213</v>
      </c>
    </row>
    <row r="32" spans="2:7" x14ac:dyDescent="0.15">
      <c r="B32" s="213" t="s">
        <v>11</v>
      </c>
      <c r="C32" s="40"/>
      <c r="D32" s="215" t="s">
        <v>226</v>
      </c>
      <c r="E32" s="216"/>
      <c r="F32" s="217" t="s">
        <v>213</v>
      </c>
    </row>
    <row r="33" spans="2:9" x14ac:dyDescent="0.15">
      <c r="B33" s="213" t="s">
        <v>12</v>
      </c>
      <c r="C33" s="40"/>
      <c r="D33" s="215" t="s">
        <v>128</v>
      </c>
      <c r="E33" s="216" t="s">
        <v>123</v>
      </c>
      <c r="F33" s="217" t="s">
        <v>213</v>
      </c>
      <c r="I33" s="225"/>
    </row>
    <row r="34" spans="2:9" ht="15" customHeight="1" x14ac:dyDescent="0.15">
      <c r="B34" s="213" t="s">
        <v>363</v>
      </c>
      <c r="C34" s="39"/>
      <c r="D34" s="321">
        <v>42005</v>
      </c>
      <c r="E34" s="216"/>
      <c r="F34" s="217" t="s">
        <v>247</v>
      </c>
    </row>
    <row r="35" spans="2:9" ht="27" x14ac:dyDescent="0.15">
      <c r="B35" s="213" t="s">
        <v>19</v>
      </c>
      <c r="C35" s="43"/>
      <c r="D35" s="237">
        <v>10000000000</v>
      </c>
      <c r="E35" s="216" t="s">
        <v>20</v>
      </c>
      <c r="F35" s="217" t="s">
        <v>248</v>
      </c>
    </row>
    <row r="36" spans="2:9" x14ac:dyDescent="0.15">
      <c r="B36" s="242" t="s">
        <v>32</v>
      </c>
      <c r="C36" s="44"/>
      <c r="D36" s="243">
        <v>43921</v>
      </c>
      <c r="E36" s="244" t="s">
        <v>41</v>
      </c>
      <c r="F36" s="245" t="s">
        <v>248</v>
      </c>
    </row>
    <row r="37" spans="2:9" x14ac:dyDescent="0.15">
      <c r="B37" s="246" t="s">
        <v>188</v>
      </c>
      <c r="C37" s="72"/>
      <c r="D37" s="247">
        <v>10</v>
      </c>
      <c r="E37" s="248" t="s">
        <v>68</v>
      </c>
      <c r="F37" s="357" t="s">
        <v>248</v>
      </c>
    </row>
    <row r="38" spans="2:9" x14ac:dyDescent="0.15">
      <c r="B38" s="249" t="s">
        <v>228</v>
      </c>
      <c r="C38" s="73"/>
      <c r="D38" s="250">
        <v>3</v>
      </c>
      <c r="E38" s="216" t="s">
        <v>189</v>
      </c>
      <c r="F38" s="358"/>
    </row>
    <row r="39" spans="2:9" ht="27.75" thickBot="1" x14ac:dyDescent="0.2">
      <c r="B39" s="251" t="s">
        <v>70</v>
      </c>
      <c r="C39" s="74"/>
      <c r="D39" s="252"/>
      <c r="E39" s="253" t="s">
        <v>69</v>
      </c>
      <c r="F39" s="231" t="s">
        <v>248</v>
      </c>
    </row>
    <row r="40" spans="2:9" ht="14.25" thickTop="1" x14ac:dyDescent="0.15">
      <c r="B40" s="232" t="s">
        <v>229</v>
      </c>
      <c r="C40" s="41"/>
      <c r="D40" s="240" t="s">
        <v>13</v>
      </c>
      <c r="E40" s="241"/>
      <c r="F40" s="354" t="s">
        <v>221</v>
      </c>
    </row>
    <row r="41" spans="2:9" x14ac:dyDescent="0.15">
      <c r="B41" s="213" t="s">
        <v>230</v>
      </c>
      <c r="C41" s="40"/>
      <c r="D41" s="215" t="s">
        <v>29</v>
      </c>
      <c r="E41" s="216"/>
      <c r="F41" s="355"/>
    </row>
    <row r="42" spans="2:9" x14ac:dyDescent="0.15">
      <c r="B42" s="213" t="s">
        <v>231</v>
      </c>
      <c r="C42" s="40"/>
      <c r="D42" s="215" t="s">
        <v>14</v>
      </c>
      <c r="E42" s="216"/>
      <c r="F42" s="355"/>
    </row>
    <row r="43" spans="2:9" ht="18.75" customHeight="1" x14ac:dyDescent="0.15">
      <c r="B43" s="213" t="s">
        <v>232</v>
      </c>
      <c r="C43" s="40"/>
      <c r="D43" s="215" t="s">
        <v>28</v>
      </c>
      <c r="E43" s="216" t="s">
        <v>8</v>
      </c>
      <c r="F43" s="355"/>
    </row>
    <row r="44" spans="2:9" ht="27" x14ac:dyDescent="0.15">
      <c r="B44" s="213" t="s">
        <v>30</v>
      </c>
      <c r="C44" s="40"/>
      <c r="D44" s="215" t="s">
        <v>38</v>
      </c>
      <c r="E44" s="255" t="s">
        <v>42</v>
      </c>
      <c r="F44" s="355"/>
    </row>
    <row r="45" spans="2:9" ht="18.75" customHeight="1" x14ac:dyDescent="0.15">
      <c r="B45" s="213" t="s">
        <v>15</v>
      </c>
      <c r="C45" s="40"/>
      <c r="D45" s="215" t="s">
        <v>31</v>
      </c>
      <c r="E45" s="216" t="s">
        <v>16</v>
      </c>
      <c r="F45" s="355"/>
    </row>
    <row r="46" spans="2:9" ht="18.75" customHeight="1" thickBot="1" x14ac:dyDescent="0.2">
      <c r="B46" s="228" t="s">
        <v>17</v>
      </c>
      <c r="C46" s="45"/>
      <c r="D46" s="256" t="s">
        <v>182</v>
      </c>
      <c r="E46" s="253" t="s">
        <v>18</v>
      </c>
      <c r="F46" s="356"/>
    </row>
    <row r="47" spans="2:9" ht="36.75" customHeight="1" thickTop="1" thickBot="1" x14ac:dyDescent="0.2">
      <c r="B47" s="232" t="s">
        <v>371</v>
      </c>
      <c r="C47" s="183"/>
      <c r="D47" s="240" t="s">
        <v>373</v>
      </c>
      <c r="E47" s="241" t="s">
        <v>372</v>
      </c>
      <c r="F47" s="235" t="s">
        <v>249</v>
      </c>
    </row>
    <row r="48" spans="2:9" ht="27.75" thickTop="1" x14ac:dyDescent="0.15">
      <c r="B48" s="257" t="s">
        <v>377</v>
      </c>
      <c r="C48" s="46"/>
      <c r="D48" s="258">
        <v>140000</v>
      </c>
      <c r="E48" s="361" t="s">
        <v>411</v>
      </c>
      <c r="F48" s="354" t="s">
        <v>250</v>
      </c>
    </row>
    <row r="49" spans="2:7" ht="30" customHeight="1" x14ac:dyDescent="0.15">
      <c r="B49" s="345" t="s">
        <v>378</v>
      </c>
      <c r="C49" s="346"/>
      <c r="D49" s="347">
        <v>140010</v>
      </c>
      <c r="E49" s="362"/>
      <c r="F49" s="359"/>
    </row>
    <row r="50" spans="2:7" ht="27" x14ac:dyDescent="0.15">
      <c r="B50" s="259" t="s">
        <v>379</v>
      </c>
      <c r="C50" s="47"/>
      <c r="D50" s="260"/>
      <c r="E50" s="363"/>
      <c r="F50" s="359"/>
    </row>
    <row r="51" spans="2:7" ht="31.5" customHeight="1" x14ac:dyDescent="0.15">
      <c r="B51" s="259" t="s">
        <v>335</v>
      </c>
      <c r="C51" s="47"/>
      <c r="D51" s="260"/>
      <c r="E51" s="363"/>
      <c r="F51" s="359"/>
    </row>
    <row r="52" spans="2:7" ht="27" x14ac:dyDescent="0.15">
      <c r="B52" s="259" t="s">
        <v>380</v>
      </c>
      <c r="C52" s="47"/>
      <c r="D52" s="260"/>
      <c r="E52" s="363"/>
      <c r="F52" s="359"/>
    </row>
    <row r="53" spans="2:7" ht="27" customHeight="1" x14ac:dyDescent="0.15">
      <c r="B53" s="259" t="s">
        <v>336</v>
      </c>
      <c r="C53" s="47"/>
      <c r="D53" s="260"/>
      <c r="E53" s="363"/>
      <c r="F53" s="359"/>
    </row>
    <row r="54" spans="2:7" ht="27" x14ac:dyDescent="0.15">
      <c r="B54" s="259" t="s">
        <v>381</v>
      </c>
      <c r="C54" s="47"/>
      <c r="D54" s="260"/>
      <c r="E54" s="363"/>
      <c r="F54" s="359"/>
    </row>
    <row r="55" spans="2:7" ht="27.75" customHeight="1" x14ac:dyDescent="0.15">
      <c r="B55" s="259" t="s">
        <v>337</v>
      </c>
      <c r="C55" s="47"/>
      <c r="D55" s="260"/>
      <c r="E55" s="363"/>
      <c r="F55" s="359"/>
    </row>
    <row r="56" spans="2:7" ht="27" x14ac:dyDescent="0.15">
      <c r="B56" s="259" t="s">
        <v>382</v>
      </c>
      <c r="C56" s="47"/>
      <c r="D56" s="260"/>
      <c r="E56" s="363"/>
      <c r="F56" s="359"/>
    </row>
    <row r="57" spans="2:7" ht="30" customHeight="1" x14ac:dyDescent="0.15">
      <c r="B57" s="259" t="s">
        <v>338</v>
      </c>
      <c r="C57" s="47"/>
      <c r="D57" s="262"/>
      <c r="E57" s="363"/>
      <c r="F57" s="359"/>
    </row>
    <row r="58" spans="2:7" ht="27" x14ac:dyDescent="0.15">
      <c r="B58" s="261" t="s">
        <v>383</v>
      </c>
      <c r="C58" s="47"/>
      <c r="D58" s="262"/>
      <c r="E58" s="363"/>
      <c r="F58" s="359"/>
    </row>
    <row r="59" spans="2:7" ht="29.25" customHeight="1" x14ac:dyDescent="0.15">
      <c r="B59" s="261" t="s">
        <v>339</v>
      </c>
      <c r="C59" s="344"/>
      <c r="D59" s="262"/>
      <c r="E59" s="364"/>
      <c r="F59" s="360"/>
    </row>
    <row r="60" spans="2:7" ht="27.75" thickBot="1" x14ac:dyDescent="0.2">
      <c r="B60" s="228" t="s">
        <v>21</v>
      </c>
      <c r="C60" s="48"/>
      <c r="D60" s="263" t="s">
        <v>22</v>
      </c>
      <c r="E60" s="253"/>
      <c r="F60" s="231" t="s">
        <v>251</v>
      </c>
    </row>
    <row r="61" spans="2:7" ht="28.5" thickTop="1" thickBot="1" x14ac:dyDescent="0.2">
      <c r="B61" s="264" t="s">
        <v>23</v>
      </c>
      <c r="C61" s="205"/>
      <c r="D61" s="265">
        <v>1234567890</v>
      </c>
      <c r="E61" s="266" t="s">
        <v>345</v>
      </c>
      <c r="F61" s="267" t="s">
        <v>24</v>
      </c>
      <c r="G61" s="282">
        <f>LEN(C61)</f>
        <v>0</v>
      </c>
    </row>
    <row r="62" spans="2:7" ht="40.5" customHeight="1" thickTop="1" x14ac:dyDescent="0.15">
      <c r="B62" s="304" t="s">
        <v>351</v>
      </c>
      <c r="C62" s="305"/>
      <c r="D62" s="306" t="s">
        <v>353</v>
      </c>
      <c r="E62" s="307" t="s">
        <v>348</v>
      </c>
      <c r="F62" s="254" t="s">
        <v>346</v>
      </c>
      <c r="G62" s="282"/>
    </row>
    <row r="63" spans="2:7" ht="40.5" customHeight="1" x14ac:dyDescent="0.15">
      <c r="B63" s="213" t="s">
        <v>352</v>
      </c>
      <c r="C63" s="47"/>
      <c r="D63" s="260" t="s">
        <v>350</v>
      </c>
      <c r="E63" s="216" t="s">
        <v>349</v>
      </c>
      <c r="F63" s="217" t="s">
        <v>347</v>
      </c>
      <c r="G63" s="282"/>
    </row>
    <row r="64" spans="2:7" ht="80.25" customHeight="1" thickBot="1" x14ac:dyDescent="0.2">
      <c r="B64" s="340" t="s">
        <v>374</v>
      </c>
      <c r="C64" s="341"/>
      <c r="D64" s="342" t="s">
        <v>375</v>
      </c>
      <c r="E64" s="343" t="s">
        <v>384</v>
      </c>
      <c r="F64" s="311" t="s">
        <v>376</v>
      </c>
      <c r="G64" s="282"/>
    </row>
    <row r="65" spans="2:6" ht="75" customHeight="1" thickTop="1" x14ac:dyDescent="0.15">
      <c r="B65" s="268" t="s">
        <v>276</v>
      </c>
      <c r="C65" s="189"/>
      <c r="D65" s="279">
        <v>6</v>
      </c>
      <c r="E65" s="269" t="s">
        <v>344</v>
      </c>
      <c r="F65" s="270" t="s">
        <v>340</v>
      </c>
    </row>
    <row r="66" spans="2:6" ht="55.5" customHeight="1" x14ac:dyDescent="0.15">
      <c r="B66" s="268" t="s">
        <v>275</v>
      </c>
      <c r="C66" s="189"/>
      <c r="D66" s="279">
        <v>2</v>
      </c>
      <c r="E66" s="269" t="s">
        <v>342</v>
      </c>
      <c r="F66" s="270" t="s">
        <v>340</v>
      </c>
    </row>
    <row r="67" spans="2:6" ht="45" customHeight="1" x14ac:dyDescent="0.15">
      <c r="B67" s="268" t="s">
        <v>277</v>
      </c>
      <c r="C67" s="189"/>
      <c r="D67" s="279">
        <v>2</v>
      </c>
      <c r="E67" s="269" t="s">
        <v>343</v>
      </c>
      <c r="F67" s="270" t="s">
        <v>340</v>
      </c>
    </row>
    <row r="68" spans="2:6" ht="38.25" customHeight="1" thickBot="1" x14ac:dyDescent="0.2">
      <c r="B68" s="228" t="s">
        <v>278</v>
      </c>
      <c r="C68" s="204"/>
      <c r="D68" s="280">
        <v>2</v>
      </c>
      <c r="E68" s="253" t="s">
        <v>281</v>
      </c>
      <c r="F68" s="231" t="s">
        <v>340</v>
      </c>
    </row>
    <row r="69" spans="2:6" ht="31.5" customHeight="1" thickTop="1" x14ac:dyDescent="0.15">
      <c r="B69" s="268" t="s">
        <v>399</v>
      </c>
      <c r="C69" s="189"/>
      <c r="D69" s="279" t="s">
        <v>391</v>
      </c>
      <c r="E69" s="269"/>
      <c r="F69" s="270" t="s">
        <v>340</v>
      </c>
    </row>
    <row r="70" spans="2:6" ht="47.25" customHeight="1" x14ac:dyDescent="0.15">
      <c r="B70" s="268" t="s">
        <v>400</v>
      </c>
      <c r="C70" s="189"/>
      <c r="D70" s="279"/>
      <c r="E70" s="269" t="s">
        <v>398</v>
      </c>
      <c r="F70" s="270" t="s">
        <v>340</v>
      </c>
    </row>
    <row r="71" spans="2:6" ht="31.5" customHeight="1" x14ac:dyDescent="0.15">
      <c r="B71" s="268" t="s">
        <v>401</v>
      </c>
      <c r="C71" s="189"/>
      <c r="D71" s="279" t="s">
        <v>391</v>
      </c>
      <c r="E71" s="269"/>
      <c r="F71" s="270" t="s">
        <v>340</v>
      </c>
    </row>
    <row r="72" spans="2:6" ht="47.25" customHeight="1" x14ac:dyDescent="0.15">
      <c r="B72" s="268" t="s">
        <v>402</v>
      </c>
      <c r="C72" s="189"/>
      <c r="D72" s="279"/>
      <c r="E72" s="269" t="s">
        <v>398</v>
      </c>
      <c r="F72" s="270" t="s">
        <v>340</v>
      </c>
    </row>
    <row r="73" spans="2:6" ht="31.5" customHeight="1" x14ac:dyDescent="0.15">
      <c r="B73" s="268" t="s">
        <v>403</v>
      </c>
      <c r="C73" s="189"/>
      <c r="D73" s="279" t="s">
        <v>391</v>
      </c>
      <c r="E73" s="269"/>
      <c r="F73" s="270" t="s">
        <v>340</v>
      </c>
    </row>
    <row r="74" spans="2:6" ht="47.25" customHeight="1" x14ac:dyDescent="0.15">
      <c r="B74" s="268" t="s">
        <v>404</v>
      </c>
      <c r="C74" s="189"/>
      <c r="D74" s="279"/>
      <c r="E74" s="269" t="s">
        <v>398</v>
      </c>
      <c r="F74" s="270" t="s">
        <v>340</v>
      </c>
    </row>
    <row r="75" spans="2:6" ht="31.5" customHeight="1" x14ac:dyDescent="0.15">
      <c r="B75" s="268" t="s">
        <v>405</v>
      </c>
      <c r="C75" s="189"/>
      <c r="D75" s="279" t="s">
        <v>391</v>
      </c>
      <c r="E75" s="269"/>
      <c r="F75" s="270" t="s">
        <v>340</v>
      </c>
    </row>
    <row r="76" spans="2:6" ht="47.25" customHeight="1" x14ac:dyDescent="0.15">
      <c r="B76" s="268" t="s">
        <v>406</v>
      </c>
      <c r="C76" s="189"/>
      <c r="D76" s="279"/>
      <c r="E76" s="269" t="s">
        <v>398</v>
      </c>
      <c r="F76" s="270" t="s">
        <v>340</v>
      </c>
    </row>
    <row r="77" spans="2:6" ht="31.5" customHeight="1" x14ac:dyDescent="0.15">
      <c r="B77" s="268" t="s">
        <v>407</v>
      </c>
      <c r="C77" s="189"/>
      <c r="D77" s="279" t="s">
        <v>391</v>
      </c>
      <c r="E77" s="269"/>
      <c r="F77" s="270" t="s">
        <v>340</v>
      </c>
    </row>
    <row r="78" spans="2:6" ht="47.25" customHeight="1" x14ac:dyDescent="0.15">
      <c r="B78" s="268" t="s">
        <v>408</v>
      </c>
      <c r="C78" s="189"/>
      <c r="D78" s="279"/>
      <c r="E78" s="269" t="s">
        <v>398</v>
      </c>
      <c r="F78" s="270" t="s">
        <v>340</v>
      </c>
    </row>
    <row r="79" spans="2:6" ht="31.5" customHeight="1" x14ac:dyDescent="0.15">
      <c r="B79" s="268" t="s">
        <v>409</v>
      </c>
      <c r="C79" s="189"/>
      <c r="D79" s="279" t="s">
        <v>391</v>
      </c>
      <c r="E79" s="269"/>
      <c r="F79" s="270" t="s">
        <v>340</v>
      </c>
    </row>
    <row r="80" spans="2:6" ht="47.25" customHeight="1" x14ac:dyDescent="0.15">
      <c r="B80" s="268" t="s">
        <v>410</v>
      </c>
      <c r="C80" s="189"/>
      <c r="D80" s="279"/>
      <c r="E80" s="269" t="s">
        <v>398</v>
      </c>
      <c r="F80" s="270" t="s">
        <v>340</v>
      </c>
    </row>
    <row r="81" spans="2:6" ht="27" x14ac:dyDescent="0.15">
      <c r="B81" s="268" t="s">
        <v>243</v>
      </c>
      <c r="C81" s="206"/>
      <c r="D81" s="271" t="s">
        <v>246</v>
      </c>
      <c r="E81" s="269" t="s">
        <v>245</v>
      </c>
      <c r="F81" s="270"/>
    </row>
    <row r="82" spans="2:6" ht="27.75" thickBot="1" x14ac:dyDescent="0.2">
      <c r="B82" s="272" t="s">
        <v>244</v>
      </c>
      <c r="C82" s="188"/>
      <c r="D82" s="273" t="s">
        <v>246</v>
      </c>
      <c r="E82" s="274" t="s">
        <v>245</v>
      </c>
      <c r="F82" s="275"/>
    </row>
    <row r="83" spans="2:6" x14ac:dyDescent="0.15">
      <c r="F83" s="308" t="s">
        <v>364</v>
      </c>
    </row>
    <row r="88" spans="2:6" x14ac:dyDescent="0.15">
      <c r="C88" s="301" t="s">
        <v>242</v>
      </c>
      <c r="D88" s="207"/>
    </row>
    <row r="89" spans="2:6" x14ac:dyDescent="0.15">
      <c r="C89" s="299" t="s">
        <v>233</v>
      </c>
      <c r="D89" s="207"/>
    </row>
    <row r="90" spans="2:6" x14ac:dyDescent="0.15">
      <c r="C90" s="299" t="s">
        <v>234</v>
      </c>
      <c r="D90" s="207"/>
    </row>
    <row r="91" spans="2:6" x14ac:dyDescent="0.15">
      <c r="C91" s="299" t="s">
        <v>235</v>
      </c>
      <c r="D91" s="207"/>
    </row>
    <row r="92" spans="2:6" x14ac:dyDescent="0.15">
      <c r="C92" s="299" t="s">
        <v>236</v>
      </c>
      <c r="D92" s="207"/>
    </row>
    <row r="93" spans="2:6" x14ac:dyDescent="0.15">
      <c r="C93" s="299" t="s">
        <v>237</v>
      </c>
      <c r="D93" s="207"/>
    </row>
    <row r="94" spans="2:6" x14ac:dyDescent="0.15">
      <c r="C94" s="299" t="s">
        <v>238</v>
      </c>
      <c r="D94" s="207"/>
    </row>
    <row r="95" spans="2:6" x14ac:dyDescent="0.15">
      <c r="C95" s="299" t="s">
        <v>239</v>
      </c>
      <c r="D95" s="207"/>
    </row>
    <row r="96" spans="2:6" x14ac:dyDescent="0.15">
      <c r="C96" s="299" t="s">
        <v>241</v>
      </c>
      <c r="D96" s="207"/>
    </row>
    <row r="97" spans="3:4" x14ac:dyDescent="0.15">
      <c r="C97" s="299" t="s">
        <v>240</v>
      </c>
      <c r="D97" s="207"/>
    </row>
    <row r="99" spans="3:4" x14ac:dyDescent="0.15">
      <c r="C99" s="276" t="s">
        <v>392</v>
      </c>
    </row>
    <row r="100" spans="3:4" x14ac:dyDescent="0.15">
      <c r="C100" s="276" t="s">
        <v>393</v>
      </c>
    </row>
    <row r="101" spans="3:4" x14ac:dyDescent="0.15">
      <c r="C101" s="276" t="s">
        <v>397</v>
      </c>
    </row>
    <row r="102" spans="3:4" x14ac:dyDescent="0.15">
      <c r="C102" s="276" t="s">
        <v>394</v>
      </c>
    </row>
    <row r="103" spans="3:4" x14ac:dyDescent="0.15">
      <c r="C103" s="276" t="s">
        <v>395</v>
      </c>
    </row>
    <row r="104" spans="3:4" x14ac:dyDescent="0.15">
      <c r="C104" s="276" t="s">
        <v>396</v>
      </c>
    </row>
  </sheetData>
  <sheetProtection sheet="1" objects="1" scenarios="1"/>
  <protectedRanges>
    <protectedRange algorithmName="SHA-512" hashValue="5b3HFbqeKRWmBeNaZcRK6TuESvJ1cPBqQybVt9lrXBOG7p8bDAi7W1oDCGQ67r/vm/0DpA8mPQ2jEEtltK4h+A==" saltValue="iSL1Eox+ln7iXaWtB16wfg==" spinCount="100000" sqref="C5:C8" name="範囲1"/>
  </protectedRanges>
  <mergeCells count="5">
    <mergeCell ref="B1:F1"/>
    <mergeCell ref="F40:F46"/>
    <mergeCell ref="F37:F38"/>
    <mergeCell ref="F48:F59"/>
    <mergeCell ref="E48:E59"/>
  </mergeCells>
  <phoneticPr fontId="4"/>
  <dataValidations count="4">
    <dataValidation type="textLength" allowBlank="1" showInputMessage="1" showErrorMessage="1" error="150文字以内としてください。" sqref="C8:C10" xr:uid="{00000000-0002-0000-0100-000000000000}">
      <formula1>0</formula1>
      <formula2>150</formula2>
    </dataValidation>
    <dataValidation type="textLength" allowBlank="1" showInputMessage="1" showErrorMessage="1" error="30文字以内としてください" sqref="C7" xr:uid="{00000000-0002-0000-0100-000001000000}">
      <formula1>0</formula1>
      <formula2>30</formula2>
    </dataValidation>
    <dataValidation type="list" allowBlank="1" showInputMessage="1" showErrorMessage="1" sqref="C81:C82" xr:uid="{0899AD34-7B62-4125-9410-71910B9764EC}">
      <formula1>$C$89:$C$97</formula1>
    </dataValidation>
    <dataValidation type="list" allowBlank="1" showInputMessage="1" showErrorMessage="1" sqref="C69 C79 C75 C71 C73 C77" xr:uid="{2E513581-EA9F-4DA6-AF26-1E00948D321D}">
      <formula1>$C$99:$C$104</formula1>
    </dataValidation>
  </dataValidations>
  <pageMargins left="0.7" right="0.7" top="0.75" bottom="0.75" header="0.3" footer="0.3"/>
  <pageSetup paperSize="9" scale="2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5"/>
  <sheetViews>
    <sheetView view="pageBreakPreview" topLeftCell="A35" zoomScale="60" zoomScaleNormal="100" workbookViewId="0">
      <selection activeCell="AY14" sqref="AY14"/>
    </sheetView>
  </sheetViews>
  <sheetFormatPr defaultColWidth="3.625" defaultRowHeight="18" customHeight="1" x14ac:dyDescent="0.15"/>
  <cols>
    <col min="1" max="16384" width="3.625" style="281"/>
  </cols>
  <sheetData>
    <row r="1" spans="1:25" ht="18" customHeight="1" x14ac:dyDescent="0.15">
      <c r="A1" s="287" t="s">
        <v>222</v>
      </c>
      <c r="B1" s="287"/>
      <c r="C1" s="287"/>
      <c r="D1" s="287"/>
      <c r="E1" s="287"/>
      <c r="F1" s="287"/>
      <c r="G1" s="287"/>
      <c r="H1" s="287"/>
      <c r="I1" s="287"/>
      <c r="J1" s="287"/>
      <c r="K1" s="287"/>
      <c r="L1" s="287"/>
      <c r="M1" s="287"/>
      <c r="N1" s="287"/>
      <c r="O1" s="287"/>
      <c r="P1" s="287"/>
      <c r="Q1" s="287"/>
      <c r="R1" s="287"/>
      <c r="S1" s="287"/>
      <c r="T1" s="287"/>
      <c r="U1" s="287"/>
      <c r="V1" s="287"/>
      <c r="W1" s="287"/>
      <c r="X1" s="287"/>
      <c r="Y1" s="287"/>
    </row>
    <row r="2" spans="1:25" ht="19.5" customHeight="1" x14ac:dyDescent="0.15">
      <c r="A2" s="401">
        <f>情報項目シート!C5</f>
        <v>0</v>
      </c>
      <c r="B2" s="401"/>
      <c r="C2" s="401"/>
      <c r="D2" s="401"/>
      <c r="E2" s="401"/>
      <c r="F2" s="401"/>
      <c r="G2" s="401"/>
      <c r="H2" s="401"/>
      <c r="I2" s="401"/>
      <c r="J2" s="401"/>
      <c r="K2" s="401"/>
      <c r="L2" s="401"/>
      <c r="M2" s="401"/>
      <c r="N2" s="401"/>
      <c r="O2" s="401"/>
      <c r="P2" s="401"/>
      <c r="Q2" s="401"/>
      <c r="R2" s="401"/>
      <c r="S2" s="401"/>
      <c r="T2" s="401"/>
      <c r="U2" s="401"/>
      <c r="V2" s="401"/>
      <c r="W2" s="401"/>
      <c r="X2" s="401"/>
      <c r="Y2" s="312"/>
    </row>
    <row r="3" spans="1:25" ht="9" customHeight="1" x14ac:dyDescent="0.15">
      <c r="A3" s="287"/>
      <c r="B3" s="287"/>
      <c r="C3" s="287"/>
      <c r="D3" s="287"/>
      <c r="E3" s="287"/>
      <c r="F3" s="287"/>
      <c r="G3" s="287"/>
      <c r="H3" s="287"/>
      <c r="I3" s="287"/>
      <c r="J3" s="287"/>
      <c r="K3" s="287"/>
      <c r="L3" s="287"/>
      <c r="M3" s="287"/>
      <c r="N3" s="287"/>
      <c r="O3" s="287"/>
      <c r="P3" s="287"/>
      <c r="Q3" s="287"/>
      <c r="R3" s="287"/>
      <c r="S3" s="287"/>
      <c r="T3" s="287"/>
      <c r="U3" s="287"/>
      <c r="V3" s="287"/>
      <c r="W3" s="287"/>
      <c r="X3" s="287"/>
      <c r="Y3" s="287"/>
    </row>
    <row r="4" spans="1:25" ht="19.5" customHeight="1" x14ac:dyDescent="0.15">
      <c r="A4" s="365" t="s">
        <v>44</v>
      </c>
      <c r="B4" s="365"/>
      <c r="C4" s="365"/>
      <c r="D4" s="365"/>
      <c r="E4" s="365"/>
      <c r="F4" s="365"/>
      <c r="G4" s="365"/>
      <c r="H4" s="365"/>
      <c r="I4" s="365"/>
      <c r="J4" s="365"/>
      <c r="K4" s="365"/>
      <c r="L4" s="365"/>
      <c r="M4" s="365"/>
      <c r="N4" s="365"/>
      <c r="O4" s="365"/>
      <c r="P4" s="365"/>
      <c r="Q4" s="365"/>
      <c r="R4" s="365"/>
      <c r="S4" s="365"/>
      <c r="T4" s="365"/>
      <c r="U4" s="365"/>
      <c r="V4" s="365"/>
      <c r="W4" s="365"/>
      <c r="X4" s="365"/>
      <c r="Y4" s="287"/>
    </row>
    <row r="5" spans="1:25" ht="19.5" customHeight="1" x14ac:dyDescent="0.15">
      <c r="A5" s="287" t="s">
        <v>124</v>
      </c>
      <c r="B5" s="287"/>
      <c r="C5" s="287"/>
      <c r="D5" s="287"/>
      <c r="E5" s="287"/>
      <c r="F5" s="287"/>
      <c r="G5" s="287"/>
      <c r="H5" s="287"/>
      <c r="I5" s="287"/>
      <c r="J5" s="287"/>
      <c r="K5" s="287"/>
      <c r="L5" s="287"/>
      <c r="M5" s="287"/>
      <c r="N5" s="287"/>
      <c r="O5" s="287"/>
      <c r="P5" s="287"/>
      <c r="Q5" s="287"/>
      <c r="R5" s="287"/>
      <c r="S5" s="287"/>
      <c r="T5" s="287"/>
      <c r="U5" s="287"/>
      <c r="V5" s="287"/>
      <c r="W5" s="287"/>
      <c r="X5" s="287"/>
      <c r="Y5" s="287"/>
    </row>
    <row r="6" spans="1:25" ht="9" customHeight="1" x14ac:dyDescent="0.15">
      <c r="A6" s="287"/>
      <c r="B6" s="287"/>
      <c r="C6" s="287"/>
      <c r="D6" s="287"/>
      <c r="E6" s="287"/>
      <c r="F6" s="287"/>
      <c r="G6" s="287"/>
      <c r="H6" s="287"/>
      <c r="I6" s="287"/>
      <c r="J6" s="287"/>
      <c r="K6" s="287"/>
      <c r="L6" s="287"/>
      <c r="M6" s="287"/>
      <c r="N6" s="287"/>
      <c r="O6" s="287"/>
      <c r="P6" s="287"/>
      <c r="Q6" s="287"/>
      <c r="R6" s="287"/>
      <c r="S6" s="287"/>
      <c r="T6" s="287"/>
      <c r="U6" s="287"/>
      <c r="V6" s="287"/>
      <c r="W6" s="287"/>
      <c r="X6" s="287"/>
      <c r="Y6" s="287"/>
    </row>
    <row r="7" spans="1:25" ht="18" customHeight="1" x14ac:dyDescent="0.15">
      <c r="A7" s="287"/>
      <c r="B7" s="287"/>
      <c r="C7" s="287"/>
      <c r="D7" s="287"/>
      <c r="E7" s="287"/>
      <c r="F7" s="287"/>
      <c r="G7" s="287"/>
      <c r="H7" s="287"/>
      <c r="I7" s="287"/>
      <c r="J7" s="365" t="s">
        <v>184</v>
      </c>
      <c r="K7" s="365"/>
      <c r="L7" s="365"/>
      <c r="M7" s="402" t="str">
        <f>"〒"&amp;情報項目シート!C30</f>
        <v>〒</v>
      </c>
      <c r="N7" s="402"/>
      <c r="O7" s="402"/>
      <c r="P7" s="402"/>
      <c r="Q7" s="402"/>
      <c r="R7" s="402"/>
      <c r="S7" s="402"/>
      <c r="T7" s="402"/>
      <c r="U7" s="402"/>
      <c r="V7" s="402"/>
      <c r="W7" s="402"/>
      <c r="X7" s="402"/>
      <c r="Y7" s="313"/>
    </row>
    <row r="8" spans="1:25" ht="19.5" customHeight="1" x14ac:dyDescent="0.15">
      <c r="A8" s="287"/>
      <c r="B8" s="287"/>
      <c r="C8" s="287"/>
      <c r="D8" s="287"/>
      <c r="E8" s="287"/>
      <c r="F8" s="287"/>
      <c r="G8" s="287"/>
      <c r="H8" s="287"/>
      <c r="I8" s="287"/>
      <c r="J8" s="287"/>
      <c r="K8" s="287"/>
      <c r="L8" s="287"/>
      <c r="M8" s="405">
        <f>情報項目シート!C31</f>
        <v>0</v>
      </c>
      <c r="N8" s="405"/>
      <c r="O8" s="405"/>
      <c r="P8" s="405"/>
      <c r="Q8" s="405"/>
      <c r="R8" s="405"/>
      <c r="S8" s="405"/>
      <c r="T8" s="405"/>
      <c r="U8" s="405"/>
      <c r="V8" s="405"/>
      <c r="W8" s="405"/>
      <c r="X8" s="405"/>
      <c r="Y8" s="316"/>
    </row>
    <row r="9" spans="1:25" ht="18" customHeight="1" x14ac:dyDescent="0.15">
      <c r="A9" s="287"/>
      <c r="B9" s="287"/>
      <c r="C9" s="287"/>
      <c r="D9" s="287"/>
      <c r="E9" s="287"/>
      <c r="F9" s="287"/>
      <c r="G9" s="287"/>
      <c r="H9" s="287"/>
      <c r="I9" s="287"/>
      <c r="J9" s="287"/>
      <c r="K9" s="287"/>
      <c r="L9" s="287"/>
      <c r="M9" s="405"/>
      <c r="N9" s="405"/>
      <c r="O9" s="405"/>
      <c r="P9" s="405"/>
      <c r="Q9" s="405"/>
      <c r="R9" s="405"/>
      <c r="S9" s="405"/>
      <c r="T9" s="405"/>
      <c r="U9" s="405"/>
      <c r="V9" s="405"/>
      <c r="W9" s="405"/>
      <c r="X9" s="405"/>
      <c r="Y9" s="316"/>
    </row>
    <row r="10" spans="1:25" ht="20.25" customHeight="1" x14ac:dyDescent="0.15">
      <c r="A10" s="287"/>
      <c r="B10" s="287"/>
      <c r="C10" s="287"/>
      <c r="D10" s="287"/>
      <c r="E10" s="287"/>
      <c r="F10" s="287"/>
      <c r="G10" s="287"/>
      <c r="H10" s="287"/>
      <c r="I10" s="287"/>
      <c r="J10" s="287"/>
      <c r="K10" s="287"/>
      <c r="L10" s="287"/>
      <c r="M10" s="376">
        <f>情報項目シート!C6</f>
        <v>0</v>
      </c>
      <c r="N10" s="404"/>
      <c r="O10" s="404"/>
      <c r="P10" s="404"/>
      <c r="Q10" s="404"/>
      <c r="R10" s="404"/>
      <c r="S10" s="404"/>
      <c r="T10" s="404"/>
      <c r="U10" s="404"/>
      <c r="V10" s="404"/>
      <c r="W10" s="404"/>
      <c r="X10" s="404"/>
      <c r="Y10" s="315"/>
    </row>
    <row r="11" spans="1:25" ht="20.25" customHeight="1" x14ac:dyDescent="0.15">
      <c r="A11" s="287"/>
      <c r="B11" s="287"/>
      <c r="C11" s="287"/>
      <c r="D11" s="287"/>
      <c r="E11" s="287"/>
      <c r="F11" s="287"/>
      <c r="G11" s="287"/>
      <c r="H11" s="287"/>
      <c r="I11" s="287"/>
      <c r="J11" s="287"/>
      <c r="K11" s="287"/>
      <c r="L11" s="287"/>
      <c r="M11" s="403" t="str">
        <f>情報項目シート!C32&amp;"  " &amp;情報項目シート!C33</f>
        <v xml:space="preserve">  </v>
      </c>
      <c r="N11" s="403"/>
      <c r="O11" s="403"/>
      <c r="P11" s="403"/>
      <c r="Q11" s="403"/>
      <c r="R11" s="403"/>
      <c r="S11" s="403"/>
      <c r="T11" s="403"/>
      <c r="U11" s="403"/>
      <c r="V11" s="403"/>
      <c r="W11" s="287"/>
      <c r="X11" s="287"/>
      <c r="Y11" s="287"/>
    </row>
    <row r="12" spans="1:25" ht="18" customHeight="1" x14ac:dyDescent="0.15">
      <c r="A12" s="287"/>
      <c r="B12" s="287"/>
      <c r="C12" s="287"/>
      <c r="D12" s="287"/>
      <c r="E12" s="287"/>
      <c r="F12" s="287"/>
      <c r="G12" s="287"/>
      <c r="H12" s="287"/>
      <c r="I12" s="287"/>
      <c r="J12" s="287"/>
      <c r="K12" s="287"/>
      <c r="L12" s="287"/>
      <c r="M12" s="403"/>
      <c r="N12" s="403"/>
      <c r="O12" s="403"/>
      <c r="P12" s="403"/>
      <c r="Q12" s="403"/>
      <c r="R12" s="403"/>
      <c r="S12" s="403"/>
      <c r="T12" s="403"/>
      <c r="U12" s="403"/>
      <c r="V12" s="403"/>
      <c r="W12" s="287"/>
      <c r="X12" s="287"/>
      <c r="Y12" s="287"/>
    </row>
    <row r="13" spans="1:25" ht="9" customHeight="1" x14ac:dyDescent="0.15">
      <c r="A13" s="287"/>
      <c r="B13" s="287"/>
      <c r="C13" s="287"/>
      <c r="D13" s="287"/>
      <c r="E13" s="287"/>
      <c r="F13" s="287"/>
      <c r="G13" s="287"/>
      <c r="H13" s="287"/>
      <c r="I13" s="287"/>
      <c r="J13" s="287"/>
      <c r="K13" s="287"/>
      <c r="L13" s="287"/>
      <c r="M13" s="287"/>
      <c r="N13" s="287"/>
      <c r="O13" s="287"/>
      <c r="P13" s="287"/>
      <c r="Q13" s="287"/>
      <c r="R13" s="287"/>
      <c r="S13" s="287"/>
      <c r="T13" s="287"/>
      <c r="U13" s="287"/>
      <c r="V13" s="287"/>
      <c r="W13" s="287"/>
      <c r="X13" s="287"/>
      <c r="Y13" s="287"/>
    </row>
    <row r="14" spans="1:25" ht="18" customHeight="1" x14ac:dyDescent="0.15">
      <c r="A14" s="287"/>
      <c r="B14" s="287"/>
      <c r="C14" s="287"/>
      <c r="D14" s="287"/>
      <c r="E14" s="287"/>
      <c r="F14" s="287"/>
      <c r="G14" s="287"/>
      <c r="H14" s="287"/>
      <c r="I14" s="287"/>
      <c r="J14" s="287"/>
      <c r="K14" s="408" t="s">
        <v>45</v>
      </c>
      <c r="L14" s="408"/>
      <c r="M14" s="408"/>
      <c r="N14" s="408"/>
      <c r="O14" s="408"/>
      <c r="P14" s="408"/>
      <c r="Q14" s="408"/>
      <c r="R14" s="408"/>
      <c r="S14" s="415">
        <f>情報項目シート!C61</f>
        <v>0</v>
      </c>
      <c r="T14" s="416"/>
      <c r="U14" s="416"/>
      <c r="V14" s="416"/>
      <c r="W14" s="416"/>
      <c r="X14" s="417"/>
      <c r="Y14" s="322"/>
    </row>
    <row r="15" spans="1:25" ht="9" customHeight="1" x14ac:dyDescent="0.15">
      <c r="A15" s="287"/>
      <c r="B15" s="287"/>
      <c r="C15" s="287"/>
      <c r="D15" s="287"/>
      <c r="E15" s="287"/>
      <c r="F15" s="287"/>
      <c r="G15" s="287"/>
      <c r="H15" s="287"/>
      <c r="I15" s="287"/>
      <c r="J15" s="287"/>
      <c r="K15" s="287"/>
      <c r="L15" s="287"/>
      <c r="M15" s="287"/>
      <c r="N15" s="287"/>
      <c r="O15" s="287"/>
      <c r="P15" s="287"/>
      <c r="Q15" s="287"/>
      <c r="R15" s="287"/>
      <c r="S15" s="288"/>
      <c r="T15" s="288"/>
      <c r="U15" s="288"/>
      <c r="V15" s="288"/>
      <c r="W15" s="288"/>
      <c r="X15" s="287"/>
      <c r="Y15" s="287"/>
    </row>
    <row r="16" spans="1:25" ht="18" customHeight="1" x14ac:dyDescent="0.15">
      <c r="A16" s="409" t="s">
        <v>255</v>
      </c>
      <c r="B16" s="409"/>
      <c r="C16" s="409"/>
      <c r="D16" s="409"/>
      <c r="E16" s="409"/>
      <c r="F16" s="409"/>
      <c r="G16" s="409"/>
      <c r="H16" s="409"/>
      <c r="I16" s="409"/>
      <c r="J16" s="409"/>
      <c r="K16" s="409"/>
      <c r="L16" s="409"/>
      <c r="M16" s="409"/>
      <c r="N16" s="409"/>
      <c r="O16" s="409"/>
      <c r="P16" s="409"/>
      <c r="Q16" s="409"/>
      <c r="R16" s="409"/>
      <c r="S16" s="409"/>
      <c r="T16" s="409"/>
      <c r="U16" s="409"/>
      <c r="V16" s="409"/>
      <c r="W16" s="409"/>
      <c r="X16" s="409"/>
      <c r="Y16" s="318"/>
    </row>
    <row r="17" spans="1:25" ht="25.5" customHeight="1" x14ac:dyDescent="0.15">
      <c r="A17" s="410" t="str">
        <f>"( " &amp; 情報項目シート!C7 &amp; " )"</f>
        <v>(  )</v>
      </c>
      <c r="B17" s="410"/>
      <c r="C17" s="410"/>
      <c r="D17" s="410"/>
      <c r="E17" s="410"/>
      <c r="F17" s="410"/>
      <c r="G17" s="410"/>
      <c r="H17" s="410"/>
      <c r="I17" s="410"/>
      <c r="J17" s="410"/>
      <c r="K17" s="410"/>
      <c r="L17" s="410"/>
      <c r="M17" s="410"/>
      <c r="N17" s="410"/>
      <c r="O17" s="410"/>
      <c r="P17" s="410"/>
      <c r="Q17" s="410"/>
      <c r="R17" s="410"/>
      <c r="S17" s="410"/>
      <c r="T17" s="410"/>
      <c r="U17" s="410"/>
      <c r="V17" s="410"/>
      <c r="W17" s="410"/>
      <c r="X17" s="410"/>
      <c r="Y17" s="319"/>
    </row>
    <row r="18" spans="1:25" ht="18" customHeight="1" x14ac:dyDescent="0.15">
      <c r="A18" s="289"/>
      <c r="B18" s="289"/>
      <c r="C18" s="289"/>
      <c r="D18" s="289"/>
      <c r="E18" s="289"/>
      <c r="F18" s="289"/>
      <c r="G18" s="289"/>
      <c r="H18" s="289"/>
      <c r="I18" s="289"/>
      <c r="J18" s="289"/>
      <c r="K18" s="289"/>
      <c r="L18" s="289"/>
      <c r="M18" s="289"/>
      <c r="N18" s="289"/>
      <c r="O18" s="289"/>
      <c r="P18" s="289"/>
      <c r="Q18" s="289"/>
      <c r="R18" s="289"/>
      <c r="S18" s="289"/>
      <c r="T18" s="289"/>
      <c r="U18" s="289"/>
      <c r="V18" s="289"/>
      <c r="W18" s="289"/>
      <c r="X18" s="289"/>
      <c r="Y18" s="289"/>
    </row>
    <row r="19" spans="1:25" ht="9" customHeight="1" x14ac:dyDescent="0.15">
      <c r="A19" s="287"/>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row>
    <row r="20" spans="1:25" ht="19.5" customHeight="1" x14ac:dyDescent="0.15">
      <c r="A20" s="290" t="s">
        <v>46</v>
      </c>
      <c r="B20" s="287" t="s">
        <v>33</v>
      </c>
      <c r="C20" s="287"/>
      <c r="D20" s="287"/>
      <c r="E20" s="287"/>
      <c r="F20" s="287"/>
      <c r="G20" s="287"/>
      <c r="H20" s="287"/>
      <c r="I20" s="287"/>
      <c r="J20" s="287"/>
      <c r="K20" s="287"/>
      <c r="L20" s="287"/>
      <c r="M20" s="287"/>
      <c r="N20" s="287"/>
      <c r="O20" s="287"/>
      <c r="P20" s="287"/>
      <c r="Q20" s="287"/>
      <c r="R20" s="287"/>
      <c r="S20" s="287"/>
      <c r="T20" s="287"/>
      <c r="U20" s="287"/>
      <c r="V20" s="287"/>
      <c r="W20" s="287"/>
      <c r="X20" s="287"/>
      <c r="Y20" s="287"/>
    </row>
    <row r="21" spans="1:25" ht="33" customHeight="1" x14ac:dyDescent="0.15">
      <c r="A21" s="290"/>
      <c r="B21" s="287" t="s">
        <v>263</v>
      </c>
      <c r="C21" s="287"/>
      <c r="D21" s="287"/>
      <c r="E21" s="403" t="s">
        <v>282</v>
      </c>
      <c r="F21" s="418"/>
      <c r="G21" s="418"/>
      <c r="H21" s="418"/>
      <c r="I21" s="418"/>
      <c r="J21" s="418"/>
      <c r="K21" s="418"/>
      <c r="L21" s="418"/>
      <c r="M21" s="418"/>
      <c r="N21" s="418"/>
      <c r="O21" s="418"/>
      <c r="P21" s="418"/>
      <c r="Q21" s="418"/>
      <c r="R21" s="418"/>
      <c r="S21" s="418"/>
      <c r="T21" s="418"/>
      <c r="U21" s="418"/>
      <c r="V21" s="418"/>
      <c r="W21" s="418"/>
      <c r="X21" s="418"/>
      <c r="Y21" s="184"/>
    </row>
    <row r="22" spans="1:25" ht="19.5" customHeight="1" x14ac:dyDescent="0.15">
      <c r="A22" s="290"/>
      <c r="B22" s="287" t="s">
        <v>264</v>
      </c>
      <c r="C22" s="287"/>
      <c r="D22" s="287"/>
      <c r="E22" s="376">
        <f>情報項目シート!C4</f>
        <v>0</v>
      </c>
      <c r="F22" s="404"/>
      <c r="G22" s="404"/>
      <c r="H22" s="404"/>
      <c r="I22" s="404"/>
      <c r="J22" s="404"/>
      <c r="K22" s="404"/>
      <c r="L22" s="404"/>
      <c r="M22" s="404"/>
      <c r="N22" s="404"/>
      <c r="O22" s="404"/>
      <c r="P22" s="404"/>
      <c r="Q22" s="404"/>
      <c r="R22" s="404"/>
      <c r="S22" s="404"/>
      <c r="T22" s="404"/>
      <c r="U22" s="404"/>
      <c r="V22" s="404"/>
      <c r="W22" s="404"/>
      <c r="X22" s="404"/>
      <c r="Y22" s="315"/>
    </row>
    <row r="23" spans="1:25" ht="22.5" customHeight="1" x14ac:dyDescent="0.15">
      <c r="A23" s="287"/>
      <c r="B23" s="288" t="s">
        <v>265</v>
      </c>
      <c r="C23" s="288"/>
      <c r="D23" s="288"/>
      <c r="E23" s="376">
        <f>情報項目シート!C7</f>
        <v>0</v>
      </c>
      <c r="F23" s="404"/>
      <c r="G23" s="404"/>
      <c r="H23" s="404"/>
      <c r="I23" s="404"/>
      <c r="J23" s="404"/>
      <c r="K23" s="404"/>
      <c r="L23" s="404"/>
      <c r="M23" s="404"/>
      <c r="N23" s="404"/>
      <c r="O23" s="404"/>
      <c r="P23" s="404"/>
      <c r="Q23" s="404"/>
      <c r="R23" s="404"/>
      <c r="S23" s="404"/>
      <c r="T23" s="404"/>
      <c r="U23" s="404"/>
      <c r="V23" s="404"/>
      <c r="W23" s="404"/>
      <c r="X23" s="404"/>
      <c r="Y23" s="315"/>
    </row>
    <row r="24" spans="1:25" ht="9" customHeight="1" x14ac:dyDescent="0.15">
      <c r="A24" s="287"/>
      <c r="B24" s="287"/>
      <c r="C24" s="287"/>
      <c r="D24" s="287"/>
      <c r="E24" s="287"/>
      <c r="F24" s="287"/>
      <c r="G24" s="287"/>
      <c r="H24" s="287"/>
      <c r="I24" s="287"/>
      <c r="J24" s="287"/>
      <c r="K24" s="287"/>
      <c r="L24" s="287"/>
      <c r="M24" s="287"/>
      <c r="N24" s="287"/>
      <c r="O24" s="287"/>
      <c r="P24" s="287"/>
      <c r="Q24" s="287"/>
      <c r="R24" s="287"/>
      <c r="S24" s="287"/>
      <c r="T24" s="287"/>
      <c r="U24" s="287"/>
      <c r="V24" s="287"/>
      <c r="W24" s="287"/>
      <c r="X24" s="287"/>
      <c r="Y24" s="287"/>
    </row>
    <row r="25" spans="1:25" ht="18" customHeight="1" x14ac:dyDescent="0.15">
      <c r="A25" s="290" t="s">
        <v>47</v>
      </c>
      <c r="B25" s="287" t="s">
        <v>48</v>
      </c>
      <c r="C25" s="287"/>
      <c r="D25" s="287"/>
      <c r="E25" s="287"/>
      <c r="F25" s="287"/>
      <c r="G25" s="287"/>
      <c r="H25" s="287"/>
      <c r="I25" s="287"/>
      <c r="J25" s="287"/>
      <c r="K25" s="287"/>
      <c r="L25" s="287"/>
      <c r="M25" s="287"/>
      <c r="N25" s="287"/>
      <c r="O25" s="287"/>
      <c r="P25" s="287"/>
      <c r="Q25" s="287"/>
      <c r="R25" s="287"/>
      <c r="S25" s="287"/>
      <c r="T25" s="287"/>
      <c r="U25" s="287"/>
      <c r="V25" s="287"/>
      <c r="W25" s="287"/>
      <c r="X25" s="287"/>
      <c r="Y25" s="287"/>
    </row>
    <row r="26" spans="1:25" ht="60" customHeight="1" x14ac:dyDescent="0.15">
      <c r="A26" s="287"/>
      <c r="B26" s="406">
        <f>情報項目シート!C8</f>
        <v>0</v>
      </c>
      <c r="C26" s="406"/>
      <c r="D26" s="406"/>
      <c r="E26" s="406"/>
      <c r="F26" s="406"/>
      <c r="G26" s="406"/>
      <c r="H26" s="406"/>
      <c r="I26" s="406"/>
      <c r="J26" s="406"/>
      <c r="K26" s="406"/>
      <c r="L26" s="406"/>
      <c r="M26" s="406"/>
      <c r="N26" s="406"/>
      <c r="O26" s="406"/>
      <c r="P26" s="406"/>
      <c r="Q26" s="406"/>
      <c r="R26" s="406"/>
      <c r="S26" s="406"/>
      <c r="T26" s="406"/>
      <c r="U26" s="406"/>
      <c r="V26" s="406"/>
      <c r="W26" s="406"/>
      <c r="X26" s="406"/>
      <c r="Y26" s="317"/>
    </row>
    <row r="27" spans="1:25" ht="9" customHeight="1" x14ac:dyDescent="0.15">
      <c r="A27" s="287"/>
      <c r="B27" s="287"/>
      <c r="C27" s="287"/>
      <c r="D27" s="287"/>
      <c r="E27" s="287"/>
      <c r="F27" s="287"/>
      <c r="G27" s="287"/>
      <c r="H27" s="287"/>
      <c r="I27" s="287"/>
      <c r="J27" s="287"/>
      <c r="K27" s="287"/>
      <c r="L27" s="287"/>
      <c r="M27" s="287"/>
      <c r="N27" s="287"/>
      <c r="O27" s="287"/>
      <c r="P27" s="287"/>
      <c r="Q27" s="287"/>
      <c r="R27" s="287"/>
      <c r="S27" s="287"/>
      <c r="T27" s="287"/>
      <c r="U27" s="287"/>
      <c r="V27" s="287"/>
      <c r="W27" s="287"/>
      <c r="X27" s="287"/>
      <c r="Y27" s="287"/>
    </row>
    <row r="28" spans="1:25" ht="19.5" customHeight="1" x14ac:dyDescent="0.15">
      <c r="A28" s="290" t="s">
        <v>49</v>
      </c>
      <c r="B28" s="287" t="s">
        <v>50</v>
      </c>
      <c r="C28" s="287"/>
      <c r="D28" s="287"/>
      <c r="E28" s="287"/>
      <c r="F28" s="287"/>
      <c r="G28" s="287"/>
      <c r="H28" s="287"/>
      <c r="I28" s="287"/>
      <c r="J28" s="291"/>
      <c r="K28" s="292"/>
      <c r="L28" s="292"/>
      <c r="M28" s="292"/>
      <c r="N28" s="287"/>
      <c r="O28" s="287"/>
      <c r="P28" s="366">
        <f>情報項目シート!C12</f>
        <v>0</v>
      </c>
      <c r="Q28" s="366"/>
      <c r="R28" s="366"/>
      <c r="S28" s="366"/>
      <c r="T28" s="366"/>
      <c r="U28" s="366"/>
      <c r="V28" s="287" t="s">
        <v>25</v>
      </c>
      <c r="W28" s="287"/>
      <c r="X28" s="287"/>
      <c r="Y28" s="287"/>
    </row>
    <row r="29" spans="1:25" ht="19.5" customHeight="1" x14ac:dyDescent="0.15">
      <c r="A29" s="290"/>
      <c r="B29" s="287"/>
      <c r="C29" s="365" t="s">
        <v>252</v>
      </c>
      <c r="D29" s="365"/>
      <c r="E29" s="365"/>
      <c r="F29" s="365"/>
      <c r="G29" s="365"/>
      <c r="H29" s="365"/>
      <c r="I29" s="365"/>
      <c r="J29" s="365"/>
      <c r="K29" s="365"/>
      <c r="L29" s="365"/>
      <c r="M29" s="365"/>
      <c r="N29" s="365"/>
      <c r="O29" s="365"/>
      <c r="P29" s="366">
        <f>情報項目シート!C15</f>
        <v>0</v>
      </c>
      <c r="Q29" s="366"/>
      <c r="R29" s="366"/>
      <c r="S29" s="366"/>
      <c r="T29" s="366"/>
      <c r="U29" s="366"/>
      <c r="V29" s="287" t="s">
        <v>25</v>
      </c>
      <c r="W29" s="287"/>
      <c r="X29" s="287"/>
      <c r="Y29" s="287"/>
    </row>
    <row r="30" spans="1:25" ht="19.5" customHeight="1" x14ac:dyDescent="0.15">
      <c r="A30" s="290"/>
      <c r="B30" s="287"/>
      <c r="C30" s="287" t="s">
        <v>253</v>
      </c>
      <c r="D30" s="287"/>
      <c r="E30" s="287"/>
      <c r="F30" s="287"/>
      <c r="G30" s="287"/>
      <c r="H30" s="287"/>
      <c r="I30" s="287"/>
      <c r="J30" s="287"/>
      <c r="K30" s="287"/>
      <c r="L30" s="287"/>
      <c r="M30" s="287"/>
      <c r="N30" s="287"/>
      <c r="O30" s="287"/>
      <c r="P30" s="366">
        <f>情報項目シート!C18</f>
        <v>0</v>
      </c>
      <c r="Q30" s="366"/>
      <c r="R30" s="366"/>
      <c r="S30" s="366"/>
      <c r="T30" s="366"/>
      <c r="U30" s="366"/>
      <c r="V30" s="287" t="s">
        <v>25</v>
      </c>
      <c r="W30" s="287"/>
      <c r="X30" s="287"/>
      <c r="Y30" s="287"/>
    </row>
    <row r="31" spans="1:25" ht="19.5" customHeight="1" x14ac:dyDescent="0.15">
      <c r="A31" s="290"/>
      <c r="B31" s="287"/>
      <c r="C31" s="365" t="s">
        <v>254</v>
      </c>
      <c r="D31" s="365"/>
      <c r="E31" s="365"/>
      <c r="F31" s="365"/>
      <c r="G31" s="365"/>
      <c r="H31" s="365"/>
      <c r="I31" s="365"/>
      <c r="J31" s="365"/>
      <c r="K31" s="365"/>
      <c r="L31" s="365"/>
      <c r="M31" s="365"/>
      <c r="N31" s="365"/>
      <c r="O31" s="365"/>
      <c r="P31" s="366">
        <f>情報項目シート!C21</f>
        <v>0</v>
      </c>
      <c r="Q31" s="366"/>
      <c r="R31" s="366"/>
      <c r="S31" s="366"/>
      <c r="T31" s="366"/>
      <c r="U31" s="366"/>
      <c r="V31" s="287" t="s">
        <v>25</v>
      </c>
      <c r="W31" s="287"/>
      <c r="X31" s="287"/>
      <c r="Y31" s="287"/>
    </row>
    <row r="32" spans="1:25" ht="19.5" customHeight="1" x14ac:dyDescent="0.15">
      <c r="A32" s="287"/>
      <c r="B32" s="287"/>
      <c r="C32" s="365" t="s">
        <v>280</v>
      </c>
      <c r="D32" s="365"/>
      <c r="E32" s="365"/>
      <c r="F32" s="365"/>
      <c r="G32" s="365"/>
      <c r="H32" s="365"/>
      <c r="I32" s="365"/>
      <c r="J32" s="365"/>
      <c r="K32" s="365"/>
      <c r="L32" s="365"/>
      <c r="M32" s="365"/>
      <c r="N32" s="365"/>
      <c r="O32" s="365"/>
      <c r="P32" s="366">
        <f>情報項目シート!C24</f>
        <v>0</v>
      </c>
      <c r="Q32" s="366"/>
      <c r="R32" s="366"/>
      <c r="S32" s="366"/>
      <c r="T32" s="366"/>
      <c r="U32" s="366"/>
      <c r="V32" s="287" t="s">
        <v>25</v>
      </c>
      <c r="W32" s="287"/>
      <c r="X32" s="287"/>
      <c r="Y32" s="287"/>
    </row>
    <row r="33" spans="1:25" ht="19.5" customHeight="1" x14ac:dyDescent="0.15">
      <c r="A33" s="287"/>
      <c r="B33" s="287"/>
      <c r="C33" s="287" t="s">
        <v>292</v>
      </c>
      <c r="D33" s="287"/>
      <c r="E33" s="287"/>
      <c r="F33" s="287"/>
      <c r="G33" s="287"/>
      <c r="H33" s="287"/>
      <c r="I33" s="287"/>
      <c r="J33" s="287"/>
      <c r="K33" s="287"/>
      <c r="L33" s="287"/>
      <c r="M33" s="287"/>
      <c r="N33" s="287"/>
      <c r="O33" s="287"/>
      <c r="P33" s="366">
        <f>情報項目シート!C27</f>
        <v>0</v>
      </c>
      <c r="Q33" s="366"/>
      <c r="R33" s="366"/>
      <c r="S33" s="366"/>
      <c r="T33" s="366"/>
      <c r="U33" s="366"/>
      <c r="V33" s="287" t="s">
        <v>25</v>
      </c>
      <c r="W33" s="287"/>
      <c r="X33" s="287"/>
      <c r="Y33" s="287"/>
    </row>
    <row r="34" spans="1:25" ht="9" customHeight="1" x14ac:dyDescent="0.15">
      <c r="A34" s="287"/>
      <c r="B34" s="287"/>
      <c r="C34" s="287"/>
      <c r="D34" s="287"/>
      <c r="E34" s="287"/>
      <c r="F34" s="287"/>
      <c r="G34" s="287"/>
      <c r="H34" s="287"/>
      <c r="I34" s="287"/>
      <c r="J34" s="287"/>
      <c r="K34" s="287"/>
      <c r="L34" s="287"/>
      <c r="M34" s="287"/>
      <c r="N34" s="287"/>
      <c r="O34" s="287"/>
      <c r="P34" s="293"/>
      <c r="Q34" s="293"/>
      <c r="R34" s="293"/>
      <c r="S34" s="293"/>
      <c r="T34" s="293"/>
      <c r="U34" s="293"/>
      <c r="V34" s="287"/>
      <c r="W34" s="287"/>
      <c r="X34" s="287"/>
      <c r="Y34" s="287"/>
    </row>
    <row r="35" spans="1:25" ht="19.5" customHeight="1" x14ac:dyDescent="0.15">
      <c r="A35" s="290" t="s">
        <v>51</v>
      </c>
      <c r="B35" s="287" t="s">
        <v>185</v>
      </c>
      <c r="C35" s="287"/>
      <c r="D35" s="287"/>
      <c r="E35" s="287"/>
      <c r="F35" s="287"/>
      <c r="G35" s="287"/>
      <c r="H35" s="287"/>
      <c r="I35" s="287"/>
      <c r="J35" s="407"/>
      <c r="K35" s="407"/>
      <c r="L35" s="407"/>
      <c r="M35" s="407"/>
      <c r="N35" s="287"/>
      <c r="O35" s="287"/>
      <c r="P35" s="366">
        <f>情報項目シート!C13</f>
        <v>0</v>
      </c>
      <c r="Q35" s="366"/>
      <c r="R35" s="366"/>
      <c r="S35" s="366"/>
      <c r="T35" s="366"/>
      <c r="U35" s="366"/>
      <c r="V35" s="287" t="s">
        <v>25</v>
      </c>
      <c r="W35" s="287"/>
      <c r="X35" s="287"/>
      <c r="Y35" s="287"/>
    </row>
    <row r="36" spans="1:25" ht="19.5" customHeight="1" x14ac:dyDescent="0.15">
      <c r="A36" s="290"/>
      <c r="B36" s="287"/>
      <c r="C36" s="365" t="s">
        <v>252</v>
      </c>
      <c r="D36" s="365"/>
      <c r="E36" s="365"/>
      <c r="F36" s="365"/>
      <c r="G36" s="365"/>
      <c r="H36" s="365"/>
      <c r="I36" s="365"/>
      <c r="J36" s="365"/>
      <c r="K36" s="365"/>
      <c r="L36" s="365"/>
      <c r="M36" s="365"/>
      <c r="N36" s="365"/>
      <c r="O36" s="365"/>
      <c r="P36" s="366">
        <f>情報項目シート!C16</f>
        <v>0</v>
      </c>
      <c r="Q36" s="366"/>
      <c r="R36" s="366"/>
      <c r="S36" s="366"/>
      <c r="T36" s="366"/>
      <c r="U36" s="366"/>
      <c r="V36" s="287" t="s">
        <v>25</v>
      </c>
      <c r="W36" s="287"/>
      <c r="X36" s="287"/>
      <c r="Y36" s="287"/>
    </row>
    <row r="37" spans="1:25" ht="19.5" customHeight="1" x14ac:dyDescent="0.15">
      <c r="A37" s="290"/>
      <c r="B37" s="287"/>
      <c r="C37" s="287" t="s">
        <v>253</v>
      </c>
      <c r="D37" s="287"/>
      <c r="E37" s="287"/>
      <c r="F37" s="287"/>
      <c r="G37" s="287"/>
      <c r="H37" s="287"/>
      <c r="I37" s="287"/>
      <c r="J37" s="287"/>
      <c r="K37" s="287"/>
      <c r="L37" s="287"/>
      <c r="M37" s="287"/>
      <c r="N37" s="287"/>
      <c r="O37" s="287"/>
      <c r="P37" s="366">
        <f>情報項目シート!C19</f>
        <v>0</v>
      </c>
      <c r="Q37" s="366"/>
      <c r="R37" s="366"/>
      <c r="S37" s="366"/>
      <c r="T37" s="366"/>
      <c r="U37" s="366"/>
      <c r="V37" s="287" t="s">
        <v>25</v>
      </c>
      <c r="W37" s="287"/>
      <c r="X37" s="287"/>
      <c r="Y37" s="287"/>
    </row>
    <row r="38" spans="1:25" ht="19.5" customHeight="1" x14ac:dyDescent="0.15">
      <c r="A38" s="290"/>
      <c r="B38" s="287"/>
      <c r="C38" s="365" t="s">
        <v>254</v>
      </c>
      <c r="D38" s="365"/>
      <c r="E38" s="365"/>
      <c r="F38" s="365"/>
      <c r="G38" s="365"/>
      <c r="H38" s="365"/>
      <c r="I38" s="365"/>
      <c r="J38" s="365"/>
      <c r="K38" s="365"/>
      <c r="L38" s="365"/>
      <c r="M38" s="365"/>
      <c r="N38" s="365"/>
      <c r="O38" s="365"/>
      <c r="P38" s="366">
        <f>情報項目シート!C22</f>
        <v>0</v>
      </c>
      <c r="Q38" s="366"/>
      <c r="R38" s="366"/>
      <c r="S38" s="366"/>
      <c r="T38" s="366"/>
      <c r="U38" s="366"/>
      <c r="V38" s="287" t="s">
        <v>25</v>
      </c>
      <c r="W38" s="287"/>
      <c r="X38" s="287"/>
      <c r="Y38" s="287"/>
    </row>
    <row r="39" spans="1:25" ht="19.5" customHeight="1" x14ac:dyDescent="0.15">
      <c r="A39" s="287"/>
      <c r="B39" s="287"/>
      <c r="C39" s="365" t="s">
        <v>280</v>
      </c>
      <c r="D39" s="365"/>
      <c r="E39" s="365"/>
      <c r="F39" s="365"/>
      <c r="G39" s="365"/>
      <c r="H39" s="365"/>
      <c r="I39" s="365"/>
      <c r="J39" s="365"/>
      <c r="K39" s="365"/>
      <c r="L39" s="365"/>
      <c r="M39" s="365"/>
      <c r="N39" s="365"/>
      <c r="O39" s="365"/>
      <c r="P39" s="366">
        <f>情報項目シート!C25</f>
        <v>0</v>
      </c>
      <c r="Q39" s="366"/>
      <c r="R39" s="366"/>
      <c r="S39" s="366"/>
      <c r="T39" s="366"/>
      <c r="U39" s="366"/>
      <c r="V39" s="287" t="s">
        <v>25</v>
      </c>
      <c r="W39" s="287"/>
      <c r="X39" s="287"/>
      <c r="Y39" s="287"/>
    </row>
    <row r="40" spans="1:25" ht="19.5" customHeight="1" x14ac:dyDescent="0.15">
      <c r="A40" s="287"/>
      <c r="B40" s="287"/>
      <c r="C40" s="287" t="s">
        <v>292</v>
      </c>
      <c r="D40" s="287"/>
      <c r="E40" s="287"/>
      <c r="F40" s="287"/>
      <c r="G40" s="287"/>
      <c r="H40" s="287"/>
      <c r="I40" s="287"/>
      <c r="J40" s="287"/>
      <c r="K40" s="287"/>
      <c r="L40" s="287"/>
      <c r="M40" s="287"/>
      <c r="N40" s="287"/>
      <c r="O40" s="287"/>
      <c r="P40" s="366">
        <f>情報項目シート!C28</f>
        <v>0</v>
      </c>
      <c r="Q40" s="366"/>
      <c r="R40" s="366"/>
      <c r="S40" s="366"/>
      <c r="T40" s="366"/>
      <c r="U40" s="366"/>
      <c r="V40" s="287" t="s">
        <v>25</v>
      </c>
      <c r="W40" s="287"/>
      <c r="X40" s="287"/>
      <c r="Y40" s="287"/>
    </row>
    <row r="41" spans="1:25" ht="9" customHeight="1" x14ac:dyDescent="0.15">
      <c r="A41" s="287"/>
      <c r="B41" s="287"/>
      <c r="C41" s="287"/>
      <c r="D41" s="287"/>
      <c r="E41" s="287"/>
      <c r="F41" s="287"/>
      <c r="G41" s="287"/>
      <c r="H41" s="287"/>
      <c r="I41" s="287"/>
      <c r="J41" s="287"/>
      <c r="K41" s="287"/>
      <c r="L41" s="287"/>
      <c r="M41" s="287"/>
      <c r="N41" s="287"/>
      <c r="O41" s="287"/>
      <c r="P41" s="287"/>
      <c r="Q41" s="287"/>
      <c r="R41" s="287"/>
      <c r="S41" s="287"/>
      <c r="T41" s="287"/>
      <c r="U41" s="287"/>
      <c r="V41" s="287"/>
      <c r="W41" s="287"/>
      <c r="X41" s="287"/>
      <c r="Y41" s="287"/>
    </row>
    <row r="42" spans="1:25" ht="18" customHeight="1" x14ac:dyDescent="0.15">
      <c r="A42" s="290" t="s">
        <v>52</v>
      </c>
      <c r="B42" s="365" t="s">
        <v>122</v>
      </c>
      <c r="C42" s="365"/>
      <c r="D42" s="365"/>
      <c r="E42" s="365"/>
      <c r="F42" s="365"/>
      <c r="G42" s="287"/>
      <c r="H42" s="287"/>
      <c r="I42" s="287"/>
      <c r="J42" s="287"/>
      <c r="K42" s="287"/>
      <c r="L42" s="287"/>
      <c r="M42" s="287"/>
      <c r="N42" s="287"/>
      <c r="O42" s="287"/>
      <c r="P42" s="287"/>
      <c r="Q42" s="287"/>
      <c r="R42" s="287"/>
      <c r="S42" s="287"/>
      <c r="T42" s="287"/>
      <c r="U42" s="287"/>
      <c r="V42" s="287"/>
      <c r="W42" s="287"/>
      <c r="X42" s="287"/>
      <c r="Y42" s="287"/>
    </row>
    <row r="43" spans="1:25" ht="9" customHeight="1" x14ac:dyDescent="0.15">
      <c r="A43" s="287"/>
      <c r="B43" s="287"/>
      <c r="C43" s="287"/>
      <c r="D43" s="287"/>
      <c r="E43" s="287"/>
      <c r="F43" s="287"/>
      <c r="G43" s="287"/>
      <c r="H43" s="287"/>
      <c r="I43" s="287"/>
      <c r="J43" s="287"/>
      <c r="K43" s="287"/>
      <c r="L43" s="287"/>
      <c r="M43" s="287"/>
      <c r="N43" s="287"/>
      <c r="O43" s="287"/>
      <c r="P43" s="287"/>
      <c r="Q43" s="287"/>
      <c r="R43" s="287"/>
      <c r="S43" s="287"/>
      <c r="T43" s="287"/>
      <c r="U43" s="287"/>
      <c r="V43" s="287"/>
      <c r="W43" s="287"/>
      <c r="X43" s="287"/>
      <c r="Y43" s="287"/>
    </row>
    <row r="44" spans="1:25" ht="18" customHeight="1" x14ac:dyDescent="0.15">
      <c r="A44" s="290" t="s">
        <v>53</v>
      </c>
      <c r="B44" s="287" t="s">
        <v>54</v>
      </c>
      <c r="C44" s="287"/>
      <c r="D44" s="287"/>
      <c r="E44" s="287"/>
      <c r="F44" s="287"/>
      <c r="G44" s="287"/>
      <c r="H44" s="287"/>
      <c r="I44" s="287"/>
      <c r="J44" s="287"/>
      <c r="K44" s="287"/>
      <c r="L44" s="287"/>
      <c r="M44" s="287"/>
      <c r="N44" s="287"/>
      <c r="O44" s="287"/>
      <c r="P44" s="287"/>
      <c r="Q44" s="287"/>
      <c r="R44" s="287"/>
      <c r="S44" s="287"/>
      <c r="T44" s="287"/>
      <c r="U44" s="287"/>
      <c r="V44" s="287"/>
      <c r="W44" s="287"/>
      <c r="X44" s="287"/>
      <c r="Y44" s="287"/>
    </row>
    <row r="45" spans="1:25" ht="18" customHeight="1" x14ac:dyDescent="0.15">
      <c r="A45" s="287"/>
      <c r="B45" s="287"/>
      <c r="C45" s="287" t="s">
        <v>55</v>
      </c>
      <c r="D45" s="287"/>
      <c r="E45" s="287"/>
      <c r="F45" s="287"/>
      <c r="G45" s="287"/>
      <c r="H45" s="287"/>
      <c r="I45" s="287"/>
      <c r="J45" s="376" t="s">
        <v>223</v>
      </c>
      <c r="K45" s="376"/>
      <c r="L45" s="376"/>
      <c r="M45" s="376"/>
      <c r="N45" s="376"/>
      <c r="O45" s="376"/>
      <c r="P45" s="376"/>
      <c r="Q45" s="376"/>
      <c r="R45" s="376"/>
      <c r="S45" s="376"/>
      <c r="T45" s="376"/>
      <c r="U45" s="287"/>
      <c r="V45" s="287"/>
      <c r="W45" s="287"/>
      <c r="X45" s="287"/>
      <c r="Y45" s="287"/>
    </row>
    <row r="46" spans="1:25" ht="19.5" customHeight="1" x14ac:dyDescent="0.15">
      <c r="A46" s="287"/>
      <c r="B46" s="287"/>
      <c r="C46" s="287" t="s">
        <v>56</v>
      </c>
      <c r="D46" s="287"/>
      <c r="E46" s="287"/>
      <c r="F46" s="287"/>
      <c r="G46" s="287"/>
      <c r="H46" s="287"/>
      <c r="I46" s="287"/>
      <c r="J46" s="388">
        <f>情報項目シート!C10</f>
        <v>0</v>
      </c>
      <c r="K46" s="388"/>
      <c r="L46" s="388"/>
      <c r="M46" s="388"/>
      <c r="N46" s="388"/>
      <c r="O46" s="388"/>
      <c r="P46" s="388"/>
      <c r="Q46" s="388"/>
      <c r="R46" s="388"/>
      <c r="S46" s="388"/>
      <c r="T46" s="287"/>
      <c r="U46" s="287"/>
      <c r="V46" s="287"/>
      <c r="W46" s="287"/>
      <c r="X46" s="287"/>
      <c r="Y46" s="287"/>
    </row>
    <row r="47" spans="1:25" ht="9" customHeight="1" x14ac:dyDescent="0.15">
      <c r="A47" s="287"/>
      <c r="B47" s="287"/>
      <c r="C47" s="287"/>
      <c r="D47" s="287"/>
      <c r="E47" s="287"/>
      <c r="F47" s="287"/>
      <c r="G47" s="287"/>
      <c r="H47" s="287"/>
      <c r="I47" s="287"/>
      <c r="J47" s="287"/>
      <c r="K47" s="287"/>
      <c r="L47" s="294"/>
      <c r="M47" s="288"/>
      <c r="N47" s="288"/>
      <c r="O47" s="288"/>
      <c r="P47" s="288"/>
      <c r="Q47" s="288"/>
      <c r="R47" s="288"/>
      <c r="S47" s="288"/>
      <c r="T47" s="287"/>
      <c r="U47" s="287"/>
      <c r="V47" s="287"/>
      <c r="W47" s="287"/>
      <c r="X47" s="287"/>
      <c r="Y47" s="287"/>
    </row>
    <row r="48" spans="1:25" ht="18" customHeight="1" x14ac:dyDescent="0.15">
      <c r="A48" s="290" t="s">
        <v>160</v>
      </c>
      <c r="B48" s="287" t="s">
        <v>161</v>
      </c>
      <c r="C48" s="287"/>
      <c r="D48" s="287"/>
      <c r="E48" s="287"/>
      <c r="F48" s="287"/>
      <c r="G48" s="287"/>
      <c r="H48" s="287"/>
      <c r="I48" s="287"/>
      <c r="J48" s="287"/>
      <c r="K48" s="287"/>
      <c r="L48" s="287"/>
      <c r="M48" s="287"/>
      <c r="N48" s="287"/>
      <c r="O48" s="287"/>
      <c r="P48" s="287"/>
      <c r="Q48" s="287"/>
      <c r="R48" s="287"/>
      <c r="S48" s="287"/>
      <c r="T48" s="287"/>
      <c r="U48" s="287"/>
      <c r="V48" s="287"/>
      <c r="W48" s="287"/>
      <c r="X48" s="287"/>
      <c r="Y48" s="287"/>
    </row>
    <row r="49" spans="1:26" ht="19.5" customHeight="1" x14ac:dyDescent="0.15">
      <c r="A49" s="287"/>
      <c r="B49" s="365" t="s">
        <v>162</v>
      </c>
      <c r="C49" s="365"/>
      <c r="D49" s="365"/>
      <c r="E49" s="365"/>
      <c r="F49" s="365"/>
      <c r="G49" s="365"/>
      <c r="H49" s="365"/>
      <c r="I49" s="287"/>
      <c r="J49" s="287"/>
      <c r="K49" s="287"/>
      <c r="L49" s="287"/>
      <c r="M49" s="287"/>
      <c r="N49" s="287"/>
      <c r="O49" s="287"/>
      <c r="P49" s="287"/>
      <c r="Q49" s="287"/>
      <c r="S49" s="287"/>
      <c r="T49" s="287"/>
      <c r="U49" s="287" t="s">
        <v>176</v>
      </c>
      <c r="V49" s="292"/>
      <c r="W49" s="292"/>
      <c r="X49" s="292"/>
      <c r="Y49" s="292"/>
    </row>
    <row r="50" spans="1:26" ht="20.25" customHeight="1" x14ac:dyDescent="0.15">
      <c r="A50" s="377"/>
      <c r="B50" s="379"/>
      <c r="C50" s="380" t="s">
        <v>163</v>
      </c>
      <c r="D50" s="381"/>
      <c r="E50" s="381"/>
      <c r="F50" s="381"/>
      <c r="G50" s="381"/>
      <c r="H50" s="382"/>
      <c r="I50" s="380" t="s">
        <v>252</v>
      </c>
      <c r="J50" s="389"/>
      <c r="K50" s="390"/>
      <c r="L50" s="380" t="s">
        <v>253</v>
      </c>
      <c r="M50" s="399"/>
      <c r="N50" s="400"/>
      <c r="O50" s="380" t="s">
        <v>254</v>
      </c>
      <c r="P50" s="399"/>
      <c r="Q50" s="400"/>
      <c r="R50" s="380" t="s">
        <v>280</v>
      </c>
      <c r="S50" s="423"/>
      <c r="T50" s="424"/>
      <c r="U50" s="383" t="s">
        <v>292</v>
      </c>
      <c r="V50" s="384"/>
      <c r="W50" s="385"/>
      <c r="X50" s="420" t="s">
        <v>256</v>
      </c>
      <c r="Y50" s="421"/>
      <c r="Z50" s="422"/>
    </row>
    <row r="51" spans="1:26" ht="18" customHeight="1" x14ac:dyDescent="0.15">
      <c r="A51" s="377" t="s">
        <v>164</v>
      </c>
      <c r="B51" s="379"/>
      <c r="C51" s="377" t="s">
        <v>57</v>
      </c>
      <c r="D51" s="378"/>
      <c r="E51" s="378"/>
      <c r="F51" s="378"/>
      <c r="G51" s="378"/>
      <c r="H51" s="379"/>
      <c r="I51" s="391">
        <f>情報項目シート!C14</f>
        <v>0</v>
      </c>
      <c r="J51" s="368"/>
      <c r="K51" s="369"/>
      <c r="L51" s="367">
        <f>情報項目シート!C17</f>
        <v>0</v>
      </c>
      <c r="M51" s="368"/>
      <c r="N51" s="369"/>
      <c r="O51" s="367">
        <f>情報項目シート!C20</f>
        <v>0</v>
      </c>
      <c r="P51" s="368"/>
      <c r="Q51" s="369"/>
      <c r="R51" s="367">
        <f>情報項目シート!C23</f>
        <v>0</v>
      </c>
      <c r="S51" s="368"/>
      <c r="T51" s="369"/>
      <c r="U51" s="373">
        <f>情報項目シート!C26</f>
        <v>0</v>
      </c>
      <c r="V51" s="386"/>
      <c r="W51" s="387"/>
      <c r="X51" s="373">
        <f>SUM(I51:W51)</f>
        <v>0</v>
      </c>
      <c r="Y51" s="384"/>
      <c r="Z51" s="385"/>
    </row>
    <row r="52" spans="1:26" ht="19.5" customHeight="1" x14ac:dyDescent="0.15">
      <c r="A52" s="393" t="s">
        <v>165</v>
      </c>
      <c r="B52" s="394"/>
      <c r="C52" s="377" t="s">
        <v>166</v>
      </c>
      <c r="D52" s="378"/>
      <c r="E52" s="378"/>
      <c r="F52" s="378"/>
      <c r="G52" s="378"/>
      <c r="H52" s="379"/>
      <c r="I52" s="392"/>
      <c r="J52" s="371"/>
      <c r="K52" s="372"/>
      <c r="L52" s="370"/>
      <c r="M52" s="371"/>
      <c r="N52" s="372"/>
      <c r="O52" s="370"/>
      <c r="P52" s="371"/>
      <c r="Q52" s="372"/>
      <c r="R52" s="370"/>
      <c r="S52" s="371"/>
      <c r="T52" s="372"/>
      <c r="U52" s="373"/>
      <c r="V52" s="386"/>
      <c r="W52" s="387"/>
      <c r="X52" s="373">
        <f t="shared" ref="X52:X54" si="0">SUM(I52:W52)</f>
        <v>0</v>
      </c>
      <c r="Y52" s="384"/>
      <c r="Z52" s="385"/>
    </row>
    <row r="53" spans="1:26" ht="19.5" customHeight="1" x14ac:dyDescent="0.15">
      <c r="A53" s="395"/>
      <c r="B53" s="396"/>
      <c r="C53" s="377" t="s">
        <v>167</v>
      </c>
      <c r="D53" s="378"/>
      <c r="E53" s="378"/>
      <c r="F53" s="378"/>
      <c r="G53" s="378"/>
      <c r="H53" s="379"/>
      <c r="I53" s="392"/>
      <c r="J53" s="371"/>
      <c r="K53" s="372"/>
      <c r="L53" s="370"/>
      <c r="M53" s="371"/>
      <c r="N53" s="372"/>
      <c r="O53" s="370"/>
      <c r="P53" s="371"/>
      <c r="Q53" s="372"/>
      <c r="R53" s="370"/>
      <c r="S53" s="371"/>
      <c r="T53" s="372"/>
      <c r="U53" s="373"/>
      <c r="V53" s="386"/>
      <c r="W53" s="387"/>
      <c r="X53" s="373">
        <f t="shared" si="0"/>
        <v>0</v>
      </c>
      <c r="Y53" s="384"/>
      <c r="Z53" s="385"/>
    </row>
    <row r="54" spans="1:26" ht="19.5" customHeight="1" x14ac:dyDescent="0.15">
      <c r="A54" s="395"/>
      <c r="B54" s="396"/>
      <c r="C54" s="377" t="s">
        <v>168</v>
      </c>
      <c r="D54" s="378"/>
      <c r="E54" s="378"/>
      <c r="F54" s="378"/>
      <c r="G54" s="378"/>
      <c r="H54" s="379"/>
      <c r="I54" s="392"/>
      <c r="J54" s="371"/>
      <c r="K54" s="372"/>
      <c r="L54" s="370"/>
      <c r="M54" s="371"/>
      <c r="N54" s="372"/>
      <c r="O54" s="370"/>
      <c r="P54" s="371"/>
      <c r="Q54" s="372"/>
      <c r="R54" s="370"/>
      <c r="S54" s="371"/>
      <c r="T54" s="372"/>
      <c r="U54" s="373"/>
      <c r="V54" s="386"/>
      <c r="W54" s="387"/>
      <c r="X54" s="373">
        <f t="shared" si="0"/>
        <v>0</v>
      </c>
      <c r="Y54" s="384"/>
      <c r="Z54" s="385"/>
    </row>
    <row r="55" spans="1:26" ht="19.5" customHeight="1" x14ac:dyDescent="0.15">
      <c r="A55" s="395"/>
      <c r="B55" s="396"/>
      <c r="C55" s="380" t="s">
        <v>169</v>
      </c>
      <c r="D55" s="381"/>
      <c r="E55" s="381"/>
      <c r="F55" s="381"/>
      <c r="G55" s="381"/>
      <c r="H55" s="382"/>
      <c r="I55" s="373">
        <f>SUM(I52:K54)</f>
        <v>0</v>
      </c>
      <c r="J55" s="374"/>
      <c r="K55" s="375"/>
      <c r="L55" s="373">
        <f t="shared" ref="L55" si="1">SUM(L52:N54)</f>
        <v>0</v>
      </c>
      <c r="M55" s="374"/>
      <c r="N55" s="375"/>
      <c r="O55" s="373">
        <f t="shared" ref="O55" si="2">SUM(O52:Q54)</f>
        <v>0</v>
      </c>
      <c r="P55" s="374"/>
      <c r="Q55" s="375"/>
      <c r="R55" s="373">
        <f>SUM(R52:T54)</f>
        <v>0</v>
      </c>
      <c r="S55" s="374"/>
      <c r="T55" s="375"/>
      <c r="U55" s="373">
        <f>SUM(U52:W54)</f>
        <v>0</v>
      </c>
      <c r="V55" s="374"/>
      <c r="W55" s="375"/>
      <c r="X55" s="373">
        <f t="shared" ref="X55:X57" si="3">SUM(I55:W55)</f>
        <v>0</v>
      </c>
      <c r="Y55" s="384"/>
      <c r="Z55" s="385"/>
    </row>
    <row r="56" spans="1:26" ht="18" customHeight="1" x14ac:dyDescent="0.15">
      <c r="A56" s="395"/>
      <c r="B56" s="396"/>
      <c r="C56" s="377" t="s">
        <v>186</v>
      </c>
      <c r="D56" s="378"/>
      <c r="E56" s="378"/>
      <c r="F56" s="378"/>
      <c r="G56" s="378"/>
      <c r="H56" s="379"/>
      <c r="I56" s="373">
        <f>情報項目シート!C16</f>
        <v>0</v>
      </c>
      <c r="J56" s="374"/>
      <c r="K56" s="375"/>
      <c r="L56" s="373">
        <f>情報項目シート!C19</f>
        <v>0</v>
      </c>
      <c r="M56" s="374"/>
      <c r="N56" s="375"/>
      <c r="O56" s="373">
        <f>情報項目シート!C22</f>
        <v>0</v>
      </c>
      <c r="P56" s="374"/>
      <c r="Q56" s="375"/>
      <c r="R56" s="373">
        <f>情報項目シート!C25</f>
        <v>0</v>
      </c>
      <c r="S56" s="374"/>
      <c r="T56" s="375"/>
      <c r="U56" s="373">
        <f>情報項目シート!C28</f>
        <v>0</v>
      </c>
      <c r="V56" s="386"/>
      <c r="W56" s="387"/>
      <c r="X56" s="373">
        <f t="shared" si="3"/>
        <v>0</v>
      </c>
      <c r="Y56" s="384"/>
      <c r="Z56" s="385"/>
    </row>
    <row r="57" spans="1:26" ht="18" customHeight="1" x14ac:dyDescent="0.15">
      <c r="A57" s="397"/>
      <c r="B57" s="398"/>
      <c r="C57" s="380" t="s">
        <v>170</v>
      </c>
      <c r="D57" s="381"/>
      <c r="E57" s="381"/>
      <c r="F57" s="381"/>
      <c r="G57" s="381"/>
      <c r="H57" s="382"/>
      <c r="I57" s="373">
        <f>I55+I56</f>
        <v>0</v>
      </c>
      <c r="J57" s="374"/>
      <c r="K57" s="375"/>
      <c r="L57" s="373">
        <f t="shared" ref="L57" si="4">L55+L56</f>
        <v>0</v>
      </c>
      <c r="M57" s="374"/>
      <c r="N57" s="375"/>
      <c r="O57" s="373">
        <f t="shared" ref="O57" si="5">O55+O56</f>
        <v>0</v>
      </c>
      <c r="P57" s="374"/>
      <c r="Q57" s="375"/>
      <c r="R57" s="373">
        <f>R55+R56</f>
        <v>0</v>
      </c>
      <c r="S57" s="374"/>
      <c r="T57" s="375"/>
      <c r="U57" s="373">
        <f>U55+U56</f>
        <v>0</v>
      </c>
      <c r="V57" s="374"/>
      <c r="W57" s="375"/>
      <c r="X57" s="373">
        <f t="shared" si="3"/>
        <v>0</v>
      </c>
      <c r="Y57" s="384"/>
      <c r="Z57" s="385"/>
    </row>
    <row r="58" spans="1:26" ht="5.25" customHeight="1" x14ac:dyDescent="0.15">
      <c r="A58" s="287"/>
      <c r="B58" s="287"/>
      <c r="C58" s="287"/>
      <c r="D58" s="287"/>
      <c r="E58" s="287"/>
      <c r="F58" s="287"/>
      <c r="G58" s="287"/>
      <c r="H58" s="287"/>
      <c r="I58" s="287"/>
      <c r="J58" s="287"/>
      <c r="K58" s="287"/>
      <c r="L58" s="287"/>
      <c r="M58" s="287"/>
      <c r="N58" s="287"/>
      <c r="O58" s="287"/>
      <c r="P58" s="287"/>
      <c r="Q58" s="287"/>
      <c r="R58" s="287"/>
      <c r="S58" s="287"/>
      <c r="T58" s="287"/>
      <c r="U58" s="287"/>
      <c r="V58" s="287"/>
      <c r="W58" s="287"/>
      <c r="X58" s="287"/>
      <c r="Y58" s="287"/>
    </row>
    <row r="59" spans="1:26" ht="18" customHeight="1" x14ac:dyDescent="0.15">
      <c r="A59" s="287"/>
      <c r="B59" s="365" t="s">
        <v>171</v>
      </c>
      <c r="C59" s="365"/>
      <c r="D59" s="365"/>
      <c r="E59" s="365"/>
      <c r="F59" s="365"/>
      <c r="G59" s="365"/>
      <c r="H59" s="365"/>
      <c r="I59" s="365"/>
      <c r="J59" s="365"/>
      <c r="K59" s="365"/>
      <c r="L59" s="365"/>
      <c r="M59" s="365"/>
      <c r="N59" s="365"/>
      <c r="O59" s="365"/>
      <c r="P59" s="365"/>
      <c r="Q59" s="365"/>
      <c r="R59" s="365"/>
      <c r="S59" s="365"/>
      <c r="T59" s="365"/>
      <c r="U59" s="365"/>
      <c r="V59" s="365"/>
      <c r="W59" s="365"/>
      <c r="X59" s="365"/>
      <c r="Y59" s="287"/>
    </row>
    <row r="60" spans="1:26" ht="18" customHeight="1" x14ac:dyDescent="0.15">
      <c r="A60" s="287"/>
      <c r="B60" s="287"/>
      <c r="C60" s="287"/>
      <c r="D60" s="287"/>
      <c r="E60" s="287"/>
      <c r="F60" s="287"/>
      <c r="G60" s="287"/>
      <c r="H60" s="287"/>
      <c r="I60" s="287"/>
      <c r="J60" s="287"/>
      <c r="K60" s="287"/>
      <c r="L60" s="287"/>
      <c r="M60" s="287"/>
      <c r="N60" s="287"/>
      <c r="O60" s="287"/>
      <c r="P60" s="287"/>
      <c r="Q60" s="287"/>
      <c r="R60" s="287"/>
      <c r="S60" s="287"/>
      <c r="T60" s="287"/>
      <c r="U60" s="287"/>
      <c r="V60" s="287"/>
      <c r="W60" s="287"/>
      <c r="X60" s="287"/>
      <c r="Y60" s="287"/>
    </row>
    <row r="61" spans="1:26" ht="18" customHeight="1" x14ac:dyDescent="0.15">
      <c r="A61" s="287"/>
      <c r="B61" s="287"/>
      <c r="C61" s="287"/>
      <c r="D61" s="287"/>
      <c r="E61" s="287"/>
      <c r="F61" s="287"/>
      <c r="G61" s="287"/>
      <c r="H61" s="287"/>
      <c r="I61" s="287"/>
      <c r="J61" s="287"/>
      <c r="K61" s="287"/>
      <c r="L61" s="287"/>
      <c r="M61" s="287"/>
      <c r="N61" s="287"/>
      <c r="O61" s="287"/>
      <c r="P61" s="287"/>
      <c r="Q61" s="287"/>
      <c r="R61" s="287"/>
      <c r="S61" s="287"/>
      <c r="T61" s="287"/>
      <c r="U61" s="287"/>
      <c r="V61" s="287"/>
      <c r="W61" s="287"/>
      <c r="X61" s="287"/>
      <c r="Y61" s="287"/>
    </row>
    <row r="62" spans="1:26" ht="18" customHeight="1" x14ac:dyDescent="0.15">
      <c r="A62" s="287"/>
      <c r="B62" s="287"/>
      <c r="C62" s="287"/>
      <c r="D62" s="287"/>
      <c r="E62" s="287"/>
      <c r="F62" s="287"/>
      <c r="G62" s="287"/>
      <c r="H62" s="287"/>
      <c r="I62" s="287"/>
      <c r="J62" s="287"/>
      <c r="K62" s="287"/>
      <c r="L62" s="287"/>
      <c r="M62" s="287"/>
      <c r="N62" s="287"/>
      <c r="O62" s="287"/>
      <c r="P62" s="287"/>
      <c r="Q62" s="287"/>
      <c r="R62" s="287"/>
      <c r="S62" s="287"/>
      <c r="T62" s="287"/>
      <c r="U62" s="287"/>
      <c r="V62" s="287"/>
      <c r="W62" s="287"/>
      <c r="X62" s="287"/>
      <c r="Y62" s="287"/>
    </row>
    <row r="63" spans="1:26" ht="18" customHeight="1" x14ac:dyDescent="0.15">
      <c r="A63" s="287"/>
      <c r="B63" s="287"/>
      <c r="C63" s="287"/>
      <c r="D63" s="287"/>
      <c r="E63" s="287"/>
      <c r="F63" s="287"/>
      <c r="G63" s="287"/>
      <c r="H63" s="287"/>
      <c r="I63" s="287"/>
      <c r="J63" s="287"/>
      <c r="K63" s="287"/>
      <c r="L63" s="287"/>
      <c r="M63" s="287"/>
      <c r="N63" s="287"/>
      <c r="O63" s="287"/>
      <c r="P63" s="287"/>
      <c r="Q63" s="287"/>
      <c r="R63" s="287"/>
      <c r="S63" s="287"/>
      <c r="T63" s="287"/>
      <c r="U63" s="287"/>
      <c r="V63" s="287"/>
      <c r="W63" s="287"/>
      <c r="X63" s="287"/>
      <c r="Y63" s="287"/>
    </row>
    <row r="64" spans="1:26" ht="18" customHeight="1" x14ac:dyDescent="0.15">
      <c r="A64" s="290" t="s">
        <v>187</v>
      </c>
      <c r="B64" s="287" t="s">
        <v>58</v>
      </c>
      <c r="C64" s="287"/>
      <c r="D64" s="287"/>
      <c r="E64" s="287"/>
      <c r="F64" s="287"/>
      <c r="G64" s="287"/>
      <c r="H64" s="287"/>
      <c r="I64" s="287"/>
      <c r="J64" s="287"/>
      <c r="K64" s="287"/>
      <c r="L64" s="287"/>
      <c r="M64" s="287"/>
      <c r="N64" s="287"/>
      <c r="O64" s="287"/>
      <c r="P64" s="287"/>
      <c r="Q64" s="287"/>
      <c r="R64" s="287"/>
      <c r="S64" s="287"/>
      <c r="T64" s="287"/>
      <c r="U64" s="287"/>
      <c r="V64" s="287"/>
      <c r="W64" s="287"/>
      <c r="X64" s="287"/>
      <c r="Y64" s="287"/>
    </row>
    <row r="65" spans="1:25" ht="18" customHeight="1" x14ac:dyDescent="0.15">
      <c r="A65" s="287"/>
      <c r="B65" s="287"/>
      <c r="C65" s="287" t="s">
        <v>59</v>
      </c>
      <c r="D65" s="287"/>
      <c r="E65" s="287"/>
      <c r="F65" s="287"/>
      <c r="G65" s="287"/>
      <c r="H65" s="287"/>
      <c r="I65" s="376">
        <f>情報項目シート!C40</f>
        <v>0</v>
      </c>
      <c r="J65" s="376"/>
      <c r="K65" s="376"/>
      <c r="L65" s="376"/>
      <c r="M65" s="376"/>
      <c r="N65" s="376"/>
      <c r="O65" s="376"/>
      <c r="P65" s="376"/>
      <c r="Q65" s="376"/>
      <c r="R65" s="376"/>
      <c r="S65" s="376"/>
      <c r="T65" s="376"/>
      <c r="U65" s="376"/>
      <c r="V65" s="376"/>
      <c r="W65" s="376"/>
      <c r="X65" s="376"/>
      <c r="Y65" s="314"/>
    </row>
    <row r="66" spans="1:25" ht="18" customHeight="1" x14ac:dyDescent="0.15">
      <c r="A66" s="287"/>
      <c r="B66" s="287"/>
      <c r="C66" s="287" t="s">
        <v>63</v>
      </c>
      <c r="D66" s="287"/>
      <c r="E66" s="287"/>
      <c r="F66" s="287"/>
      <c r="G66" s="287"/>
      <c r="H66" s="287"/>
      <c r="I66" s="376">
        <f>情報項目シート!C41</f>
        <v>0</v>
      </c>
      <c r="J66" s="376"/>
      <c r="K66" s="376"/>
      <c r="L66" s="376"/>
      <c r="M66" s="376"/>
      <c r="N66" s="376"/>
      <c r="O66" s="376"/>
      <c r="P66" s="376"/>
      <c r="Q66" s="376"/>
      <c r="R66" s="376"/>
      <c r="S66" s="376"/>
      <c r="T66" s="376"/>
      <c r="U66" s="376"/>
      <c r="V66" s="376"/>
      <c r="W66" s="376"/>
      <c r="X66" s="376"/>
      <c r="Y66" s="314"/>
    </row>
    <row r="67" spans="1:25" ht="18" customHeight="1" x14ac:dyDescent="0.15">
      <c r="A67" s="287"/>
      <c r="B67" s="287"/>
      <c r="C67" s="287" t="s">
        <v>64</v>
      </c>
      <c r="D67" s="287"/>
      <c r="E67" s="287"/>
      <c r="F67" s="287"/>
      <c r="G67" s="287"/>
      <c r="H67" s="287"/>
      <c r="I67" s="376">
        <f>情報項目シート!C42</f>
        <v>0</v>
      </c>
      <c r="J67" s="376"/>
      <c r="K67" s="376"/>
      <c r="L67" s="376"/>
      <c r="M67" s="376"/>
      <c r="N67" s="376"/>
      <c r="O67" s="376"/>
      <c r="P67" s="376"/>
      <c r="Q67" s="376"/>
      <c r="R67" s="376"/>
      <c r="S67" s="376"/>
      <c r="T67" s="376"/>
      <c r="U67" s="376"/>
      <c r="V67" s="376"/>
      <c r="W67" s="376"/>
      <c r="X67" s="376"/>
      <c r="Y67" s="314"/>
    </row>
    <row r="68" spans="1:25" ht="18" customHeight="1" x14ac:dyDescent="0.15">
      <c r="A68" s="287"/>
      <c r="B68" s="287"/>
      <c r="C68" s="287" t="s">
        <v>60</v>
      </c>
      <c r="D68" s="287"/>
      <c r="E68" s="287"/>
      <c r="F68" s="287"/>
      <c r="G68" s="287"/>
      <c r="H68" s="287"/>
      <c r="I68" s="419" t="str">
        <f>"〒"&amp;情報項目シート!C43</f>
        <v>〒</v>
      </c>
      <c r="J68" s="419"/>
      <c r="K68" s="419"/>
      <c r="L68" s="419"/>
      <c r="M68" s="419"/>
      <c r="N68" s="419"/>
      <c r="O68" s="419"/>
      <c r="P68" s="419"/>
      <c r="Q68" s="419"/>
      <c r="R68" s="419"/>
      <c r="S68" s="419"/>
      <c r="T68" s="419"/>
      <c r="U68" s="419"/>
      <c r="V68" s="419"/>
      <c r="W68" s="419"/>
      <c r="X68" s="419"/>
      <c r="Y68" s="320"/>
    </row>
    <row r="69" spans="1:25" ht="18" customHeight="1" x14ac:dyDescent="0.15">
      <c r="A69" s="287"/>
      <c r="B69" s="287"/>
      <c r="C69" s="287" t="s">
        <v>61</v>
      </c>
      <c r="D69" s="287"/>
      <c r="E69" s="287"/>
      <c r="F69" s="287"/>
      <c r="G69" s="287"/>
      <c r="H69" s="287"/>
      <c r="I69" s="405">
        <f>情報項目シート!C44</f>
        <v>0</v>
      </c>
      <c r="J69" s="405"/>
      <c r="K69" s="405"/>
      <c r="L69" s="405"/>
      <c r="M69" s="405"/>
      <c r="N69" s="405"/>
      <c r="O69" s="405"/>
      <c r="P69" s="405"/>
      <c r="Q69" s="405"/>
      <c r="R69" s="405"/>
      <c r="S69" s="405"/>
      <c r="T69" s="405"/>
      <c r="U69" s="405"/>
      <c r="V69" s="405"/>
      <c r="W69" s="405"/>
      <c r="X69" s="405"/>
      <c r="Y69" s="316"/>
    </row>
    <row r="70" spans="1:25" ht="18" customHeight="1" x14ac:dyDescent="0.15">
      <c r="A70" s="287"/>
      <c r="B70" s="287"/>
      <c r="C70" s="287"/>
      <c r="D70" s="287"/>
      <c r="E70" s="287"/>
      <c r="F70" s="287"/>
      <c r="G70" s="287"/>
      <c r="H70" s="287"/>
      <c r="I70" s="405"/>
      <c r="J70" s="405"/>
      <c r="K70" s="405"/>
      <c r="L70" s="405"/>
      <c r="M70" s="405"/>
      <c r="N70" s="405"/>
      <c r="O70" s="405"/>
      <c r="P70" s="405"/>
      <c r="Q70" s="405"/>
      <c r="R70" s="405"/>
      <c r="S70" s="405"/>
      <c r="T70" s="405"/>
      <c r="U70" s="405"/>
      <c r="V70" s="405"/>
      <c r="W70" s="405"/>
      <c r="X70" s="405"/>
      <c r="Y70" s="316"/>
    </row>
    <row r="71" spans="1:25" ht="18" customHeight="1" x14ac:dyDescent="0.15">
      <c r="A71" s="287"/>
      <c r="B71" s="287"/>
      <c r="C71" s="287" t="s">
        <v>62</v>
      </c>
      <c r="D71" s="287"/>
      <c r="E71" s="287"/>
      <c r="F71" s="287"/>
      <c r="G71" s="287"/>
      <c r="H71" s="287"/>
      <c r="I71" s="376">
        <f>情報項目シート!C45</f>
        <v>0</v>
      </c>
      <c r="J71" s="376"/>
      <c r="K71" s="376"/>
      <c r="L71" s="376"/>
      <c r="M71" s="376"/>
      <c r="N71" s="376"/>
      <c r="O71" s="376"/>
      <c r="P71" s="376"/>
      <c r="Q71" s="376"/>
      <c r="R71" s="376"/>
      <c r="S71" s="376"/>
      <c r="T71" s="376"/>
      <c r="U71" s="376"/>
      <c r="V71" s="376"/>
      <c r="W71" s="376"/>
      <c r="X71" s="376"/>
      <c r="Y71" s="314"/>
    </row>
    <row r="72" spans="1:25" ht="18" customHeight="1" x14ac:dyDescent="0.15">
      <c r="A72" s="287"/>
      <c r="B72" s="287"/>
      <c r="C72" s="287" t="s">
        <v>172</v>
      </c>
      <c r="D72" s="287"/>
      <c r="E72" s="287"/>
      <c r="F72" s="287"/>
      <c r="G72" s="287"/>
      <c r="H72" s="287"/>
      <c r="I72" s="376">
        <f>情報項目シート!C46</f>
        <v>0</v>
      </c>
      <c r="J72" s="376"/>
      <c r="K72" s="376"/>
      <c r="L72" s="376"/>
      <c r="M72" s="376"/>
      <c r="N72" s="376"/>
      <c r="O72" s="376"/>
      <c r="P72" s="376"/>
      <c r="Q72" s="376"/>
      <c r="R72" s="376"/>
      <c r="S72" s="376"/>
      <c r="T72" s="376"/>
      <c r="U72" s="376"/>
      <c r="V72" s="376"/>
      <c r="W72" s="376"/>
      <c r="X72" s="376"/>
      <c r="Y72" s="314"/>
    </row>
    <row r="73" spans="1:25" ht="10.5" customHeight="1" x14ac:dyDescent="0.15"/>
    <row r="74" spans="1:25" ht="18" customHeight="1" x14ac:dyDescent="0.15">
      <c r="A74" s="290" t="s">
        <v>257</v>
      </c>
      <c r="B74" s="281" t="s">
        <v>390</v>
      </c>
    </row>
    <row r="75" spans="1:25" ht="18" customHeight="1" x14ac:dyDescent="0.15">
      <c r="B75" s="310" t="s">
        <v>360</v>
      </c>
      <c r="C75" s="281" t="s">
        <v>258</v>
      </c>
    </row>
    <row r="76" spans="1:25" ht="18" customHeight="1" x14ac:dyDescent="0.15">
      <c r="C76" s="281" t="s">
        <v>387</v>
      </c>
      <c r="E76" s="310" t="s">
        <v>360</v>
      </c>
      <c r="F76" s="281" t="s">
        <v>386</v>
      </c>
    </row>
    <row r="77" spans="1:25" ht="18" customHeight="1" x14ac:dyDescent="0.15">
      <c r="B77" s="310" t="s">
        <v>360</v>
      </c>
      <c r="C77" s="281" t="s">
        <v>259</v>
      </c>
    </row>
    <row r="78" spans="1:25" ht="18" customHeight="1" x14ac:dyDescent="0.15">
      <c r="C78" s="281" t="s">
        <v>387</v>
      </c>
      <c r="E78" s="310" t="s">
        <v>360</v>
      </c>
      <c r="F78" s="281" t="s">
        <v>385</v>
      </c>
      <c r="K78" s="310" t="s">
        <v>360</v>
      </c>
      <c r="L78" s="281" t="s">
        <v>389</v>
      </c>
    </row>
    <row r="79" spans="1:25" ht="18" customHeight="1" x14ac:dyDescent="0.15">
      <c r="E79" s="310" t="s">
        <v>360</v>
      </c>
      <c r="F79" s="281" t="s">
        <v>388</v>
      </c>
    </row>
    <row r="80" spans="1:25" ht="18" customHeight="1" x14ac:dyDescent="0.15">
      <c r="B80" s="310" t="s">
        <v>360</v>
      </c>
      <c r="C80" s="281" t="s">
        <v>260</v>
      </c>
    </row>
    <row r="81" spans="1:25" ht="18" customHeight="1" x14ac:dyDescent="0.15">
      <c r="C81" s="281" t="s">
        <v>387</v>
      </c>
      <c r="E81" s="310" t="s">
        <v>360</v>
      </c>
      <c r="F81" s="281" t="s">
        <v>385</v>
      </c>
      <c r="K81" s="310" t="s">
        <v>360</v>
      </c>
      <c r="L81" s="281" t="s">
        <v>389</v>
      </c>
    </row>
    <row r="82" spans="1:25" ht="18" customHeight="1" x14ac:dyDescent="0.15">
      <c r="E82" s="310" t="s">
        <v>360</v>
      </c>
      <c r="F82" s="281" t="s">
        <v>388</v>
      </c>
    </row>
    <row r="83" spans="1:25" ht="9" customHeight="1" x14ac:dyDescent="0.15"/>
    <row r="84" spans="1:25" ht="18" customHeight="1" x14ac:dyDescent="0.15">
      <c r="A84" s="290" t="s">
        <v>261</v>
      </c>
      <c r="B84" s="281" t="s">
        <v>262</v>
      </c>
    </row>
    <row r="85" spans="1:25" ht="18" customHeight="1" x14ac:dyDescent="0.15">
      <c r="B85" s="310" t="s">
        <v>360</v>
      </c>
      <c r="C85" s="281" t="s">
        <v>288</v>
      </c>
    </row>
    <row r="86" spans="1:25" ht="18" customHeight="1" x14ac:dyDescent="0.15">
      <c r="C86" s="281" t="s">
        <v>289</v>
      </c>
    </row>
    <row r="87" spans="1:25" ht="18" customHeight="1" x14ac:dyDescent="0.15">
      <c r="B87" s="281" t="s">
        <v>269</v>
      </c>
      <c r="K87" s="298">
        <f>情報項目シート!C65</f>
        <v>0</v>
      </c>
      <c r="L87" s="281" t="s">
        <v>283</v>
      </c>
    </row>
    <row r="88" spans="1:25" ht="18" customHeight="1" x14ac:dyDescent="0.15">
      <c r="B88" s="281" t="s">
        <v>270</v>
      </c>
      <c r="H88" s="298">
        <f>情報項目シート!C66</f>
        <v>0</v>
      </c>
      <c r="I88" s="281" t="s">
        <v>283</v>
      </c>
      <c r="K88" s="281" t="s">
        <v>284</v>
      </c>
      <c r="O88" s="298">
        <f>情報項目シート!C67</f>
        <v>0</v>
      </c>
      <c r="P88" s="281" t="s">
        <v>283</v>
      </c>
      <c r="R88" s="281" t="s">
        <v>285</v>
      </c>
      <c r="V88" s="298">
        <f>情報項目シート!C68</f>
        <v>0</v>
      </c>
      <c r="W88" s="281" t="s">
        <v>286</v>
      </c>
    </row>
    <row r="89" spans="1:25" ht="6.75" customHeight="1" x14ac:dyDescent="0.15"/>
    <row r="90" spans="1:25" ht="18" customHeight="1" x14ac:dyDescent="0.15">
      <c r="B90" s="281" t="s">
        <v>287</v>
      </c>
    </row>
    <row r="91" spans="1:25" ht="18" customHeight="1" x14ac:dyDescent="0.15">
      <c r="V91" s="281" t="s">
        <v>294</v>
      </c>
    </row>
    <row r="92" spans="1:25" ht="18" customHeight="1" x14ac:dyDescent="0.15">
      <c r="A92" s="295"/>
      <c r="B92" s="296"/>
      <c r="C92" s="296"/>
      <c r="D92" s="296"/>
      <c r="E92" s="296"/>
      <c r="F92" s="297"/>
      <c r="G92" s="412" t="s">
        <v>252</v>
      </c>
      <c r="H92" s="413"/>
      <c r="I92" s="413"/>
      <c r="J92" s="412" t="s">
        <v>253</v>
      </c>
      <c r="K92" s="413"/>
      <c r="L92" s="413"/>
      <c r="M92" s="412" t="s">
        <v>254</v>
      </c>
      <c r="N92" s="413"/>
      <c r="O92" s="413"/>
      <c r="P92" s="412" t="s">
        <v>280</v>
      </c>
      <c r="Q92" s="413"/>
      <c r="R92" s="413"/>
      <c r="S92" s="412" t="s">
        <v>292</v>
      </c>
      <c r="T92" s="413"/>
      <c r="U92" s="413"/>
      <c r="V92" s="412" t="s">
        <v>293</v>
      </c>
      <c r="W92" s="413"/>
      <c r="X92" s="413"/>
      <c r="Y92" s="348"/>
    </row>
    <row r="93" spans="1:25" ht="20.25" customHeight="1" x14ac:dyDescent="0.15">
      <c r="A93" s="295" t="s">
        <v>290</v>
      </c>
      <c r="B93" s="296"/>
      <c r="C93" s="296"/>
      <c r="D93" s="296"/>
      <c r="E93" s="296"/>
      <c r="F93" s="297"/>
      <c r="G93" s="411">
        <f>情報項目シート!C69</f>
        <v>0</v>
      </c>
      <c r="H93" s="411"/>
      <c r="I93" s="411"/>
      <c r="J93" s="411">
        <f>情報項目シート!C71</f>
        <v>0</v>
      </c>
      <c r="K93" s="411"/>
      <c r="L93" s="411"/>
      <c r="M93" s="411">
        <f>情報項目シート!C73</f>
        <v>0</v>
      </c>
      <c r="N93" s="411"/>
      <c r="O93" s="411"/>
      <c r="P93" s="411">
        <f>情報項目シート!C75</f>
        <v>0</v>
      </c>
      <c r="Q93" s="411"/>
      <c r="R93" s="411"/>
      <c r="S93" s="411">
        <f>情報項目シート!C77</f>
        <v>0</v>
      </c>
      <c r="T93" s="411"/>
      <c r="U93" s="411"/>
      <c r="V93" s="411">
        <f>情報項目シート!C79</f>
        <v>0</v>
      </c>
      <c r="W93" s="411"/>
      <c r="X93" s="411"/>
      <c r="Y93" s="349"/>
    </row>
    <row r="94" spans="1:25" ht="22.5" customHeight="1" x14ac:dyDescent="0.15">
      <c r="A94" s="295" t="s">
        <v>291</v>
      </c>
      <c r="B94" s="296"/>
      <c r="C94" s="296"/>
      <c r="D94" s="296"/>
      <c r="E94" s="296"/>
      <c r="F94" s="297"/>
      <c r="G94" s="414">
        <f>情報項目シート!C70</f>
        <v>0</v>
      </c>
      <c r="H94" s="414"/>
      <c r="I94" s="414"/>
      <c r="J94" s="414">
        <f>情報項目シート!C72</f>
        <v>0</v>
      </c>
      <c r="K94" s="414"/>
      <c r="L94" s="414"/>
      <c r="M94" s="414">
        <f>情報項目シート!C74</f>
        <v>0</v>
      </c>
      <c r="N94" s="414"/>
      <c r="O94" s="414"/>
      <c r="P94" s="414">
        <f>情報項目シート!C76</f>
        <v>0</v>
      </c>
      <c r="Q94" s="414"/>
      <c r="R94" s="414"/>
      <c r="S94" s="414">
        <f>情報項目シート!C78</f>
        <v>0</v>
      </c>
      <c r="T94" s="414"/>
      <c r="U94" s="414"/>
      <c r="V94" s="414">
        <f>情報項目シート!C80</f>
        <v>0</v>
      </c>
      <c r="W94" s="414"/>
      <c r="X94" s="414"/>
      <c r="Y94" s="350"/>
    </row>
    <row r="95" spans="1:25" ht="8.25" customHeight="1" x14ac:dyDescent="0.15"/>
    <row r="96" spans="1:25" ht="18" customHeight="1" x14ac:dyDescent="0.15">
      <c r="B96" s="281" t="s">
        <v>357</v>
      </c>
    </row>
    <row r="97" spans="1:22" ht="8.25" customHeight="1" x14ac:dyDescent="0.15"/>
    <row r="98" spans="1:22" ht="18" customHeight="1" x14ac:dyDescent="0.15">
      <c r="C98" s="281" t="s">
        <v>358</v>
      </c>
    </row>
    <row r="99" spans="1:22" ht="5.25" customHeight="1" x14ac:dyDescent="0.15"/>
    <row r="100" spans="1:22" ht="18" customHeight="1" x14ac:dyDescent="0.15">
      <c r="B100" s="310" t="s">
        <v>360</v>
      </c>
      <c r="C100" s="281" t="s">
        <v>359</v>
      </c>
    </row>
    <row r="101" spans="1:22" ht="7.5" customHeight="1" x14ac:dyDescent="0.15"/>
    <row r="102" spans="1:22" ht="18" customHeight="1" x14ac:dyDescent="0.15">
      <c r="V102" s="281" t="s">
        <v>364</v>
      </c>
    </row>
    <row r="104" spans="1:22" ht="18" customHeight="1" x14ac:dyDescent="0.15">
      <c r="A104" s="281" t="s">
        <v>361</v>
      </c>
    </row>
    <row r="105" spans="1:22" ht="18" customHeight="1" x14ac:dyDescent="0.15">
      <c r="A105" s="281" t="s">
        <v>362</v>
      </c>
    </row>
  </sheetData>
  <sheetProtection sheet="1" objects="1" scenarios="1"/>
  <mergeCells count="123">
    <mergeCell ref="X50:Z50"/>
    <mergeCell ref="X51:Z51"/>
    <mergeCell ref="X52:Z52"/>
    <mergeCell ref="X53:Z53"/>
    <mergeCell ref="X54:Z54"/>
    <mergeCell ref="X55:Z55"/>
    <mergeCell ref="O57:Q57"/>
    <mergeCell ref="R50:T50"/>
    <mergeCell ref="R51:T51"/>
    <mergeCell ref="R52:T52"/>
    <mergeCell ref="R53:T53"/>
    <mergeCell ref="R54:T54"/>
    <mergeCell ref="R55:T55"/>
    <mergeCell ref="R56:T56"/>
    <mergeCell ref="R57:T57"/>
    <mergeCell ref="V94:X94"/>
    <mergeCell ref="V93:X93"/>
    <mergeCell ref="P37:U37"/>
    <mergeCell ref="P38:U38"/>
    <mergeCell ref="V92:X92"/>
    <mergeCell ref="E21:X21"/>
    <mergeCell ref="E22:X22"/>
    <mergeCell ref="E23:X23"/>
    <mergeCell ref="O53:Q53"/>
    <mergeCell ref="O54:Q54"/>
    <mergeCell ref="L53:N53"/>
    <mergeCell ref="L54:N54"/>
    <mergeCell ref="I72:X72"/>
    <mergeCell ref="I67:X67"/>
    <mergeCell ref="I68:X68"/>
    <mergeCell ref="I69:X70"/>
    <mergeCell ref="X56:Z56"/>
    <mergeCell ref="X57:Z57"/>
    <mergeCell ref="S94:U94"/>
    <mergeCell ref="P33:U33"/>
    <mergeCell ref="P40:U40"/>
    <mergeCell ref="C38:O38"/>
    <mergeCell ref="C52:H52"/>
    <mergeCell ref="C53:H53"/>
    <mergeCell ref="G93:I93"/>
    <mergeCell ref="J93:L93"/>
    <mergeCell ref="M93:O93"/>
    <mergeCell ref="G92:I92"/>
    <mergeCell ref="J92:L92"/>
    <mergeCell ref="M92:O92"/>
    <mergeCell ref="P92:R92"/>
    <mergeCell ref="S92:U92"/>
    <mergeCell ref="G94:I94"/>
    <mergeCell ref="J94:L94"/>
    <mergeCell ref="M94:O94"/>
    <mergeCell ref="P94:R94"/>
    <mergeCell ref="P93:R93"/>
    <mergeCell ref="S93:U93"/>
    <mergeCell ref="A2:X2"/>
    <mergeCell ref="A4:X4"/>
    <mergeCell ref="J7:L7"/>
    <mergeCell ref="M7:X7"/>
    <mergeCell ref="M11:V12"/>
    <mergeCell ref="M10:X10"/>
    <mergeCell ref="M8:X9"/>
    <mergeCell ref="B26:X26"/>
    <mergeCell ref="J35:M35"/>
    <mergeCell ref="C32:O32"/>
    <mergeCell ref="C29:O29"/>
    <mergeCell ref="P32:U32"/>
    <mergeCell ref="P29:U29"/>
    <mergeCell ref="C31:O31"/>
    <mergeCell ref="K14:R14"/>
    <mergeCell ref="A16:X16"/>
    <mergeCell ref="A17:X17"/>
    <mergeCell ref="S14:X14"/>
    <mergeCell ref="P28:U28"/>
    <mergeCell ref="P30:U30"/>
    <mergeCell ref="P31:U31"/>
    <mergeCell ref="P35:U35"/>
    <mergeCell ref="I71:X71"/>
    <mergeCell ref="J46:S46"/>
    <mergeCell ref="B42:F42"/>
    <mergeCell ref="B49:H49"/>
    <mergeCell ref="I65:X65"/>
    <mergeCell ref="I66:X66"/>
    <mergeCell ref="B59:X59"/>
    <mergeCell ref="I50:K50"/>
    <mergeCell ref="I51:K51"/>
    <mergeCell ref="I52:K52"/>
    <mergeCell ref="I53:K53"/>
    <mergeCell ref="I54:K54"/>
    <mergeCell ref="I55:K55"/>
    <mergeCell ref="L56:N56"/>
    <mergeCell ref="L57:N57"/>
    <mergeCell ref="C57:H57"/>
    <mergeCell ref="U57:W57"/>
    <mergeCell ref="A50:B50"/>
    <mergeCell ref="A51:B51"/>
    <mergeCell ref="A52:B57"/>
    <mergeCell ref="C50:H50"/>
    <mergeCell ref="C51:H51"/>
    <mergeCell ref="I57:K57"/>
    <mergeCell ref="L50:N50"/>
    <mergeCell ref="C36:O36"/>
    <mergeCell ref="C39:O39"/>
    <mergeCell ref="P36:U36"/>
    <mergeCell ref="P39:U39"/>
    <mergeCell ref="L51:N51"/>
    <mergeCell ref="L52:N52"/>
    <mergeCell ref="I56:K56"/>
    <mergeCell ref="J45:T45"/>
    <mergeCell ref="C54:H54"/>
    <mergeCell ref="C55:H55"/>
    <mergeCell ref="C56:H56"/>
    <mergeCell ref="U50:W50"/>
    <mergeCell ref="U51:W51"/>
    <mergeCell ref="U52:W52"/>
    <mergeCell ref="U53:W53"/>
    <mergeCell ref="U54:W54"/>
    <mergeCell ref="U55:W55"/>
    <mergeCell ref="U56:W56"/>
    <mergeCell ref="O55:Q55"/>
    <mergeCell ref="O56:Q56"/>
    <mergeCell ref="O50:Q50"/>
    <mergeCell ref="O51:Q51"/>
    <mergeCell ref="O52:Q52"/>
    <mergeCell ref="L55:N55"/>
  </mergeCells>
  <phoneticPr fontId="4"/>
  <dataValidations count="1">
    <dataValidation type="list" allowBlank="1" showInputMessage="1" showErrorMessage="1" sqref="B100 B85 B77 B75 E78:E79 E76 K78 B80 E81:E82 K81" xr:uid="{008682EA-3EDF-446E-9E4A-59614CB1D14F}">
      <formula1>$A$104:$A$105</formula1>
    </dataValidation>
  </dataValidations>
  <pageMargins left="0.7" right="0.7" top="0.75" bottom="0.75" header="0.3" footer="0.3"/>
  <pageSetup paperSize="9" scale="94" fitToHeight="0" orientation="portrait" r:id="rId1"/>
  <rowBreaks count="2" manualBreakCount="2">
    <brk id="47" max="25" man="1"/>
    <brk id="73"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J34"/>
  <sheetViews>
    <sheetView topLeftCell="A17" workbookViewId="0"/>
  </sheetViews>
  <sheetFormatPr defaultRowHeight="13.5" x14ac:dyDescent="0.15"/>
  <cols>
    <col min="1" max="1" width="22.125" style="78" customWidth="1"/>
    <col min="2" max="2" width="24.125" style="78" customWidth="1"/>
    <col min="3" max="3" width="13" style="78" bestFit="1" customWidth="1"/>
    <col min="4" max="4" width="12.25" style="78" bestFit="1" customWidth="1"/>
    <col min="5" max="5" width="11.125" style="78" bestFit="1" customWidth="1"/>
    <col min="6" max="6" width="10.75" style="78" customWidth="1"/>
    <col min="7" max="7" width="10.375" style="78" customWidth="1"/>
    <col min="8" max="8" width="9.75" style="78" customWidth="1"/>
    <col min="9" max="16384" width="9" style="78"/>
  </cols>
  <sheetData>
    <row r="1" spans="1:10" ht="18.75" x14ac:dyDescent="0.15">
      <c r="A1" s="187"/>
      <c r="B1" s="8"/>
      <c r="C1" s="8"/>
      <c r="D1" s="8"/>
      <c r="E1" s="9"/>
      <c r="F1" s="9"/>
      <c r="H1" s="191" t="s">
        <v>295</v>
      </c>
      <c r="I1" s="8"/>
    </row>
    <row r="2" spans="1:10" ht="19.5" x14ac:dyDescent="0.15">
      <c r="A2" s="425" t="s">
        <v>178</v>
      </c>
      <c r="B2" s="425"/>
      <c r="C2" s="425"/>
      <c r="D2" s="425"/>
      <c r="E2" s="425"/>
      <c r="F2" s="426"/>
      <c r="G2" s="426"/>
      <c r="H2" s="426"/>
      <c r="I2" s="8"/>
    </row>
    <row r="3" spans="1:10" x14ac:dyDescent="0.15">
      <c r="A3" s="8"/>
      <c r="B3" s="8"/>
      <c r="C3" s="8"/>
      <c r="D3" s="8"/>
      <c r="E3" s="8"/>
      <c r="F3" s="8"/>
      <c r="G3" s="8"/>
      <c r="H3" s="8"/>
      <c r="I3" s="8"/>
    </row>
    <row r="4" spans="1:10" s="79" customFormat="1" ht="20.25" customHeight="1" x14ac:dyDescent="0.15">
      <c r="A4" s="87" t="s">
        <v>133</v>
      </c>
      <c r="B4" s="87"/>
      <c r="C4" s="10"/>
      <c r="D4" s="10"/>
      <c r="E4" s="10"/>
      <c r="F4" s="10"/>
      <c r="G4" s="10"/>
      <c r="H4" s="10"/>
      <c r="I4" s="10"/>
    </row>
    <row r="5" spans="1:10" s="79" customFormat="1" ht="17.25" customHeight="1" x14ac:dyDescent="0.15">
      <c r="A5" s="87" t="str">
        <f>"助成事業の名称：　"&amp;情報項目シート!C7</f>
        <v>助成事業の名称：　</v>
      </c>
      <c r="B5" s="87"/>
      <c r="C5" s="10"/>
      <c r="D5" s="10"/>
      <c r="E5" s="10"/>
      <c r="F5" s="10"/>
      <c r="G5" s="10"/>
      <c r="H5" s="10"/>
      <c r="I5" s="10"/>
    </row>
    <row r="6" spans="1:10" s="79" customFormat="1" ht="18" customHeight="1" x14ac:dyDescent="0.15">
      <c r="A6" s="87"/>
      <c r="B6" s="87"/>
      <c r="C6" s="10"/>
      <c r="D6" s="100"/>
      <c r="E6" s="101"/>
      <c r="H6" s="100" t="s">
        <v>132</v>
      </c>
      <c r="I6" s="10"/>
    </row>
    <row r="7" spans="1:10" s="79" customFormat="1" ht="20.25" customHeight="1" x14ac:dyDescent="0.15">
      <c r="A7" s="11" t="s">
        <v>134</v>
      </c>
      <c r="B7" s="88" t="s">
        <v>135</v>
      </c>
      <c r="C7" s="11" t="s">
        <v>72</v>
      </c>
      <c r="D7" s="11" t="s">
        <v>252</v>
      </c>
      <c r="E7" s="11" t="s">
        <v>253</v>
      </c>
      <c r="F7" s="11" t="s">
        <v>254</v>
      </c>
      <c r="G7" s="11" t="s">
        <v>280</v>
      </c>
      <c r="H7" s="20" t="s">
        <v>292</v>
      </c>
      <c r="I7" s="10"/>
    </row>
    <row r="8" spans="1:10" s="79" customFormat="1" ht="21.75" customHeight="1" x14ac:dyDescent="0.15">
      <c r="A8" s="428" t="str">
        <f>"１．　"&amp;情報項目シート!C6</f>
        <v>１．　</v>
      </c>
      <c r="B8" s="429"/>
      <c r="C8" s="12">
        <f>SUM(D8:G8)</f>
        <v>0</v>
      </c>
      <c r="D8" s="12">
        <f>'別紙2(4)項目別明細表(助成先)【2023年度】'!$K$57</f>
        <v>0</v>
      </c>
      <c r="E8" s="12">
        <f>'別紙2(4)項目別明細表(助成先)【2024年度】'!$K$57</f>
        <v>0</v>
      </c>
      <c r="F8" s="192">
        <f>'別紙2(4)項目別明細表(助成先)【2025年度】'!$K$57</f>
        <v>0</v>
      </c>
      <c r="G8" s="192">
        <f>'別紙2(4)項目別明細表(助成先)【2026年度】'!$K$57</f>
        <v>0</v>
      </c>
      <c r="H8" s="12">
        <f>'別紙2(4)項目別明細表(助成先)【2027年度】'!$K$57</f>
        <v>0</v>
      </c>
      <c r="I8" s="89"/>
      <c r="J8" s="80"/>
    </row>
    <row r="9" spans="1:10" s="79" customFormat="1" ht="19.5" customHeight="1" x14ac:dyDescent="0.15">
      <c r="A9" s="90"/>
      <c r="B9" s="24"/>
      <c r="C9" s="91">
        <f>SUM(D9:G9)</f>
        <v>0</v>
      </c>
      <c r="D9" s="91">
        <f>'別紙2(4)項目別明細表(助成先)【2023年度】'!$K$51</f>
        <v>0</v>
      </c>
      <c r="E9" s="91">
        <f>'別紙2(4)項目別明細表(助成先)【2024年度】'!$K$51</f>
        <v>0</v>
      </c>
      <c r="F9" s="91">
        <f>'別紙2(4)項目別明細表(助成先)【2025年度】'!$K$51</f>
        <v>0</v>
      </c>
      <c r="G9" s="91">
        <f>'別紙2(4)項目別明細表(助成先)【2026年度】'!$K$51</f>
        <v>0</v>
      </c>
      <c r="H9" s="91">
        <f>'別紙2(4)項目別明細表(助成先)【2027年度】'!$K$51</f>
        <v>0</v>
      </c>
      <c r="I9" s="89"/>
      <c r="J9" s="80"/>
    </row>
    <row r="10" spans="1:10" s="79" customFormat="1" ht="19.5" customHeight="1" x14ac:dyDescent="0.15">
      <c r="A10" s="90"/>
      <c r="B10" s="24"/>
      <c r="C10" s="91">
        <f>SUM(D10:G10)</f>
        <v>0</v>
      </c>
      <c r="D10" s="92">
        <f>'別紙2(4)項目別明細表(助成先)【2023年度】'!$K$52</f>
        <v>0</v>
      </c>
      <c r="E10" s="92">
        <f>'別紙2(4)項目別明細表(助成先)【2024年度】'!$K$52</f>
        <v>0</v>
      </c>
      <c r="F10" s="92">
        <f>'別紙2(4)項目別明細表(助成先)【2025年度】'!$K$52</f>
        <v>0</v>
      </c>
      <c r="G10" s="92">
        <f>'別紙2(4)項目別明細表(助成先)【2026年度】'!$K$52</f>
        <v>0</v>
      </c>
      <c r="H10" s="92">
        <f>'別紙2(4)項目別明細表(助成先)【2027年度】'!$K$52</f>
        <v>0</v>
      </c>
      <c r="I10" s="89"/>
      <c r="J10" s="80"/>
    </row>
    <row r="11" spans="1:10" s="79" customFormat="1" ht="21" customHeight="1" x14ac:dyDescent="0.15">
      <c r="A11" s="90"/>
      <c r="B11" s="12"/>
      <c r="C11" s="91"/>
      <c r="D11" s="91"/>
      <c r="E11" s="91"/>
      <c r="F11" s="91"/>
      <c r="G11" s="91"/>
      <c r="H11" s="323"/>
      <c r="I11" s="89"/>
      <c r="J11" s="80"/>
    </row>
    <row r="12" spans="1:10" s="79" customFormat="1" ht="20.25" customHeight="1" x14ac:dyDescent="0.15">
      <c r="A12" s="430" t="s">
        <v>136</v>
      </c>
      <c r="B12" s="431"/>
      <c r="C12" s="178">
        <f>SUM(D12:G12)</f>
        <v>0</v>
      </c>
      <c r="D12" s="178">
        <v>0</v>
      </c>
      <c r="E12" s="178">
        <v>0</v>
      </c>
      <c r="F12" s="178">
        <v>0</v>
      </c>
      <c r="G12" s="178">
        <v>0</v>
      </c>
      <c r="H12" s="178">
        <v>0</v>
      </c>
      <c r="I12" s="89"/>
      <c r="J12" s="80"/>
    </row>
    <row r="13" spans="1:10" s="79" customFormat="1" ht="18.75" customHeight="1" x14ac:dyDescent="0.15">
      <c r="A13" s="179"/>
      <c r="B13" s="178"/>
      <c r="C13" s="180">
        <f>SUM(D13:G13)</f>
        <v>0</v>
      </c>
      <c r="D13" s="180">
        <v>0</v>
      </c>
      <c r="E13" s="180">
        <v>0</v>
      </c>
      <c r="F13" s="180">
        <v>0</v>
      </c>
      <c r="G13" s="180">
        <v>0</v>
      </c>
      <c r="H13" s="180">
        <v>0</v>
      </c>
      <c r="I13" s="89"/>
      <c r="J13" s="80"/>
    </row>
    <row r="14" spans="1:10" s="79" customFormat="1" ht="19.5" customHeight="1" x14ac:dyDescent="0.15">
      <c r="A14" s="179"/>
      <c r="B14" s="178"/>
      <c r="C14" s="180">
        <f>SUM(D14:G14)</f>
        <v>0</v>
      </c>
      <c r="D14" s="180">
        <v>0</v>
      </c>
      <c r="E14" s="180">
        <v>0</v>
      </c>
      <c r="F14" s="180">
        <v>0</v>
      </c>
      <c r="G14" s="180">
        <v>0</v>
      </c>
      <c r="H14" s="180">
        <v>0</v>
      </c>
      <c r="I14" s="89"/>
      <c r="J14" s="80"/>
    </row>
    <row r="15" spans="1:10" s="79" customFormat="1" ht="21" customHeight="1" x14ac:dyDescent="0.15">
      <c r="A15" s="179"/>
      <c r="B15" s="178"/>
      <c r="C15" s="180">
        <f>SUM(D15:G15)</f>
        <v>0</v>
      </c>
      <c r="D15" s="180">
        <v>0</v>
      </c>
      <c r="E15" s="180">
        <v>0</v>
      </c>
      <c r="F15" s="180">
        <v>0</v>
      </c>
      <c r="G15" s="180">
        <v>0</v>
      </c>
      <c r="H15" s="180">
        <v>0</v>
      </c>
      <c r="I15" s="10"/>
    </row>
    <row r="16" spans="1:10" s="79" customFormat="1" ht="19.5" customHeight="1" x14ac:dyDescent="0.15">
      <c r="A16" s="428" t="s">
        <v>137</v>
      </c>
      <c r="B16" s="429"/>
      <c r="C16" s="12">
        <f t="shared" ref="C16:G16" si="0">SUM(C8,C12)</f>
        <v>0</v>
      </c>
      <c r="D16" s="12">
        <f t="shared" si="0"/>
        <v>0</v>
      </c>
      <c r="E16" s="12">
        <f t="shared" si="0"/>
        <v>0</v>
      </c>
      <c r="F16" s="12">
        <f t="shared" si="0"/>
        <v>0</v>
      </c>
      <c r="G16" s="12">
        <f t="shared" si="0"/>
        <v>0</v>
      </c>
      <c r="H16" s="12">
        <f>SUM(H8,H12)</f>
        <v>0</v>
      </c>
      <c r="I16" s="89"/>
      <c r="J16" s="80"/>
    </row>
    <row r="17" spans="1:10" s="79" customFormat="1" ht="18.75" customHeight="1" x14ac:dyDescent="0.15">
      <c r="A17" s="428" t="s">
        <v>73</v>
      </c>
      <c r="B17" s="429"/>
      <c r="C17" s="91">
        <f>SUM(D17:G17)</f>
        <v>0</v>
      </c>
      <c r="D17" s="12">
        <f>ROUNDDOWN(SUM(D8,D12)*$A$18,-3)</f>
        <v>0</v>
      </c>
      <c r="E17" s="12">
        <f>ROUNDDOWN(SUM(E8,E12)*$A$18,-3)</f>
        <v>0</v>
      </c>
      <c r="F17" s="12">
        <f>ROUNDDOWN(SUM(F8,F12)*$A$18,-3)</f>
        <v>0</v>
      </c>
      <c r="G17" s="12">
        <f>ROUNDDOWN(SUM(G8,G12)*$A$18,-3)</f>
        <v>0</v>
      </c>
      <c r="H17" s="12">
        <f>ROUNDDOWN(SUM(H8,H12)*$A$18,-3)</f>
        <v>0</v>
      </c>
      <c r="I17" s="89"/>
      <c r="J17" s="80"/>
    </row>
    <row r="18" spans="1:10" s="79" customFormat="1" x14ac:dyDescent="0.15">
      <c r="A18" s="93">
        <v>0.66666666666666696</v>
      </c>
      <c r="B18" s="94"/>
      <c r="C18" s="13"/>
      <c r="D18" s="13"/>
      <c r="E18" s="13"/>
      <c r="F18" s="13"/>
      <c r="G18" s="89"/>
      <c r="H18" s="89"/>
      <c r="I18" s="89"/>
      <c r="J18" s="80"/>
    </row>
    <row r="19" spans="1:10" x14ac:dyDescent="0.15">
      <c r="A19" s="8"/>
      <c r="B19" s="8"/>
      <c r="C19" s="8"/>
      <c r="D19" s="8"/>
      <c r="E19" s="8"/>
      <c r="F19" s="8"/>
      <c r="G19" s="8"/>
      <c r="H19" s="8"/>
      <c r="I19" s="8"/>
    </row>
    <row r="20" spans="1:10" x14ac:dyDescent="0.15">
      <c r="A20" s="8" t="s">
        <v>138</v>
      </c>
      <c r="B20" s="8"/>
      <c r="C20" s="8"/>
      <c r="D20" s="8"/>
      <c r="E20" s="8"/>
      <c r="F20" s="8"/>
      <c r="G20" s="8"/>
      <c r="H20" s="8"/>
      <c r="I20" s="8"/>
    </row>
    <row r="21" spans="1:10" ht="18" customHeight="1" x14ac:dyDescent="0.15">
      <c r="A21" s="432" t="s">
        <v>139</v>
      </c>
      <c r="B21" s="432"/>
      <c r="C21" s="178">
        <f>SUM(D21:G21)</f>
        <v>0</v>
      </c>
      <c r="D21" s="178">
        <f>SUM(D22:D23)</f>
        <v>0</v>
      </c>
      <c r="E21" s="178">
        <f>SUM(E22:E23)</f>
        <v>0</v>
      </c>
      <c r="F21" s="178">
        <f>SUM(F22:F23)</f>
        <v>0</v>
      </c>
      <c r="G21" s="178">
        <f>SUM(G22:G23)</f>
        <v>0</v>
      </c>
      <c r="H21" s="178">
        <f>SUM(H22:H23)</f>
        <v>0</v>
      </c>
      <c r="I21" s="95"/>
      <c r="J21" s="81"/>
    </row>
    <row r="22" spans="1:10" ht="19.5" customHeight="1" x14ac:dyDescent="0.15">
      <c r="A22" s="433"/>
      <c r="B22" s="433"/>
      <c r="C22" s="178">
        <f>SUM(D22:G22)</f>
        <v>0</v>
      </c>
      <c r="D22" s="178">
        <v>0</v>
      </c>
      <c r="E22" s="178">
        <v>0</v>
      </c>
      <c r="F22" s="178">
        <v>0</v>
      </c>
      <c r="G22" s="178">
        <v>0</v>
      </c>
      <c r="H22" s="178">
        <v>0</v>
      </c>
      <c r="I22" s="95"/>
      <c r="J22" s="81"/>
    </row>
    <row r="23" spans="1:10" ht="19.5" customHeight="1" x14ac:dyDescent="0.15">
      <c r="A23" s="433"/>
      <c r="B23" s="433"/>
      <c r="C23" s="178">
        <f>SUM(D23:G23)</f>
        <v>0</v>
      </c>
      <c r="D23" s="178">
        <v>0</v>
      </c>
      <c r="E23" s="178">
        <v>0</v>
      </c>
      <c r="F23" s="178">
        <v>0</v>
      </c>
      <c r="G23" s="178">
        <v>0</v>
      </c>
      <c r="H23" s="178">
        <v>0</v>
      </c>
      <c r="I23" s="95"/>
      <c r="J23" s="81"/>
    </row>
    <row r="24" spans="1:10" s="82" customFormat="1" x14ac:dyDescent="0.15">
      <c r="A24" s="94"/>
      <c r="B24" s="94"/>
      <c r="C24" s="13"/>
      <c r="D24" s="96"/>
      <c r="E24" s="96"/>
      <c r="F24" s="96"/>
      <c r="G24" s="97"/>
      <c r="H24" s="97"/>
      <c r="I24" s="97"/>
      <c r="J24" s="83"/>
    </row>
    <row r="25" spans="1:10" ht="19.5" customHeight="1" x14ac:dyDescent="0.15">
      <c r="A25" s="432" t="s">
        <v>51</v>
      </c>
      <c r="B25" s="432"/>
      <c r="C25" s="178">
        <f>SUM(D25:G25)</f>
        <v>0</v>
      </c>
      <c r="D25" s="178">
        <f>SUM(D26:D27)</f>
        <v>0</v>
      </c>
      <c r="E25" s="178">
        <f>SUM(E26:E27)</f>
        <v>0</v>
      </c>
      <c r="F25" s="178">
        <f>SUM(F26:F27)</f>
        <v>0</v>
      </c>
      <c r="G25" s="178">
        <f>SUM(G26:G27)</f>
        <v>0</v>
      </c>
      <c r="H25" s="178">
        <f>SUM(H26:H27)</f>
        <v>0</v>
      </c>
      <c r="I25" s="8"/>
    </row>
    <row r="26" spans="1:10" ht="20.25" customHeight="1" x14ac:dyDescent="0.15">
      <c r="A26" s="433"/>
      <c r="B26" s="433"/>
      <c r="C26" s="178">
        <f>SUM(D26:G26)</f>
        <v>0</v>
      </c>
      <c r="D26" s="178">
        <v>0</v>
      </c>
      <c r="E26" s="178">
        <v>0</v>
      </c>
      <c r="F26" s="178">
        <v>0</v>
      </c>
      <c r="G26" s="178">
        <v>0</v>
      </c>
      <c r="H26" s="178">
        <v>0</v>
      </c>
      <c r="I26" s="8"/>
    </row>
    <row r="27" spans="1:10" ht="19.5" customHeight="1" x14ac:dyDescent="0.15">
      <c r="A27" s="433"/>
      <c r="B27" s="433"/>
      <c r="C27" s="178">
        <f>SUM(D27:G27)</f>
        <v>0</v>
      </c>
      <c r="D27" s="178">
        <v>0</v>
      </c>
      <c r="E27" s="178">
        <v>0</v>
      </c>
      <c r="F27" s="178">
        <v>0</v>
      </c>
      <c r="G27" s="178">
        <v>0</v>
      </c>
      <c r="H27" s="178">
        <v>0</v>
      </c>
      <c r="I27" s="8"/>
    </row>
    <row r="28" spans="1:10" x14ac:dyDescent="0.15">
      <c r="A28" s="8"/>
      <c r="B28" s="8"/>
      <c r="C28" s="8"/>
      <c r="D28" s="8"/>
      <c r="E28" s="8"/>
      <c r="F28" s="8"/>
      <c r="G28" s="8"/>
      <c r="H28" s="8"/>
      <c r="I28" s="8"/>
    </row>
    <row r="29" spans="1:10" s="84" customFormat="1" x14ac:dyDescent="0.15">
      <c r="A29" s="427" t="s">
        <v>140</v>
      </c>
      <c r="B29" s="427"/>
      <c r="C29" s="427"/>
      <c r="D29" s="98"/>
      <c r="E29" s="98"/>
      <c r="G29" s="98"/>
      <c r="H29" s="324" t="s">
        <v>364</v>
      </c>
      <c r="I29" s="98"/>
    </row>
    <row r="30" spans="1:10" s="84" customFormat="1" x14ac:dyDescent="0.15">
      <c r="A30" s="99"/>
      <c r="B30" s="98"/>
      <c r="C30" s="98"/>
      <c r="D30" s="98"/>
      <c r="E30" s="98"/>
      <c r="F30" s="98"/>
      <c r="G30" s="98"/>
      <c r="H30" s="98"/>
      <c r="I30" s="98"/>
    </row>
    <row r="31" spans="1:10" s="84" customFormat="1" x14ac:dyDescent="0.15">
      <c r="A31" s="99"/>
      <c r="B31" s="98"/>
      <c r="C31" s="98"/>
      <c r="D31" s="98" t="s">
        <v>329</v>
      </c>
      <c r="E31" s="98"/>
      <c r="F31" s="98"/>
      <c r="G31" s="98"/>
      <c r="H31" s="98"/>
      <c r="I31" s="98"/>
    </row>
    <row r="32" spans="1:10" s="84" customFormat="1" x14ac:dyDescent="0.15">
      <c r="A32" s="85"/>
    </row>
    <row r="33" spans="1:4" x14ac:dyDescent="0.15">
      <c r="A33" s="86"/>
      <c r="D33" s="78" t="s">
        <v>330</v>
      </c>
    </row>
    <row r="34" spans="1:4" x14ac:dyDescent="0.15">
      <c r="D34" s="78" t="s">
        <v>331</v>
      </c>
    </row>
  </sheetData>
  <mergeCells count="12">
    <mergeCell ref="A2:H2"/>
    <mergeCell ref="A29:C29"/>
    <mergeCell ref="A8:B8"/>
    <mergeCell ref="A12:B12"/>
    <mergeCell ref="A16:B16"/>
    <mergeCell ref="A17:B17"/>
    <mergeCell ref="A21:B21"/>
    <mergeCell ref="A22:B22"/>
    <mergeCell ref="A23:B23"/>
    <mergeCell ref="A25:B25"/>
    <mergeCell ref="A26:B26"/>
    <mergeCell ref="A27:B27"/>
  </mergeCells>
  <phoneticPr fontId="4"/>
  <dataValidations count="1">
    <dataValidation type="list" allowBlank="1" showInputMessage="1" showErrorMessage="1" sqref="A9:A11" xr:uid="{C7D0975B-EF83-4747-AD2D-1CE234730DA4}">
      <formula1>$D$32:$D$34</formula1>
    </dataValidation>
  </dataValidations>
  <pageMargins left="0.7" right="0.7" top="0.75" bottom="0.75" header="0.3" footer="0.3"/>
  <pageSetup paperSize="9"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G29"/>
  <sheetViews>
    <sheetView topLeftCell="A24" workbookViewId="0"/>
  </sheetViews>
  <sheetFormatPr defaultRowHeight="13.5" x14ac:dyDescent="0.15"/>
  <cols>
    <col min="1" max="1" width="31.75" style="15" customWidth="1"/>
    <col min="2" max="6" width="13.5" style="15" customWidth="1"/>
    <col min="7" max="7" width="13" style="15" customWidth="1"/>
    <col min="8" max="16384" width="9" style="15"/>
  </cols>
  <sheetData>
    <row r="1" spans="1:7" ht="18.75" x14ac:dyDescent="0.15">
      <c r="A1" s="187"/>
      <c r="E1" s="9"/>
      <c r="G1" s="190" t="s">
        <v>295</v>
      </c>
    </row>
    <row r="2" spans="1:7" ht="19.5" x14ac:dyDescent="0.15">
      <c r="A2" s="435" t="s">
        <v>207</v>
      </c>
      <c r="B2" s="435"/>
      <c r="C2" s="435"/>
      <c r="D2" s="435"/>
      <c r="E2" s="435"/>
      <c r="F2" s="436"/>
      <c r="G2" s="436"/>
    </row>
    <row r="3" spans="1:7" ht="19.5" x14ac:dyDescent="0.15">
      <c r="A3" s="16"/>
      <c r="B3" s="16"/>
      <c r="C3" s="16"/>
      <c r="D3" s="16"/>
      <c r="E3" s="16"/>
    </row>
    <row r="4" spans="1:7" s="10" customFormat="1" x14ac:dyDescent="0.15">
      <c r="A4" s="10" t="s">
        <v>206</v>
      </c>
    </row>
    <row r="5" spans="1:7" s="17" customFormat="1" x14ac:dyDescent="0.15">
      <c r="A5" s="87" t="str">
        <f>"助成事業の名称：　"&amp;情報項目シート!C7</f>
        <v>助成事業の名称：　</v>
      </c>
      <c r="B5"/>
    </row>
    <row r="6" spans="1:7" s="17" customFormat="1" x14ac:dyDescent="0.15">
      <c r="A6" s="17">
        <f>情報項目シート!C6</f>
        <v>0</v>
      </c>
    </row>
    <row r="7" spans="1:7" s="17" customFormat="1" x14ac:dyDescent="0.15">
      <c r="C7" s="18"/>
      <c r="D7" s="18"/>
      <c r="E7" s="18"/>
      <c r="G7" s="17" t="s">
        <v>132</v>
      </c>
    </row>
    <row r="8" spans="1:7" s="20" customFormat="1" x14ac:dyDescent="0.15">
      <c r="A8" s="19" t="s">
        <v>0</v>
      </c>
      <c r="B8" s="19" t="s">
        <v>72</v>
      </c>
      <c r="C8" s="11" t="s">
        <v>252</v>
      </c>
      <c r="D8" s="11" t="s">
        <v>253</v>
      </c>
      <c r="E8" s="11" t="s">
        <v>254</v>
      </c>
      <c r="F8" s="11" t="s">
        <v>280</v>
      </c>
      <c r="G8" s="11" t="s">
        <v>292</v>
      </c>
    </row>
    <row r="9" spans="1:7" s="10" customFormat="1" ht="24" customHeight="1" x14ac:dyDescent="0.15">
      <c r="A9" s="21" t="s">
        <v>74</v>
      </c>
      <c r="B9" s="327">
        <f t="shared" ref="B9:B22" si="0">SUM(C9:F9)</f>
        <v>0</v>
      </c>
      <c r="C9" s="327">
        <f>SUM(C10:C12)</f>
        <v>0</v>
      </c>
      <c r="D9" s="327">
        <f>SUM(D10:D12)</f>
        <v>0</v>
      </c>
      <c r="E9" s="327">
        <f>SUM(E10:E12)</f>
        <v>0</v>
      </c>
      <c r="F9" s="327">
        <f>SUM(F10:F12)</f>
        <v>0</v>
      </c>
      <c r="G9" s="328">
        <f>SUM(G10:G12)</f>
        <v>0</v>
      </c>
    </row>
    <row r="10" spans="1:7" s="10" customFormat="1" ht="24" customHeight="1" x14ac:dyDescent="0.15">
      <c r="A10" s="22" t="s">
        <v>75</v>
      </c>
      <c r="B10" s="328">
        <f>SUM(C10:F10)</f>
        <v>0</v>
      </c>
      <c r="C10" s="328">
        <f>'別紙2(4)項目別明細表(助成先)【2023年度】'!$K$7</f>
        <v>0</v>
      </c>
      <c r="D10" s="328">
        <f>'別紙2(4)項目別明細表(助成先)【2024年度】'!$K$7</f>
        <v>0</v>
      </c>
      <c r="E10" s="328">
        <f>'別紙2(4)項目別明細表(助成先)【2025年度】'!$K$7</f>
        <v>0</v>
      </c>
      <c r="F10" s="328">
        <f>'別紙2(4)項目別明細表(助成先)【2026年度】'!$K$7</f>
        <v>0</v>
      </c>
      <c r="G10" s="328">
        <f>'別紙2(4)項目別明細表(助成先)【2027年度】'!$K$7</f>
        <v>0</v>
      </c>
    </row>
    <row r="11" spans="1:7" s="10" customFormat="1" ht="24" customHeight="1" x14ac:dyDescent="0.15">
      <c r="A11" s="22" t="s">
        <v>76</v>
      </c>
      <c r="B11" s="328">
        <f t="shared" si="0"/>
        <v>0</v>
      </c>
      <c r="C11" s="328">
        <f>'別紙2(4)項目別明細表(助成先)【2023年度】'!$K$10</f>
        <v>0</v>
      </c>
      <c r="D11" s="328">
        <f>'別紙2(4)項目別明細表(助成先)【2024年度】'!$K$10</f>
        <v>0</v>
      </c>
      <c r="E11" s="328">
        <f>'別紙2(4)項目別明細表(助成先)【2025年度】'!$K$10</f>
        <v>0</v>
      </c>
      <c r="F11" s="328">
        <f>'別紙2(4)項目別明細表(助成先)【2026年度】'!$K$10</f>
        <v>0</v>
      </c>
      <c r="G11" s="328">
        <f>'別紙2(4)項目別明細表(助成先)【2027年度】'!$K$10</f>
        <v>0</v>
      </c>
    </row>
    <row r="12" spans="1:7" s="10" customFormat="1" ht="24" customHeight="1" x14ac:dyDescent="0.15">
      <c r="A12" s="23" t="s">
        <v>77</v>
      </c>
      <c r="B12" s="329">
        <f t="shared" si="0"/>
        <v>0</v>
      </c>
      <c r="C12" s="329">
        <f>'別紙2(4)項目別明細表(助成先)【2023年度】'!$K$16</f>
        <v>0</v>
      </c>
      <c r="D12" s="329">
        <f>'別紙2(4)項目別明細表(助成先)【2024年度】'!$K$16</f>
        <v>0</v>
      </c>
      <c r="E12" s="329">
        <f>'別紙2(4)項目別明細表(助成先)【2025年度】'!$K$16</f>
        <v>0</v>
      </c>
      <c r="F12" s="329">
        <f>'別紙2(4)項目別明細表(助成先)【2026年度】'!$K$16</f>
        <v>0</v>
      </c>
      <c r="G12" s="329">
        <f>'別紙2(4)項目別明細表(助成先)【2027年度】'!$K$16</f>
        <v>0</v>
      </c>
    </row>
    <row r="13" spans="1:7" s="10" customFormat="1" ht="24" customHeight="1" x14ac:dyDescent="0.15">
      <c r="A13" s="21" t="s">
        <v>35</v>
      </c>
      <c r="B13" s="328">
        <f t="shared" si="0"/>
        <v>0</v>
      </c>
      <c r="C13" s="327">
        <f>SUM(C14:C15)</f>
        <v>0</v>
      </c>
      <c r="D13" s="327">
        <f>SUM(D14:D15)</f>
        <v>0</v>
      </c>
      <c r="E13" s="327">
        <f>SUM(E14:E15)</f>
        <v>0</v>
      </c>
      <c r="F13" s="327">
        <f>SUM(F14:F15)</f>
        <v>0</v>
      </c>
      <c r="G13" s="328">
        <f>SUM(G14:G15)</f>
        <v>0</v>
      </c>
    </row>
    <row r="14" spans="1:7" s="10" customFormat="1" ht="24" customHeight="1" x14ac:dyDescent="0.15">
      <c r="A14" s="22" t="s">
        <v>78</v>
      </c>
      <c r="B14" s="328">
        <f t="shared" si="0"/>
        <v>0</v>
      </c>
      <c r="C14" s="328">
        <f>'別紙2(4)項目別明細表(助成先)【2023年度】'!$K$20</f>
        <v>0</v>
      </c>
      <c r="D14" s="328">
        <f>'別紙2(4)項目別明細表(助成先)【2024年度】'!$K$20</f>
        <v>0</v>
      </c>
      <c r="E14" s="328">
        <f>'別紙2(4)項目別明細表(助成先)【2025年度】'!$K$20</f>
        <v>0</v>
      </c>
      <c r="F14" s="328">
        <f>'別紙2(4)項目別明細表(助成先)【2026年度】'!$K$20</f>
        <v>0</v>
      </c>
      <c r="G14" s="328">
        <f>'別紙2(4)項目別明細表(助成先)【2027年度】'!$K$20</f>
        <v>0</v>
      </c>
    </row>
    <row r="15" spans="1:7" s="10" customFormat="1" ht="24" customHeight="1" x14ac:dyDescent="0.15">
      <c r="A15" s="23" t="s">
        <v>79</v>
      </c>
      <c r="B15" s="329">
        <f t="shared" si="0"/>
        <v>0</v>
      </c>
      <c r="C15" s="329">
        <f>'別紙2(4)項目別明細表(助成先)【2023年度】'!$K$26</f>
        <v>0</v>
      </c>
      <c r="D15" s="329">
        <f>'別紙2(4)項目別明細表(助成先)【2024年度】'!$K$26</f>
        <v>0</v>
      </c>
      <c r="E15" s="329">
        <f>'別紙2(4)項目別明細表(助成先)【2025年度】'!$K$26</f>
        <v>0</v>
      </c>
      <c r="F15" s="329">
        <f>'別紙2(4)項目別明細表(助成先)【2026年度】'!$K$26</f>
        <v>0</v>
      </c>
      <c r="G15" s="329">
        <f>'別紙2(4)項目別明細表(助成先)【2027年度】'!$K$26</f>
        <v>0</v>
      </c>
    </row>
    <row r="16" spans="1:7" s="10" customFormat="1" ht="24" customHeight="1" x14ac:dyDescent="0.15">
      <c r="A16" s="22" t="s">
        <v>36</v>
      </c>
      <c r="B16" s="328">
        <f t="shared" si="0"/>
        <v>0</v>
      </c>
      <c r="C16" s="328">
        <f>SUM(C17:C20)</f>
        <v>0</v>
      </c>
      <c r="D16" s="328">
        <f>SUM(D17:D20)</f>
        <v>0</v>
      </c>
      <c r="E16" s="328">
        <f>SUM(E17:E20)</f>
        <v>0</v>
      </c>
      <c r="F16" s="328">
        <f>SUM(F17:F20)</f>
        <v>0</v>
      </c>
      <c r="G16" s="328">
        <f>SUM(G17:G20)</f>
        <v>0</v>
      </c>
    </row>
    <row r="17" spans="1:7" s="10" customFormat="1" ht="24" customHeight="1" x14ac:dyDescent="0.15">
      <c r="A17" s="22" t="s">
        <v>80</v>
      </c>
      <c r="B17" s="328">
        <f t="shared" si="0"/>
        <v>0</v>
      </c>
      <c r="C17" s="328">
        <f>'別紙2(4)項目別明細表(助成先)【2023年度】'!$K$29</f>
        <v>0</v>
      </c>
      <c r="D17" s="328">
        <f>'別紙2(4)項目別明細表(助成先)【2024年度】'!$K$29</f>
        <v>0</v>
      </c>
      <c r="E17" s="328">
        <f>'別紙2(4)項目別明細表(助成先)【2025年度】'!$K$29</f>
        <v>0</v>
      </c>
      <c r="F17" s="328">
        <f>'別紙2(4)項目別明細表(助成先)【2026年度】'!$K$29</f>
        <v>0</v>
      </c>
      <c r="G17" s="328">
        <f>'別紙2(4)項目別明細表(助成先)【2027年度】'!$K$29</f>
        <v>0</v>
      </c>
    </row>
    <row r="18" spans="1:7" s="10" customFormat="1" ht="24" customHeight="1" x14ac:dyDescent="0.15">
      <c r="A18" s="22" t="s">
        <v>81</v>
      </c>
      <c r="B18" s="328">
        <f t="shared" si="0"/>
        <v>0</v>
      </c>
      <c r="C18" s="328">
        <f>'別紙2(4)項目別明細表(助成先)【2023年度】'!$K$32</f>
        <v>0</v>
      </c>
      <c r="D18" s="328">
        <f>'別紙2(4)項目別明細表(助成先)【2024年度】'!$K$32</f>
        <v>0</v>
      </c>
      <c r="E18" s="328">
        <f>'別紙2(4)項目別明細表(助成先)【2025年度】'!$K$32</f>
        <v>0</v>
      </c>
      <c r="F18" s="328">
        <f>'別紙2(4)項目別明細表(助成先)【2026年度】'!$K$32</f>
        <v>0</v>
      </c>
      <c r="G18" s="328">
        <f>'別紙2(4)項目別明細表(助成先)【2027年度】'!$K$32</f>
        <v>0</v>
      </c>
    </row>
    <row r="19" spans="1:7" s="10" customFormat="1" ht="24" customHeight="1" x14ac:dyDescent="0.15">
      <c r="A19" s="22" t="s">
        <v>82</v>
      </c>
      <c r="B19" s="328">
        <f t="shared" si="0"/>
        <v>0</v>
      </c>
      <c r="C19" s="328">
        <f>'別紙2(4)項目別明細表(助成先)【2023年度】'!$K$36</f>
        <v>0</v>
      </c>
      <c r="D19" s="328">
        <f>'別紙2(4)項目別明細表(助成先)【2024年度】'!$K$36</f>
        <v>0</v>
      </c>
      <c r="E19" s="328">
        <f>'別紙2(4)項目別明細表(助成先)【2025年度】'!$K$36</f>
        <v>0</v>
      </c>
      <c r="F19" s="328">
        <f>'別紙2(4)項目別明細表(助成先)【2026年度】'!$K$36</f>
        <v>0</v>
      </c>
      <c r="G19" s="328">
        <f>'別紙2(4)項目別明細表(助成先)【2027年度】'!$K$36</f>
        <v>0</v>
      </c>
    </row>
    <row r="20" spans="1:7" s="10" customFormat="1" ht="24" customHeight="1" x14ac:dyDescent="0.15">
      <c r="A20" s="22" t="s">
        <v>83</v>
      </c>
      <c r="B20" s="329">
        <f t="shared" si="0"/>
        <v>0</v>
      </c>
      <c r="C20" s="328">
        <f>'別紙2(4)項目別明細表(助成先)【2023年度】'!$K$38</f>
        <v>0</v>
      </c>
      <c r="D20" s="328">
        <f>'別紙2(4)項目別明細表(助成先)【2024年度】'!$K$38</f>
        <v>0</v>
      </c>
      <c r="E20" s="328">
        <f>'別紙2(4)項目別明細表(助成先)【2025年度】'!$K$38</f>
        <v>0</v>
      </c>
      <c r="F20" s="328">
        <f>'別紙2(4)項目別明細表(助成先)【2026年度】'!$K$38</f>
        <v>0</v>
      </c>
      <c r="G20" s="329">
        <f>'別紙2(4)項目別明細表(助成先)【2027年度】'!$K$38</f>
        <v>0</v>
      </c>
    </row>
    <row r="21" spans="1:7" s="10" customFormat="1" ht="24" customHeight="1" x14ac:dyDescent="0.15">
      <c r="A21" s="21" t="s">
        <v>84</v>
      </c>
      <c r="B21" s="328">
        <f t="shared" si="0"/>
        <v>0</v>
      </c>
      <c r="C21" s="327">
        <f>SUM(C22:C23)</f>
        <v>0</v>
      </c>
      <c r="D21" s="327">
        <f>SUM(D22:D23)</f>
        <v>0</v>
      </c>
      <c r="E21" s="327">
        <f>SUM(E22:E23)</f>
        <v>0</v>
      </c>
      <c r="F21" s="327">
        <f>SUM(F22:F23)</f>
        <v>0</v>
      </c>
      <c r="G21" s="328">
        <f>SUM(G22:G23)</f>
        <v>0</v>
      </c>
    </row>
    <row r="22" spans="1:7" s="10" customFormat="1" ht="24" customHeight="1" x14ac:dyDescent="0.15">
      <c r="A22" s="22" t="s">
        <v>85</v>
      </c>
      <c r="B22" s="328">
        <f t="shared" si="0"/>
        <v>0</v>
      </c>
      <c r="C22" s="328">
        <f>'別紙2(4)項目別明細表(助成先)【2023年度】'!$K$50</f>
        <v>0</v>
      </c>
      <c r="D22" s="328">
        <f>'別紙2(4)項目別明細表(助成先)【2024年度】'!$K$50</f>
        <v>0</v>
      </c>
      <c r="E22" s="328">
        <f>'別紙2(4)項目別明細表(助成先)【2025年度】'!$K$50</f>
        <v>0</v>
      </c>
      <c r="F22" s="328">
        <f>'別紙2(4)項目別明細表(助成先)【2026年度】'!$K$50</f>
        <v>0</v>
      </c>
      <c r="G22" s="328">
        <f>'別紙2(4)項目別明細表(助成先)【2027年度】'!$K$50</f>
        <v>0</v>
      </c>
    </row>
    <row r="23" spans="1:7" s="10" customFormat="1" ht="24" customHeight="1" x14ac:dyDescent="0.15">
      <c r="A23" s="164" t="s">
        <v>86</v>
      </c>
      <c r="B23" s="330">
        <v>0</v>
      </c>
      <c r="C23" s="331">
        <v>0</v>
      </c>
      <c r="D23" s="331">
        <v>0</v>
      </c>
      <c r="E23" s="331">
        <v>0</v>
      </c>
      <c r="F23" s="331">
        <v>0</v>
      </c>
      <c r="G23" s="332">
        <v>0</v>
      </c>
    </row>
    <row r="24" spans="1:7" s="10" customFormat="1" ht="24" customHeight="1" x14ac:dyDescent="0.15">
      <c r="A24" s="11" t="s">
        <v>87</v>
      </c>
      <c r="B24" s="333">
        <f>SUM(C24:F24)</f>
        <v>0</v>
      </c>
      <c r="C24" s="329">
        <f>SUM(C9,C13,C16,C21)</f>
        <v>0</v>
      </c>
      <c r="D24" s="329">
        <f>SUM(D9,D13,D16,D21)</f>
        <v>0</v>
      </c>
      <c r="E24" s="329">
        <f>SUM(E9,E13,E16,E21)</f>
        <v>0</v>
      </c>
      <c r="F24" s="329">
        <f>SUM(F9,F13,F16,F21)</f>
        <v>0</v>
      </c>
      <c r="G24" s="329">
        <f>SUM(G9,G13,G16,G21)</f>
        <v>0</v>
      </c>
    </row>
    <row r="25" spans="1:7" s="10" customFormat="1" ht="24" customHeight="1" x14ac:dyDescent="0.15">
      <c r="A25" s="24" t="s">
        <v>73</v>
      </c>
      <c r="B25" s="333">
        <f>SUM(C25:F25)</f>
        <v>0</v>
      </c>
      <c r="C25" s="333">
        <f>ROUNDDOWN(SUM(C9,C13,C16,C21)*A26,-3)</f>
        <v>0</v>
      </c>
      <c r="D25" s="333">
        <f>ROUNDDOWN(SUM(D9,D13,D16,D21)*A26,-3)</f>
        <v>0</v>
      </c>
      <c r="E25" s="333">
        <f>ROUNDDOWN(SUM(E9,E13,E16,E21)*A26,-3)</f>
        <v>0</v>
      </c>
      <c r="F25" s="333">
        <f>ROUNDDOWN(SUM(F9,F13,F16,F21)*A26,-3)</f>
        <v>0</v>
      </c>
      <c r="G25" s="333">
        <f>ROUNDDOWN(SUM(G9,G13,G16,G21)*A26,-3)</f>
        <v>0</v>
      </c>
    </row>
    <row r="26" spans="1:7" s="10" customFormat="1" x14ac:dyDescent="0.15">
      <c r="A26" s="38">
        <v>0.66666666666666663</v>
      </c>
      <c r="B26" s="13"/>
      <c r="C26" s="13"/>
      <c r="D26" s="13"/>
      <c r="E26" s="13"/>
    </row>
    <row r="27" spans="1:7" x14ac:dyDescent="0.15">
      <c r="A27" s="17"/>
    </row>
    <row r="28" spans="1:7" s="25" customFormat="1" x14ac:dyDescent="0.15">
      <c r="A28" s="14" t="s">
        <v>88</v>
      </c>
    </row>
    <row r="29" spans="1:7" s="25" customFormat="1" x14ac:dyDescent="0.15">
      <c r="A29" s="434" t="s">
        <v>192</v>
      </c>
      <c r="B29" s="418"/>
      <c r="C29" s="418"/>
      <c r="D29" s="418"/>
      <c r="E29" s="418"/>
      <c r="G29" s="309" t="s">
        <v>364</v>
      </c>
    </row>
  </sheetData>
  <mergeCells count="2">
    <mergeCell ref="A29:E29"/>
    <mergeCell ref="A2:G2"/>
  </mergeCells>
  <phoneticPr fontId="4"/>
  <pageMargins left="0.7" right="0.7" top="0.75" bottom="0.75" header="0.3" footer="0.3"/>
  <pageSetup paperSize="9" scale="79" orientation="portrait" r:id="rId1"/>
  <ignoredErrors>
    <ignoredError sqref="D10:D1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K33"/>
  <sheetViews>
    <sheetView workbookViewId="0"/>
  </sheetViews>
  <sheetFormatPr defaultRowHeight="13.5" x14ac:dyDescent="0.15"/>
  <cols>
    <col min="1" max="1" width="35.375" style="102" bestFit="1" customWidth="1"/>
    <col min="2" max="4" width="13.5" style="102" customWidth="1"/>
    <col min="5" max="5" width="12.75" style="102" customWidth="1"/>
    <col min="6" max="6" width="13" style="102" customWidth="1"/>
    <col min="7" max="7" width="12" style="102" customWidth="1"/>
    <col min="8" max="16384" width="9" style="102"/>
  </cols>
  <sheetData>
    <row r="1" spans="1:7" ht="18.75" x14ac:dyDescent="0.15">
      <c r="A1" s="187"/>
      <c r="G1" s="9" t="s">
        <v>71</v>
      </c>
    </row>
    <row r="2" spans="1:7" ht="19.5" x14ac:dyDescent="0.15">
      <c r="A2" s="425" t="s">
        <v>208</v>
      </c>
      <c r="B2" s="425"/>
      <c r="C2" s="425"/>
      <c r="D2" s="425"/>
      <c r="E2" s="425"/>
      <c r="F2" s="426"/>
      <c r="G2" s="426"/>
    </row>
    <row r="3" spans="1:7" ht="19.5" x14ac:dyDescent="0.15">
      <c r="A3" s="16"/>
      <c r="B3" s="16"/>
      <c r="C3" s="16"/>
      <c r="D3" s="16"/>
    </row>
    <row r="4" spans="1:7" s="10" customFormat="1" ht="19.5" customHeight="1" x14ac:dyDescent="0.15">
      <c r="A4" s="103" t="s">
        <v>141</v>
      </c>
    </row>
    <row r="5" spans="1:7" s="104" customFormat="1" ht="19.5" customHeight="1" x14ac:dyDescent="0.15">
      <c r="A5" s="10" t="str">
        <f>"助成事業の名称：　"&amp;情報項目シート!C7</f>
        <v>助成事業の名称：　</v>
      </c>
    </row>
    <row r="6" spans="1:7" s="104" customFormat="1" ht="19.5" customHeight="1" x14ac:dyDescent="0.15">
      <c r="A6" s="104" t="s">
        <v>332</v>
      </c>
    </row>
    <row r="7" spans="1:7" s="104" customFormat="1" ht="24.75" customHeight="1" x14ac:dyDescent="0.15">
      <c r="C7" s="105"/>
      <c r="D7" s="105"/>
      <c r="G7" s="105" t="s">
        <v>132</v>
      </c>
    </row>
    <row r="8" spans="1:7" s="20" customFormat="1" ht="36.75" customHeight="1" x14ac:dyDescent="0.15">
      <c r="A8" s="19" t="s">
        <v>0</v>
      </c>
      <c r="B8" s="19" t="s">
        <v>72</v>
      </c>
      <c r="C8" s="11" t="s">
        <v>252</v>
      </c>
      <c r="D8" s="11" t="s">
        <v>253</v>
      </c>
      <c r="E8" s="11" t="s">
        <v>254</v>
      </c>
      <c r="F8" s="11" t="s">
        <v>280</v>
      </c>
      <c r="G8" s="11" t="s">
        <v>292</v>
      </c>
    </row>
    <row r="9" spans="1:7" s="10" customFormat="1" ht="22.5" customHeight="1" x14ac:dyDescent="0.15">
      <c r="A9" s="21" t="s">
        <v>74</v>
      </c>
      <c r="B9" s="334">
        <f>SUM(C9:F9)</f>
        <v>0</v>
      </c>
      <c r="C9" s="334">
        <f>SUM(C10:C12)</f>
        <v>0</v>
      </c>
      <c r="D9" s="334">
        <f>SUM(D10:D12)</f>
        <v>0</v>
      </c>
      <c r="E9" s="334">
        <f>SUM(E10:E12)</f>
        <v>0</v>
      </c>
      <c r="F9" s="335">
        <f>SUM(F10:F12)</f>
        <v>0</v>
      </c>
      <c r="G9" s="335">
        <f>SUM(G10:G12)</f>
        <v>0</v>
      </c>
    </row>
    <row r="10" spans="1:7" s="10" customFormat="1" ht="22.5" customHeight="1" x14ac:dyDescent="0.15">
      <c r="A10" s="22" t="s">
        <v>75</v>
      </c>
      <c r="B10" s="335">
        <f t="shared" ref="B10:B12" si="0">SUM(C10:F10)</f>
        <v>0</v>
      </c>
      <c r="C10" s="335">
        <f>'別紙2(4)項目別明細表(委託共同研究先)【2023年度】'!$K$7</f>
        <v>0</v>
      </c>
      <c r="D10" s="335">
        <f>'別紙2(4)項目別明細表(委託共同研究先)【2024年度】'!$K$7</f>
        <v>0</v>
      </c>
      <c r="E10" s="335">
        <f>'別紙2(4)項目別明細表(委託共同研究先)【2025年度】'!$K$7</f>
        <v>0</v>
      </c>
      <c r="F10" s="335">
        <f>'別紙2(4)項目別明細表(委託共同研究先)【2026年度】'!$K$7</f>
        <v>0</v>
      </c>
      <c r="G10" s="335">
        <f>'別紙2(4)項目別明細表(委託共同研究先)【2027年度】'!$K$7</f>
        <v>0</v>
      </c>
    </row>
    <row r="11" spans="1:7" s="10" customFormat="1" ht="22.5" customHeight="1" x14ac:dyDescent="0.15">
      <c r="A11" s="22" t="s">
        <v>76</v>
      </c>
      <c r="B11" s="335">
        <f t="shared" si="0"/>
        <v>0</v>
      </c>
      <c r="C11" s="335">
        <f>'別紙2(4)項目別明細表(委託共同研究先)【2023年度】'!$K$10</f>
        <v>0</v>
      </c>
      <c r="D11" s="335">
        <f>'別紙2(4)項目別明細表(委託共同研究先)【2024年度】'!$K$10</f>
        <v>0</v>
      </c>
      <c r="E11" s="335">
        <f>'別紙2(4)項目別明細表(委託共同研究先)【2025年度】'!$K$10</f>
        <v>0</v>
      </c>
      <c r="F11" s="335">
        <f>'別紙2(4)項目別明細表(委託共同研究先)【2026年度】'!$K$10</f>
        <v>0</v>
      </c>
      <c r="G11" s="335">
        <f>'別紙2(4)項目別明細表(委託共同研究先)【2027年度】'!$K$10</f>
        <v>0</v>
      </c>
    </row>
    <row r="12" spans="1:7" s="10" customFormat="1" ht="22.5" customHeight="1" x14ac:dyDescent="0.15">
      <c r="A12" s="23" t="s">
        <v>77</v>
      </c>
      <c r="B12" s="336">
        <f t="shared" si="0"/>
        <v>0</v>
      </c>
      <c r="C12" s="335">
        <f>'別紙2(4)項目別明細表(委託共同研究先)【2023年度】'!$K$17</f>
        <v>0</v>
      </c>
      <c r="D12" s="335">
        <f>'別紙2(4)項目別明細表(委託共同研究先)【2024年度】'!$K$17</f>
        <v>0</v>
      </c>
      <c r="E12" s="335">
        <f>'別紙2(4)項目別明細表(委託共同研究先)【2025年度】'!$K$17</f>
        <v>0</v>
      </c>
      <c r="F12" s="336">
        <f>'別紙2(4)項目別明細表(委託共同研究先)【2026年度】'!$K$17</f>
        <v>0</v>
      </c>
      <c r="G12" s="336">
        <f>'別紙2(4)項目別明細表(委託共同研究先)【2027年度】'!$K$17</f>
        <v>0</v>
      </c>
    </row>
    <row r="13" spans="1:7" s="10" customFormat="1" ht="22.5" customHeight="1" x14ac:dyDescent="0.15">
      <c r="A13" s="21" t="s">
        <v>35</v>
      </c>
      <c r="B13" s="335">
        <f>SUM(C13:F13)</f>
        <v>0</v>
      </c>
      <c r="C13" s="334">
        <f>SUM(C14:C15)</f>
        <v>0</v>
      </c>
      <c r="D13" s="334">
        <f>SUM(D14:D15)</f>
        <v>0</v>
      </c>
      <c r="E13" s="334">
        <f>SUM(E14:E15)</f>
        <v>0</v>
      </c>
      <c r="F13" s="334">
        <f>SUM(F14:F15)</f>
        <v>0</v>
      </c>
      <c r="G13" s="335">
        <f>SUM(G14:G15)</f>
        <v>0</v>
      </c>
    </row>
    <row r="14" spans="1:7" s="10" customFormat="1" ht="22.5" customHeight="1" x14ac:dyDescent="0.15">
      <c r="A14" s="22" t="s">
        <v>78</v>
      </c>
      <c r="B14" s="335">
        <f t="shared" ref="B14:B20" si="1">SUM(C14:F14)</f>
        <v>0</v>
      </c>
      <c r="C14" s="335">
        <f>'別紙2(4)項目別明細表(委託共同研究先)【2023年度】'!$K$21</f>
        <v>0</v>
      </c>
      <c r="D14" s="335">
        <f>'別紙2(4)項目別明細表(委託共同研究先)【2024年度】'!$K$21</f>
        <v>0</v>
      </c>
      <c r="E14" s="335">
        <f>'別紙2(4)項目別明細表(委託共同研究先)【2025年度】'!$K$21</f>
        <v>0</v>
      </c>
      <c r="F14" s="335">
        <f>'別紙2(4)項目別明細表(委託共同研究先)【2026年度】'!$K$21</f>
        <v>0</v>
      </c>
      <c r="G14" s="335">
        <f>'別紙2(4)項目別明細表(委託共同研究先)【2027年度】'!$K$21</f>
        <v>0</v>
      </c>
    </row>
    <row r="15" spans="1:7" s="10" customFormat="1" ht="22.5" customHeight="1" thickBot="1" x14ac:dyDescent="0.2">
      <c r="A15" s="23" t="s">
        <v>79</v>
      </c>
      <c r="B15" s="337">
        <f t="shared" si="1"/>
        <v>0</v>
      </c>
      <c r="C15" s="336">
        <f>'別紙2(4)項目別明細表(委託共同研究先)【2023年度】'!$K$25</f>
        <v>0</v>
      </c>
      <c r="D15" s="336">
        <f>'別紙2(4)項目別明細表(委託共同研究先)【2024年度】'!$K$25</f>
        <v>0</v>
      </c>
      <c r="E15" s="336">
        <f>'別紙2(4)項目別明細表(委託共同研究先)【2025年度】'!$K$25</f>
        <v>0</v>
      </c>
      <c r="F15" s="336">
        <f>'別紙2(4)項目別明細表(委託共同研究先)【2026年度】'!$K$25</f>
        <v>0</v>
      </c>
      <c r="G15" s="336">
        <f>'別紙2(4)項目別明細表(委託共同研究先)【2027年度】'!$K$25</f>
        <v>0</v>
      </c>
    </row>
    <row r="16" spans="1:7" s="10" customFormat="1" ht="22.5" customHeight="1" x14ac:dyDescent="0.15">
      <c r="A16" s="22" t="s">
        <v>36</v>
      </c>
      <c r="B16" s="335">
        <f>SUM(C16:F16)</f>
        <v>0</v>
      </c>
      <c r="C16" s="335">
        <f>SUM(C17:C20)</f>
        <v>0</v>
      </c>
      <c r="D16" s="335">
        <f>SUM(D17:D20)</f>
        <v>0</v>
      </c>
      <c r="E16" s="335">
        <f>SUM(E17:E20)</f>
        <v>0</v>
      </c>
      <c r="F16" s="335">
        <f>SUM(F17:F20)</f>
        <v>0</v>
      </c>
      <c r="G16" s="335">
        <f>SUM(G17:G20)</f>
        <v>0</v>
      </c>
    </row>
    <row r="17" spans="1:11" s="10" customFormat="1" ht="22.5" customHeight="1" x14ac:dyDescent="0.15">
      <c r="A17" s="22" t="s">
        <v>80</v>
      </c>
      <c r="B17" s="335">
        <f t="shared" si="1"/>
        <v>0</v>
      </c>
      <c r="C17" s="335">
        <f>'別紙2(4)項目別明細表(委託共同研究先)【2023年度】'!$K$28</f>
        <v>0</v>
      </c>
      <c r="D17" s="335">
        <f>'別紙2(4)項目別明細表(委託共同研究先)【2024年度】'!$K$28</f>
        <v>0</v>
      </c>
      <c r="E17" s="335">
        <f>'別紙2(4)項目別明細表(委託共同研究先)【2025年度】'!$K$28</f>
        <v>0</v>
      </c>
      <c r="F17" s="335">
        <f>'別紙2(4)項目別明細表(委託共同研究先)【2026年度】'!$K$28</f>
        <v>0</v>
      </c>
      <c r="G17" s="335">
        <f>'別紙2(4)項目別明細表(委託共同研究先)【2027年度】'!$K$28</f>
        <v>0</v>
      </c>
    </row>
    <row r="18" spans="1:11" s="10" customFormat="1" ht="22.5" customHeight="1" x14ac:dyDescent="0.15">
      <c r="A18" s="22" t="s">
        <v>81</v>
      </c>
      <c r="B18" s="335">
        <f t="shared" si="1"/>
        <v>0</v>
      </c>
      <c r="C18" s="335">
        <f>'別紙2(4)項目別明細表(委託共同研究先)【2023年度】'!$K$32</f>
        <v>0</v>
      </c>
      <c r="D18" s="335">
        <f>'別紙2(4)項目別明細表(委託共同研究先)【2024年度】'!$K$32</f>
        <v>0</v>
      </c>
      <c r="E18" s="335">
        <f>'別紙2(4)項目別明細表(委託共同研究先)【2025年度】'!$K$32</f>
        <v>0</v>
      </c>
      <c r="F18" s="335">
        <f>'別紙2(4)項目別明細表(委託共同研究先)【2026年度】'!$K$32</f>
        <v>0</v>
      </c>
      <c r="G18" s="335">
        <f>'別紙2(4)項目別明細表(委託共同研究先)【2027年度】'!$K$32</f>
        <v>0</v>
      </c>
    </row>
    <row r="19" spans="1:11" s="10" customFormat="1" ht="22.5" customHeight="1" x14ac:dyDescent="0.15">
      <c r="A19" s="22" t="s">
        <v>82</v>
      </c>
      <c r="B19" s="335">
        <f t="shared" si="1"/>
        <v>0</v>
      </c>
      <c r="C19" s="335">
        <f>'別紙2(4)項目別明細表(委託共同研究先)【2023年度】'!$K$37</f>
        <v>0</v>
      </c>
      <c r="D19" s="335">
        <f>'別紙2(4)項目別明細表(委託共同研究先)【2024年度】'!$K$37</f>
        <v>0</v>
      </c>
      <c r="E19" s="335">
        <f>'別紙2(4)項目別明細表(委託共同研究先)【2025年度】'!$K$37</f>
        <v>0</v>
      </c>
      <c r="F19" s="335">
        <f>'別紙2(4)項目別明細表(委託共同研究先)【2026年度】'!$K$37</f>
        <v>0</v>
      </c>
      <c r="G19" s="335">
        <f>'別紙2(4)項目別明細表(委託共同研究先)【2027年度】'!$K$37</f>
        <v>0</v>
      </c>
    </row>
    <row r="20" spans="1:11" s="10" customFormat="1" ht="22.5" customHeight="1" x14ac:dyDescent="0.15">
      <c r="A20" s="22" t="s">
        <v>83</v>
      </c>
      <c r="B20" s="335">
        <f t="shared" si="1"/>
        <v>0</v>
      </c>
      <c r="C20" s="336">
        <f>'別紙2(4)項目別明細表(委託共同研究先)【2023年度】'!$K$40</f>
        <v>0</v>
      </c>
      <c r="D20" s="336">
        <f>'別紙2(4)項目別明細表(委託共同研究先)【2024年度】'!$K$40</f>
        <v>0</v>
      </c>
      <c r="E20" s="336">
        <f>'別紙2(4)項目別明細表(委託共同研究先)【2025年度】'!$K$40</f>
        <v>0</v>
      </c>
      <c r="F20" s="336">
        <f>'別紙2(4)項目別明細表(委託共同研究先)【2026年度】'!$K$40</f>
        <v>0</v>
      </c>
      <c r="G20" s="335">
        <f>'別紙2(4)項目別明細表(委託共同研究先)【2027年度】'!$K$40</f>
        <v>0</v>
      </c>
    </row>
    <row r="21" spans="1:11" s="10" customFormat="1" ht="22.5" customHeight="1" x14ac:dyDescent="0.15">
      <c r="A21" s="11" t="s">
        <v>142</v>
      </c>
      <c r="B21" s="338">
        <f>SUM(C21:F21)</f>
        <v>0</v>
      </c>
      <c r="C21" s="338">
        <f>SUM(C9,C13,C16)</f>
        <v>0</v>
      </c>
      <c r="D21" s="338">
        <f>SUM(D9,D13,D16)</f>
        <v>0</v>
      </c>
      <c r="E21" s="338">
        <f>SUM(E9,E13,E16)</f>
        <v>0</v>
      </c>
      <c r="F21" s="338">
        <f>SUM(F9,F13,F16)</f>
        <v>0</v>
      </c>
      <c r="G21" s="338">
        <f>SUM(G9,G13,G16)</f>
        <v>0</v>
      </c>
    </row>
    <row r="22" spans="1:11" s="10" customFormat="1" ht="22.5" customHeight="1" x14ac:dyDescent="0.15">
      <c r="A22" s="12" t="s">
        <v>143</v>
      </c>
      <c r="B22" s="339">
        <f>SUM(C22:F22)</f>
        <v>0</v>
      </c>
      <c r="C22" s="336">
        <f>'別紙2(4)項目別明細表(委託共同研究先)【2023年度】'!$K$51</f>
        <v>0</v>
      </c>
      <c r="D22" s="336">
        <f>'別紙2(4)項目別明細表(委託共同研究先)【2024年度】'!$K$51</f>
        <v>0</v>
      </c>
      <c r="E22" s="336">
        <f>'別紙2(4)項目別明細表(委託共同研究先)【2025年度】'!$K$51</f>
        <v>0</v>
      </c>
      <c r="F22" s="336">
        <f>'別紙2(4)項目別明細表(委託共同研究先)【2026年度】'!$K$51</f>
        <v>0</v>
      </c>
      <c r="G22" s="338">
        <f>'別紙2(4)項目別明細表(委託共同研究先)【2027年度】'!$K$51</f>
        <v>0</v>
      </c>
    </row>
    <row r="23" spans="1:11" s="10" customFormat="1" ht="22.5" customHeight="1" x14ac:dyDescent="0.15">
      <c r="A23" s="11" t="s">
        <v>87</v>
      </c>
      <c r="B23" s="338">
        <f>SUM(C23:F23)</f>
        <v>0</v>
      </c>
      <c r="C23" s="338">
        <f>SUM(C21:C22)</f>
        <v>0</v>
      </c>
      <c r="D23" s="338">
        <f>SUM(D21:D22)</f>
        <v>0</v>
      </c>
      <c r="E23" s="338">
        <f>SUM(E21:E22)</f>
        <v>0</v>
      </c>
      <c r="F23" s="338">
        <f>SUM(F21:F22)</f>
        <v>0</v>
      </c>
      <c r="G23" s="338">
        <f>SUM(G21:G22)</f>
        <v>0</v>
      </c>
    </row>
    <row r="24" spans="1:11" s="10" customFormat="1" ht="22.5" customHeight="1" x14ac:dyDescent="0.15">
      <c r="A24" s="24" t="s">
        <v>144</v>
      </c>
      <c r="B24" s="338">
        <f>SUM(C24:F24)</f>
        <v>0</v>
      </c>
      <c r="C24" s="338">
        <f>ROUNDDOWN(C23*0.1,0)</f>
        <v>0</v>
      </c>
      <c r="D24" s="338">
        <f>ROUNDDOWN(D23*0.1,0)</f>
        <v>0</v>
      </c>
      <c r="E24" s="338">
        <f>ROUNDDOWN(E23*0.1,0)</f>
        <v>0</v>
      </c>
      <c r="F24" s="338">
        <f>ROUNDDOWN(F23*0.1,0)</f>
        <v>0</v>
      </c>
      <c r="G24" s="338">
        <f>ROUNDDOWN(G23*0.1,0)</f>
        <v>0</v>
      </c>
    </row>
    <row r="25" spans="1:11" s="10" customFormat="1" ht="22.5" customHeight="1" x14ac:dyDescent="0.15">
      <c r="A25" s="11" t="s">
        <v>145</v>
      </c>
      <c r="B25" s="336">
        <f>SUM(C25:F25)</f>
        <v>0</v>
      </c>
      <c r="C25" s="338">
        <f>SUM(C23:C24)</f>
        <v>0</v>
      </c>
      <c r="D25" s="338">
        <f>SUM(D23:D24)</f>
        <v>0</v>
      </c>
      <c r="E25" s="338">
        <f>SUM(E23:E24)</f>
        <v>0</v>
      </c>
      <c r="F25" s="338">
        <f>SUM(F23:F24)</f>
        <v>0</v>
      </c>
      <c r="G25" s="338">
        <f>SUM(G23:G24)</f>
        <v>0</v>
      </c>
    </row>
    <row r="26" spans="1:11" s="104" customFormat="1" x14ac:dyDescent="0.15">
      <c r="A26" s="93">
        <v>0.66666666666666663</v>
      </c>
    </row>
    <row r="27" spans="1:11" s="104" customFormat="1" x14ac:dyDescent="0.15"/>
    <row r="28" spans="1:11" ht="19.5" customHeight="1" x14ac:dyDescent="0.15">
      <c r="A28" s="437" t="s">
        <v>146</v>
      </c>
      <c r="B28" s="437"/>
      <c r="C28" s="437"/>
      <c r="D28" s="437"/>
      <c r="E28" s="106"/>
      <c r="F28" s="106"/>
      <c r="G28" s="106"/>
      <c r="H28" s="106"/>
      <c r="I28" s="106"/>
      <c r="J28" s="106"/>
      <c r="K28" s="106"/>
    </row>
    <row r="29" spans="1:11" ht="31.5" customHeight="1" x14ac:dyDescent="0.15">
      <c r="A29" s="438" t="s">
        <v>193</v>
      </c>
      <c r="B29" s="437"/>
      <c r="C29" s="437"/>
      <c r="D29" s="437"/>
      <c r="E29" s="426"/>
      <c r="F29" s="426"/>
      <c r="I29" s="8"/>
      <c r="J29" s="8"/>
    </row>
    <row r="30" spans="1:11" s="104" customFormat="1" x14ac:dyDescent="0.15">
      <c r="A30" s="103"/>
      <c r="B30" s="103"/>
      <c r="C30" s="103"/>
      <c r="D30" s="107"/>
      <c r="G30" s="104" t="s">
        <v>364</v>
      </c>
    </row>
    <row r="31" spans="1:11" s="108" customFormat="1" x14ac:dyDescent="0.15">
      <c r="B31" s="103"/>
      <c r="C31" s="103"/>
      <c r="D31" s="103"/>
    </row>
    <row r="32" spans="1:11" x14ac:dyDescent="0.15">
      <c r="A32" s="109"/>
    </row>
    <row r="33" spans="1:4" x14ac:dyDescent="0.15">
      <c r="A33" s="110"/>
      <c r="B33" s="111"/>
      <c r="C33" s="111"/>
      <c r="D33" s="111"/>
    </row>
  </sheetData>
  <mergeCells count="3">
    <mergeCell ref="A28:D28"/>
    <mergeCell ref="A29:F29"/>
    <mergeCell ref="A2:G2"/>
  </mergeCells>
  <phoneticPr fontId="4"/>
  <pageMargins left="0.7" right="0.7" top="0.75" bottom="0.75" header="0.3" footer="0.3"/>
  <pageSetup paperSize="9" scale="7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M65"/>
  <sheetViews>
    <sheetView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7"/>
      <c r="L1" s="9" t="s">
        <v>71</v>
      </c>
    </row>
    <row r="2" spans="1:12" ht="19.5" x14ac:dyDescent="0.15">
      <c r="A2" s="444" t="s">
        <v>209</v>
      </c>
      <c r="B2" s="444"/>
      <c r="C2" s="444"/>
      <c r="D2" s="444"/>
      <c r="E2" s="444"/>
      <c r="F2" s="444"/>
      <c r="G2" s="444"/>
      <c r="H2" s="444"/>
      <c r="I2" s="444"/>
      <c r="J2" s="444"/>
      <c r="K2" s="444"/>
      <c r="L2" s="444"/>
    </row>
    <row r="3" spans="1:12" ht="18.75" x14ac:dyDescent="0.15">
      <c r="B3" s="445"/>
      <c r="C3" s="445"/>
      <c r="D3" s="445"/>
      <c r="E3" s="445"/>
      <c r="F3" s="445"/>
      <c r="G3" s="445"/>
      <c r="H3" s="445"/>
      <c r="I3" s="446"/>
      <c r="J3" s="446"/>
      <c r="K3" s="446"/>
      <c r="L3" s="446"/>
    </row>
    <row r="4" spans="1:12" s="17" customFormat="1" ht="14.25" thickBot="1" x14ac:dyDescent="0.2">
      <c r="A4" s="450" t="str">
        <f>"（４）"&amp;情報項目シート!C6&amp;"　　　項目別明細表(2023年度）"</f>
        <v>（４）　　　項目別明細表(2023年度）</v>
      </c>
      <c r="B4" s="450"/>
      <c r="C4" s="450"/>
      <c r="D4" s="450"/>
      <c r="E4" s="450"/>
      <c r="F4" s="450"/>
      <c r="G4" s="450"/>
      <c r="H4" s="450"/>
      <c r="I4" s="450"/>
      <c r="J4" s="450"/>
      <c r="K4" s="450"/>
    </row>
    <row r="5" spans="1:12" s="17" customFormat="1" x14ac:dyDescent="0.15">
      <c r="A5" s="447" t="s">
        <v>89</v>
      </c>
      <c r="B5" s="448"/>
      <c r="C5" s="448"/>
      <c r="D5" s="448"/>
      <c r="E5" s="448"/>
      <c r="F5" s="448"/>
      <c r="G5" s="448"/>
      <c r="H5" s="448"/>
      <c r="I5" s="449"/>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39"/>
    </row>
    <row r="7" spans="1:12" s="17" customFormat="1" x14ac:dyDescent="0.15">
      <c r="A7" s="49" t="s">
        <v>75</v>
      </c>
      <c r="B7" s="50"/>
      <c r="C7" s="50"/>
      <c r="D7" s="51"/>
      <c r="E7" s="50"/>
      <c r="F7" s="50"/>
      <c r="G7" s="50"/>
      <c r="H7" s="50"/>
      <c r="I7" s="52"/>
      <c r="J7" s="53">
        <f>SUM(J8:J9)</f>
        <v>0</v>
      </c>
      <c r="K7" s="53">
        <f>SUM(K8:K9)</f>
        <v>0</v>
      </c>
      <c r="L7" s="440"/>
    </row>
    <row r="8" spans="1:12" s="17" customFormat="1" x14ac:dyDescent="0.15">
      <c r="A8" s="29"/>
      <c r="B8" s="17" t="s">
        <v>92</v>
      </c>
      <c r="C8" s="17" t="s">
        <v>93</v>
      </c>
      <c r="D8" s="13"/>
      <c r="E8" s="17" t="s">
        <v>25</v>
      </c>
      <c r="F8" s="17" t="s">
        <v>94</v>
      </c>
      <c r="H8" s="17" t="s">
        <v>95</v>
      </c>
      <c r="I8" s="30" t="s">
        <v>96</v>
      </c>
      <c r="J8" s="31">
        <f>D8*G8</f>
        <v>0</v>
      </c>
      <c r="K8" s="32">
        <f>J8</f>
        <v>0</v>
      </c>
      <c r="L8" s="440"/>
    </row>
    <row r="9" spans="1:12" s="17" customFormat="1" x14ac:dyDescent="0.15">
      <c r="A9" s="29"/>
      <c r="D9" s="13"/>
      <c r="I9" s="30"/>
      <c r="J9" s="31"/>
      <c r="K9" s="32">
        <f>J9</f>
        <v>0</v>
      </c>
      <c r="L9" s="440"/>
    </row>
    <row r="10" spans="1:12" s="17" customFormat="1" x14ac:dyDescent="0.15">
      <c r="A10" s="442" t="s">
        <v>76</v>
      </c>
      <c r="B10" s="443"/>
      <c r="C10" s="50"/>
      <c r="D10" s="64"/>
      <c r="E10" s="50"/>
      <c r="F10" s="50"/>
      <c r="G10" s="50"/>
      <c r="H10" s="50"/>
      <c r="I10" s="65"/>
      <c r="J10" s="53">
        <f>SUM(J11:J15)</f>
        <v>0</v>
      </c>
      <c r="K10" s="53">
        <f>SUM(K11:K15)</f>
        <v>0</v>
      </c>
      <c r="L10" s="440"/>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0"/>
    </row>
    <row r="12" spans="1:12" s="17" customFormat="1" x14ac:dyDescent="0.15">
      <c r="A12" s="29"/>
      <c r="B12" s="17" t="s">
        <v>98</v>
      </c>
      <c r="C12" s="17" t="s">
        <v>99</v>
      </c>
      <c r="D12" s="13"/>
      <c r="E12" s="17" t="s">
        <v>25</v>
      </c>
      <c r="F12" s="17" t="s">
        <v>94</v>
      </c>
      <c r="H12" s="17" t="s">
        <v>95</v>
      </c>
      <c r="I12" s="30" t="s">
        <v>96</v>
      </c>
      <c r="J12" s="31">
        <f t="shared" si="0"/>
        <v>0</v>
      </c>
      <c r="K12" s="32">
        <f>J12</f>
        <v>0</v>
      </c>
      <c r="L12" s="440"/>
    </row>
    <row r="13" spans="1:12" s="17" customFormat="1" x14ac:dyDescent="0.15">
      <c r="A13" s="29"/>
      <c r="B13" s="17" t="s">
        <v>100</v>
      </c>
      <c r="D13" s="13"/>
      <c r="I13" s="30" t="s">
        <v>96</v>
      </c>
      <c r="J13" s="31"/>
      <c r="K13" s="32">
        <f>J13</f>
        <v>0</v>
      </c>
      <c r="L13" s="440"/>
    </row>
    <row r="14" spans="1:12" s="17" customFormat="1" x14ac:dyDescent="0.15">
      <c r="A14" s="29"/>
      <c r="B14" s="17" t="s">
        <v>101</v>
      </c>
      <c r="D14" s="13"/>
      <c r="I14" s="30" t="s">
        <v>96</v>
      </c>
      <c r="J14" s="31"/>
      <c r="K14" s="32">
        <f>J14</f>
        <v>0</v>
      </c>
      <c r="L14" s="440"/>
    </row>
    <row r="15" spans="1:12" s="17" customFormat="1" x14ac:dyDescent="0.15">
      <c r="A15" s="29"/>
      <c r="B15" s="17" t="s">
        <v>102</v>
      </c>
      <c r="D15" s="13"/>
      <c r="I15" s="30" t="s">
        <v>103</v>
      </c>
      <c r="J15" s="31"/>
      <c r="K15" s="32">
        <f>J15</f>
        <v>0</v>
      </c>
      <c r="L15" s="440"/>
    </row>
    <row r="16" spans="1:12" s="17" customFormat="1" x14ac:dyDescent="0.15">
      <c r="A16" s="49" t="s">
        <v>77</v>
      </c>
      <c r="B16" s="50"/>
      <c r="C16" s="50"/>
      <c r="D16" s="51"/>
      <c r="E16" s="50"/>
      <c r="F16" s="50"/>
      <c r="G16" s="50"/>
      <c r="H16" s="50"/>
      <c r="I16" s="52"/>
      <c r="J16" s="53">
        <f>SUM(J17:J18)</f>
        <v>0</v>
      </c>
      <c r="K16" s="53">
        <f>SUM(K17:K18)</f>
        <v>0</v>
      </c>
      <c r="L16" s="440"/>
    </row>
    <row r="17" spans="1:13" s="17" customFormat="1" x14ac:dyDescent="0.15">
      <c r="A17" s="29"/>
      <c r="B17" s="17" t="s">
        <v>104</v>
      </c>
      <c r="D17" s="13"/>
      <c r="I17" s="30" t="s">
        <v>103</v>
      </c>
      <c r="J17" s="31"/>
      <c r="K17" s="32">
        <f>J17</f>
        <v>0</v>
      </c>
      <c r="L17" s="440"/>
    </row>
    <row r="18" spans="1:13" s="17" customFormat="1" x14ac:dyDescent="0.15">
      <c r="A18" s="29"/>
      <c r="B18" s="17" t="s">
        <v>105</v>
      </c>
      <c r="D18" s="13"/>
      <c r="I18" s="30" t="s">
        <v>103</v>
      </c>
      <c r="J18" s="31"/>
      <c r="K18" s="32">
        <f>J18</f>
        <v>0</v>
      </c>
      <c r="L18" s="440"/>
    </row>
    <row r="19" spans="1:13" s="17" customFormat="1" x14ac:dyDescent="0.15">
      <c r="A19" s="59" t="s">
        <v>35</v>
      </c>
      <c r="B19" s="60"/>
      <c r="C19" s="60"/>
      <c r="D19" s="61"/>
      <c r="E19" s="60"/>
      <c r="F19" s="60"/>
      <c r="G19" s="60"/>
      <c r="H19" s="60"/>
      <c r="I19" s="62"/>
      <c r="J19" s="63">
        <f>SUM(J20,J26)</f>
        <v>0</v>
      </c>
      <c r="K19" s="63">
        <f>SUM(K20,K26)</f>
        <v>0</v>
      </c>
      <c r="L19" s="440"/>
    </row>
    <row r="20" spans="1:13" s="17" customFormat="1" x14ac:dyDescent="0.15">
      <c r="A20" s="49" t="s">
        <v>78</v>
      </c>
      <c r="B20" s="50"/>
      <c r="C20" s="50"/>
      <c r="D20" s="64"/>
      <c r="E20" s="50"/>
      <c r="F20" s="50"/>
      <c r="G20" s="50"/>
      <c r="H20" s="50"/>
      <c r="I20" s="65"/>
      <c r="J20" s="53">
        <f>SUM(J21:J25)</f>
        <v>0</v>
      </c>
      <c r="K20" s="53">
        <f>SUM(K21:K25)</f>
        <v>0</v>
      </c>
      <c r="L20" s="440"/>
    </row>
    <row r="21" spans="1:13" s="17" customFormat="1" x14ac:dyDescent="0.15">
      <c r="A21" s="29" t="s">
        <v>126</v>
      </c>
      <c r="C21" s="17" t="s">
        <v>106</v>
      </c>
      <c r="D21" s="13"/>
      <c r="E21" s="17" t="s">
        <v>25</v>
      </c>
      <c r="F21" s="17" t="s">
        <v>94</v>
      </c>
      <c r="H21" s="17" t="s">
        <v>95</v>
      </c>
      <c r="I21" s="30" t="s">
        <v>96</v>
      </c>
      <c r="J21" s="31">
        <f>D21*G21</f>
        <v>0</v>
      </c>
      <c r="K21" s="33">
        <f>J21</f>
        <v>0</v>
      </c>
      <c r="L21" s="440"/>
      <c r="M21" s="34"/>
    </row>
    <row r="22" spans="1:13" s="17" customFormat="1" x14ac:dyDescent="0.15">
      <c r="A22" s="29" t="s">
        <v>127</v>
      </c>
      <c r="D22" s="13"/>
      <c r="E22" s="17" t="s">
        <v>25</v>
      </c>
      <c r="F22" s="17" t="s">
        <v>94</v>
      </c>
      <c r="H22" s="17" t="s">
        <v>95</v>
      </c>
      <c r="I22" s="30" t="s">
        <v>96</v>
      </c>
      <c r="J22" s="31">
        <f>D22*G22</f>
        <v>0</v>
      </c>
      <c r="K22" s="33">
        <f t="shared" ref="K22:K25" si="1">J22</f>
        <v>0</v>
      </c>
      <c r="L22" s="440"/>
      <c r="M22" s="34"/>
    </row>
    <row r="23" spans="1:13" s="17" customFormat="1" x14ac:dyDescent="0.15">
      <c r="A23" s="29"/>
      <c r="D23" s="13"/>
      <c r="E23" s="17" t="s">
        <v>25</v>
      </c>
      <c r="F23" s="17" t="s">
        <v>94</v>
      </c>
      <c r="H23" s="17" t="s">
        <v>95</v>
      </c>
      <c r="I23" s="30" t="s">
        <v>96</v>
      </c>
      <c r="J23" s="31">
        <f t="shared" ref="J23:J25" si="2">D23*G23</f>
        <v>0</v>
      </c>
      <c r="K23" s="33">
        <f t="shared" si="1"/>
        <v>0</v>
      </c>
      <c r="L23" s="440"/>
      <c r="M23" s="34"/>
    </row>
    <row r="24" spans="1:13" s="17" customFormat="1" x14ac:dyDescent="0.15">
      <c r="A24" s="29"/>
      <c r="D24" s="13"/>
      <c r="E24" s="17" t="s">
        <v>25</v>
      </c>
      <c r="F24" s="17" t="s">
        <v>94</v>
      </c>
      <c r="H24" s="17" t="s">
        <v>95</v>
      </c>
      <c r="I24" s="30" t="s">
        <v>96</v>
      </c>
      <c r="J24" s="31">
        <f t="shared" si="2"/>
        <v>0</v>
      </c>
      <c r="K24" s="33">
        <f t="shared" si="1"/>
        <v>0</v>
      </c>
      <c r="L24" s="440"/>
      <c r="M24" s="34"/>
    </row>
    <row r="25" spans="1:13" s="17" customFormat="1" x14ac:dyDescent="0.15">
      <c r="A25" s="29"/>
      <c r="C25" s="17" t="s">
        <v>106</v>
      </c>
      <c r="D25" s="13"/>
      <c r="E25" s="17" t="s">
        <v>25</v>
      </c>
      <c r="F25" s="17" t="s">
        <v>94</v>
      </c>
      <c r="H25" s="17" t="s">
        <v>95</v>
      </c>
      <c r="I25" s="30" t="s">
        <v>96</v>
      </c>
      <c r="J25" s="31">
        <f t="shared" si="2"/>
        <v>0</v>
      </c>
      <c r="K25" s="33">
        <f t="shared" si="1"/>
        <v>0</v>
      </c>
      <c r="L25" s="440"/>
    </row>
    <row r="26" spans="1:13" s="17" customFormat="1" x14ac:dyDescent="0.15">
      <c r="A26" s="49" t="s">
        <v>79</v>
      </c>
      <c r="B26" s="50"/>
      <c r="C26" s="50"/>
      <c r="D26" s="64"/>
      <c r="E26" s="50"/>
      <c r="F26" s="50"/>
      <c r="G26" s="50"/>
      <c r="H26" s="50"/>
      <c r="I26" s="65"/>
      <c r="J26" s="53">
        <f>SUM(J27)</f>
        <v>0</v>
      </c>
      <c r="K26" s="53">
        <f>SUM(K27)</f>
        <v>0</v>
      </c>
      <c r="L26" s="440"/>
    </row>
    <row r="27" spans="1:13" s="17" customFormat="1" x14ac:dyDescent="0.15">
      <c r="A27" s="29"/>
      <c r="C27" s="17" t="s">
        <v>106</v>
      </c>
      <c r="D27" s="13"/>
      <c r="E27" s="17" t="s">
        <v>25</v>
      </c>
      <c r="F27" s="17" t="s">
        <v>94</v>
      </c>
      <c r="H27" s="17" t="s">
        <v>107</v>
      </c>
      <c r="I27" s="30" t="s">
        <v>108</v>
      </c>
      <c r="J27" s="31">
        <f t="shared" ref="J27" si="3">D27*G27</f>
        <v>0</v>
      </c>
      <c r="K27" s="33">
        <f>J27</f>
        <v>0</v>
      </c>
      <c r="L27" s="440"/>
    </row>
    <row r="28" spans="1:13" s="17" customFormat="1" x14ac:dyDescent="0.15">
      <c r="A28" s="59" t="s">
        <v>36</v>
      </c>
      <c r="B28" s="60"/>
      <c r="C28" s="60"/>
      <c r="D28" s="61"/>
      <c r="E28" s="60"/>
      <c r="F28" s="60"/>
      <c r="G28" s="60"/>
      <c r="H28" s="60"/>
      <c r="I28" s="62"/>
      <c r="J28" s="63">
        <f>SUM(J29,J32,J36,J38)</f>
        <v>0</v>
      </c>
      <c r="K28" s="66">
        <f>SUM(K29,K32,K36,K38)</f>
        <v>0</v>
      </c>
      <c r="L28" s="440"/>
    </row>
    <row r="29" spans="1:13" s="17" customFormat="1" x14ac:dyDescent="0.15">
      <c r="A29" s="49" t="s">
        <v>80</v>
      </c>
      <c r="B29" s="50"/>
      <c r="C29" s="50"/>
      <c r="D29" s="64"/>
      <c r="E29" s="50"/>
      <c r="F29" s="50"/>
      <c r="G29" s="50"/>
      <c r="H29" s="50"/>
      <c r="I29" s="65"/>
      <c r="J29" s="53">
        <f>SUM(J30:J31)</f>
        <v>0</v>
      </c>
      <c r="K29" s="53">
        <f>SUM(K30:K31)</f>
        <v>0</v>
      </c>
      <c r="L29" s="440"/>
    </row>
    <row r="30" spans="1:13" s="17" customFormat="1" x14ac:dyDescent="0.15">
      <c r="A30" s="29"/>
      <c r="B30" s="17" t="s">
        <v>109</v>
      </c>
      <c r="D30" s="13"/>
      <c r="I30" s="30" t="s">
        <v>103</v>
      </c>
      <c r="J30" s="32"/>
      <c r="K30" s="32">
        <f>J30</f>
        <v>0</v>
      </c>
      <c r="L30" s="440"/>
    </row>
    <row r="31" spans="1:13" s="17" customFormat="1" x14ac:dyDescent="0.15">
      <c r="A31" s="29"/>
      <c r="B31" s="17" t="s">
        <v>110</v>
      </c>
      <c r="D31" s="13"/>
      <c r="I31" s="30" t="s">
        <v>103</v>
      </c>
      <c r="J31" s="32"/>
      <c r="K31" s="32">
        <f>J31</f>
        <v>0</v>
      </c>
      <c r="L31" s="440"/>
    </row>
    <row r="32" spans="1:13" s="17" customFormat="1" x14ac:dyDescent="0.15">
      <c r="A32" s="49" t="s">
        <v>81</v>
      </c>
      <c r="B32" s="50"/>
      <c r="C32" s="50"/>
      <c r="D32" s="51"/>
      <c r="E32" s="50"/>
      <c r="F32" s="50"/>
      <c r="G32" s="50"/>
      <c r="H32" s="50"/>
      <c r="I32" s="65"/>
      <c r="J32" s="53">
        <f>SUM(J33:J35)</f>
        <v>0</v>
      </c>
      <c r="K32" s="53">
        <f>SUM(K33:K35)</f>
        <v>0</v>
      </c>
      <c r="L32" s="440"/>
    </row>
    <row r="33" spans="1:12" s="17" customFormat="1" x14ac:dyDescent="0.15">
      <c r="A33" s="29" t="s">
        <v>111</v>
      </c>
      <c r="B33" s="17" t="s">
        <v>112</v>
      </c>
      <c r="D33" s="13"/>
      <c r="I33" s="30" t="s">
        <v>96</v>
      </c>
      <c r="J33" s="32"/>
      <c r="K33" s="32">
        <f>J33</f>
        <v>0</v>
      </c>
      <c r="L33" s="440"/>
    </row>
    <row r="34" spans="1:12" s="17" customFormat="1" x14ac:dyDescent="0.15">
      <c r="A34" s="29"/>
      <c r="B34" s="17" t="s">
        <v>113</v>
      </c>
      <c r="D34" s="13"/>
      <c r="I34" s="30" t="s">
        <v>96</v>
      </c>
      <c r="J34" s="32"/>
      <c r="K34" s="32">
        <f t="shared" ref="K34:K35" si="4">J34</f>
        <v>0</v>
      </c>
      <c r="L34" s="440"/>
    </row>
    <row r="35" spans="1:12" s="17" customFormat="1" x14ac:dyDescent="0.15">
      <c r="A35" s="29" t="s">
        <v>114</v>
      </c>
      <c r="B35" s="17" t="s">
        <v>113</v>
      </c>
      <c r="D35" s="13"/>
      <c r="I35" s="30" t="s">
        <v>96</v>
      </c>
      <c r="J35" s="32"/>
      <c r="K35" s="32">
        <f t="shared" si="4"/>
        <v>0</v>
      </c>
      <c r="L35" s="440"/>
    </row>
    <row r="36" spans="1:12" s="17" customFormat="1" x14ac:dyDescent="0.15">
      <c r="A36" s="49" t="s">
        <v>82</v>
      </c>
      <c r="B36" s="50"/>
      <c r="C36" s="50"/>
      <c r="D36" s="64"/>
      <c r="E36" s="50"/>
      <c r="F36" s="50"/>
      <c r="G36" s="50"/>
      <c r="H36" s="50"/>
      <c r="I36" s="65"/>
      <c r="J36" s="53">
        <f>SUM(J37)</f>
        <v>0</v>
      </c>
      <c r="K36" s="53">
        <f>SUM(K37)</f>
        <v>0</v>
      </c>
      <c r="L36" s="440"/>
    </row>
    <row r="37" spans="1:12" s="17" customFormat="1" x14ac:dyDescent="0.15">
      <c r="A37" s="29"/>
      <c r="B37" s="17" t="s">
        <v>115</v>
      </c>
      <c r="D37" s="13"/>
      <c r="I37" s="30" t="s">
        <v>116</v>
      </c>
      <c r="J37" s="32"/>
      <c r="K37" s="32">
        <f>J37</f>
        <v>0</v>
      </c>
      <c r="L37" s="440"/>
    </row>
    <row r="38" spans="1:12" s="17" customFormat="1" x14ac:dyDescent="0.15">
      <c r="A38" s="49" t="s">
        <v>83</v>
      </c>
      <c r="B38" s="50"/>
      <c r="C38" s="50"/>
      <c r="D38" s="51"/>
      <c r="E38" s="50"/>
      <c r="F38" s="50"/>
      <c r="G38" s="50"/>
      <c r="H38" s="50"/>
      <c r="I38" s="65"/>
      <c r="J38" s="53">
        <f>SUM(J39:J48)</f>
        <v>0</v>
      </c>
      <c r="K38" s="53">
        <f>SUM(K39:K48)</f>
        <v>0</v>
      </c>
      <c r="L38" s="440"/>
    </row>
    <row r="39" spans="1:12" s="116" customFormat="1" x14ac:dyDescent="0.15">
      <c r="A39" s="29" t="s">
        <v>199</v>
      </c>
      <c r="C39" s="116" t="s">
        <v>93</v>
      </c>
      <c r="D39" s="120"/>
      <c r="E39" s="116" t="s">
        <v>25</v>
      </c>
      <c r="F39" s="116" t="s">
        <v>94</v>
      </c>
      <c r="H39" s="116" t="s">
        <v>117</v>
      </c>
      <c r="I39" s="121" t="s">
        <v>96</v>
      </c>
      <c r="J39" s="123">
        <f>D39*G39</f>
        <v>0</v>
      </c>
      <c r="K39" s="124">
        <f t="shared" ref="K39:K48" si="5">J39</f>
        <v>0</v>
      </c>
      <c r="L39" s="440"/>
    </row>
    <row r="40" spans="1:12" s="116" customFormat="1" x14ac:dyDescent="0.15">
      <c r="A40" s="29" t="s">
        <v>200</v>
      </c>
      <c r="D40" s="120"/>
      <c r="I40" s="121"/>
      <c r="J40" s="123"/>
      <c r="K40" s="124">
        <f t="shared" si="5"/>
        <v>0</v>
      </c>
      <c r="L40" s="440"/>
    </row>
    <row r="41" spans="1:12" s="116" customFormat="1" x14ac:dyDescent="0.15">
      <c r="A41" s="29" t="s">
        <v>205</v>
      </c>
      <c r="D41" s="120"/>
      <c r="I41" s="121"/>
      <c r="J41" s="123"/>
      <c r="K41" s="124">
        <f t="shared" si="5"/>
        <v>0</v>
      </c>
      <c r="L41" s="440"/>
    </row>
    <row r="42" spans="1:12" s="116" customFormat="1" x14ac:dyDescent="0.15">
      <c r="A42" s="29" t="s">
        <v>204</v>
      </c>
      <c r="C42" s="116" t="s">
        <v>93</v>
      </c>
      <c r="D42" s="120"/>
      <c r="E42" s="116" t="s">
        <v>25</v>
      </c>
      <c r="F42" s="116" t="s">
        <v>94</v>
      </c>
      <c r="H42" s="116" t="s">
        <v>117</v>
      </c>
      <c r="I42" s="121" t="s">
        <v>96</v>
      </c>
      <c r="J42" s="123">
        <f>D42*G42</f>
        <v>0</v>
      </c>
      <c r="K42" s="124">
        <f t="shared" si="5"/>
        <v>0</v>
      </c>
      <c r="L42" s="440"/>
    </row>
    <row r="43" spans="1:12" s="116" customFormat="1" x14ac:dyDescent="0.15">
      <c r="A43" s="29" t="s">
        <v>203</v>
      </c>
      <c r="D43" s="120"/>
      <c r="I43" s="121"/>
      <c r="J43" s="123"/>
      <c r="K43" s="124">
        <f t="shared" si="5"/>
        <v>0</v>
      </c>
      <c r="L43" s="440"/>
    </row>
    <row r="44" spans="1:12" s="116" customFormat="1" x14ac:dyDescent="0.15">
      <c r="A44" s="29" t="s">
        <v>202</v>
      </c>
      <c r="D44" s="120"/>
      <c r="I44" s="121"/>
      <c r="J44" s="123"/>
      <c r="K44" s="124">
        <f t="shared" si="5"/>
        <v>0</v>
      </c>
      <c r="L44" s="440"/>
    </row>
    <row r="45" spans="1:12" s="116" customFormat="1" x14ac:dyDescent="0.15">
      <c r="A45" s="29" t="s">
        <v>201</v>
      </c>
      <c r="D45" s="120"/>
      <c r="I45" s="121"/>
      <c r="J45" s="123"/>
      <c r="K45" s="124">
        <f t="shared" si="5"/>
        <v>0</v>
      </c>
      <c r="L45" s="440"/>
    </row>
    <row r="46" spans="1:12" s="116" customFormat="1" x14ac:dyDescent="0.15">
      <c r="A46" s="122" t="s">
        <v>197</v>
      </c>
      <c r="B46" s="116" t="s">
        <v>118</v>
      </c>
      <c r="D46" s="120"/>
      <c r="I46" s="121"/>
      <c r="J46" s="123"/>
      <c r="K46" s="124">
        <f t="shared" si="5"/>
        <v>0</v>
      </c>
      <c r="L46" s="440"/>
    </row>
    <row r="47" spans="1:12" s="116" customFormat="1" x14ac:dyDescent="0.15">
      <c r="A47" s="122"/>
      <c r="B47" s="116" t="s">
        <v>119</v>
      </c>
      <c r="D47" s="120"/>
      <c r="I47" s="121"/>
      <c r="J47" s="123"/>
      <c r="K47" s="124">
        <f t="shared" si="5"/>
        <v>0</v>
      </c>
      <c r="L47" s="440"/>
    </row>
    <row r="48" spans="1:12" s="116" customFormat="1" x14ac:dyDescent="0.15">
      <c r="A48" s="122" t="s">
        <v>198</v>
      </c>
      <c r="D48" s="120"/>
      <c r="I48" s="121"/>
      <c r="J48" s="123"/>
      <c r="K48" s="124">
        <f t="shared" si="5"/>
        <v>0</v>
      </c>
      <c r="L48" s="440"/>
    </row>
    <row r="49" spans="1:13" s="35" customFormat="1" x14ac:dyDescent="0.15">
      <c r="A49" s="193" t="s">
        <v>84</v>
      </c>
      <c r="B49" s="194"/>
      <c r="C49" s="194"/>
      <c r="D49" s="195"/>
      <c r="E49" s="194"/>
      <c r="F49" s="194"/>
      <c r="G49" s="194"/>
      <c r="H49" s="194"/>
      <c r="I49" s="196"/>
      <c r="J49" s="197">
        <f>SUM(J50+J54)</f>
        <v>0</v>
      </c>
      <c r="K49" s="197">
        <f>SUM(K50+K54)</f>
        <v>0</v>
      </c>
      <c r="L49" s="440"/>
    </row>
    <row r="50" spans="1:13" s="35" customFormat="1" x14ac:dyDescent="0.15">
      <c r="A50" s="198" t="s">
        <v>85</v>
      </c>
      <c r="B50" s="199"/>
      <c r="C50" s="199"/>
      <c r="D50" s="200"/>
      <c r="E50" s="199"/>
      <c r="F50" s="199"/>
      <c r="G50" s="199"/>
      <c r="H50" s="199"/>
      <c r="I50" s="201"/>
      <c r="J50" s="202">
        <f>SUM(J51:J53)</f>
        <v>0</v>
      </c>
      <c r="K50" s="203">
        <f>SUM(K51:K53)</f>
        <v>0</v>
      </c>
      <c r="L50" s="440"/>
      <c r="M50" s="36"/>
    </row>
    <row r="51" spans="1:13" s="35" customFormat="1" x14ac:dyDescent="0.15">
      <c r="A51" s="32"/>
      <c r="B51" s="75" t="s">
        <v>181</v>
      </c>
      <c r="D51" s="75"/>
      <c r="I51" s="30" t="s">
        <v>96</v>
      </c>
      <c r="J51" s="31">
        <f>'別紙2(4)項目別明細表(委託共同研究先)【2023年度】'!$J$52</f>
        <v>0</v>
      </c>
      <c r="K51" s="77">
        <f>'別紙2(4)項目別明細表(委託共同研究先)【2023年度】'!$K$52</f>
        <v>0</v>
      </c>
      <c r="L51" s="440"/>
      <c r="M51" s="36"/>
    </row>
    <row r="52" spans="1:13" s="35" customFormat="1" x14ac:dyDescent="0.15">
      <c r="A52" s="32"/>
      <c r="B52" s="75"/>
      <c r="D52" s="75"/>
      <c r="I52" s="30" t="s">
        <v>96</v>
      </c>
      <c r="J52" s="31"/>
      <c r="K52" s="77"/>
      <c r="L52" s="440"/>
      <c r="M52" s="36"/>
    </row>
    <row r="53" spans="1:13" s="35" customFormat="1" x14ac:dyDescent="0.15">
      <c r="A53" s="76"/>
      <c r="B53" s="75"/>
      <c r="C53" s="75"/>
      <c r="D53" s="75"/>
      <c r="I53" s="30"/>
      <c r="J53" s="31"/>
      <c r="K53" s="77"/>
      <c r="L53" s="440"/>
      <c r="M53" s="37"/>
    </row>
    <row r="54" spans="1:13" s="35" customFormat="1" x14ac:dyDescent="0.15">
      <c r="A54" s="164" t="s">
        <v>86</v>
      </c>
      <c r="B54" s="165"/>
      <c r="C54" s="165"/>
      <c r="D54" s="166"/>
      <c r="E54" s="165"/>
      <c r="F54" s="165"/>
      <c r="G54" s="165"/>
      <c r="H54" s="165"/>
      <c r="I54" s="167"/>
      <c r="J54" s="168">
        <f>SUM(J55:J56)</f>
        <v>0</v>
      </c>
      <c r="K54" s="169">
        <f>SUM(K55:K56)</f>
        <v>0</v>
      </c>
      <c r="L54" s="440"/>
    </row>
    <row r="55" spans="1:13" s="35" customFormat="1" x14ac:dyDescent="0.15">
      <c r="A55" s="170"/>
      <c r="B55" s="165"/>
      <c r="C55" s="166"/>
      <c r="D55" s="166"/>
      <c r="E55" s="165"/>
      <c r="F55" s="165"/>
      <c r="G55" s="165"/>
      <c r="H55" s="165"/>
      <c r="I55" s="171" t="s">
        <v>116</v>
      </c>
      <c r="J55" s="168"/>
      <c r="K55" s="169"/>
      <c r="L55" s="440"/>
      <c r="M55" s="37"/>
    </row>
    <row r="56" spans="1:13" s="35" customFormat="1" ht="14.25" thickBot="1" x14ac:dyDescent="0.2">
      <c r="A56" s="172"/>
      <c r="B56" s="173"/>
      <c r="C56" s="173"/>
      <c r="D56" s="174"/>
      <c r="E56" s="173"/>
      <c r="F56" s="173"/>
      <c r="G56" s="173"/>
      <c r="H56" s="173"/>
      <c r="I56" s="175"/>
      <c r="J56" s="176"/>
      <c r="K56" s="177"/>
      <c r="L56" s="441"/>
    </row>
    <row r="57" spans="1:13" s="35" customFormat="1" ht="14.25" thickBot="1" x14ac:dyDescent="0.2">
      <c r="A57" s="67" t="s">
        <v>120</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121</v>
      </c>
    </row>
    <row r="61" spans="1:13" ht="32.25" customHeight="1" x14ac:dyDescent="0.15">
      <c r="A61" s="15" t="s">
        <v>194</v>
      </c>
      <c r="B61" s="184"/>
      <c r="C61" s="184"/>
      <c r="D61" s="184"/>
      <c r="E61" s="184"/>
      <c r="F61" s="184"/>
      <c r="G61" s="184"/>
      <c r="H61" s="184"/>
      <c r="I61" s="184"/>
      <c r="J61" s="184"/>
      <c r="K61" s="184"/>
      <c r="L61" s="184"/>
    </row>
    <row r="62" spans="1:13" x14ac:dyDescent="0.15">
      <c r="A62" s="184"/>
      <c r="B62" s="184"/>
      <c r="C62" s="184"/>
      <c r="D62" s="184"/>
      <c r="E62" s="184"/>
      <c r="F62" s="184"/>
      <c r="G62" s="184"/>
      <c r="H62" s="184"/>
      <c r="I62" s="184"/>
      <c r="J62" s="184"/>
      <c r="K62" s="184"/>
      <c r="L62" s="184" t="s">
        <v>364</v>
      </c>
    </row>
    <row r="63" spans="1:13" x14ac:dyDescent="0.15">
      <c r="A63" s="184"/>
      <c r="B63" s="184"/>
      <c r="C63" s="184"/>
      <c r="D63" s="184"/>
      <c r="E63" s="184"/>
      <c r="F63" s="184"/>
      <c r="G63" s="184"/>
      <c r="H63" s="184"/>
      <c r="I63" s="184"/>
      <c r="J63" s="184"/>
      <c r="K63" s="184"/>
      <c r="L63" s="184"/>
    </row>
    <row r="64" spans="1:13" x14ac:dyDescent="0.15">
      <c r="A64" s="184"/>
      <c r="B64" s="184"/>
      <c r="C64" s="184"/>
      <c r="D64" s="184"/>
      <c r="E64" s="184"/>
      <c r="F64" s="184"/>
      <c r="G64" s="184"/>
      <c r="H64" s="184"/>
      <c r="I64" s="184"/>
      <c r="J64" s="184"/>
      <c r="K64" s="184"/>
      <c r="L64" s="184"/>
    </row>
    <row r="65" spans="1:12" x14ac:dyDescent="0.15">
      <c r="A65" s="184"/>
      <c r="B65" s="184"/>
      <c r="C65" s="184"/>
      <c r="D65" s="184"/>
      <c r="E65" s="184"/>
      <c r="F65" s="184"/>
      <c r="G65" s="184"/>
      <c r="H65" s="184"/>
      <c r="I65" s="184"/>
      <c r="J65" s="184"/>
      <c r="K65" s="184"/>
      <c r="L65" s="184"/>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EB96-425A-44A9-A09E-F6BE5BA897B9}">
  <sheetPr>
    <tabColor rgb="FFFFC000"/>
  </sheetPr>
  <dimension ref="A1:M65"/>
  <sheetViews>
    <sheetView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7"/>
      <c r="L1" s="9" t="s">
        <v>71</v>
      </c>
    </row>
    <row r="2" spans="1:12" ht="19.5" x14ac:dyDescent="0.15">
      <c r="A2" s="444" t="s">
        <v>209</v>
      </c>
      <c r="B2" s="444"/>
      <c r="C2" s="444"/>
      <c r="D2" s="444"/>
      <c r="E2" s="444"/>
      <c r="F2" s="444"/>
      <c r="G2" s="444"/>
      <c r="H2" s="444"/>
      <c r="I2" s="444"/>
      <c r="J2" s="444"/>
      <c r="K2" s="444"/>
      <c r="L2" s="444"/>
    </row>
    <row r="3" spans="1:12" ht="18.75" x14ac:dyDescent="0.15">
      <c r="B3" s="445"/>
      <c r="C3" s="445"/>
      <c r="D3" s="445"/>
      <c r="E3" s="445"/>
      <c r="F3" s="445"/>
      <c r="G3" s="445"/>
      <c r="H3" s="445"/>
      <c r="I3" s="446"/>
      <c r="J3" s="446"/>
      <c r="K3" s="446"/>
      <c r="L3" s="446"/>
    </row>
    <row r="4" spans="1:12" s="17" customFormat="1" ht="14.25" thickBot="1" x14ac:dyDescent="0.2">
      <c r="A4" s="450" t="str">
        <f>"（４）"&amp;情報項目シート!C6&amp;"　　　項目別明細表(2024年度）"</f>
        <v>（４）　　　項目別明細表(2024年度）</v>
      </c>
      <c r="B4" s="450"/>
      <c r="C4" s="450"/>
      <c r="D4" s="450"/>
      <c r="E4" s="450"/>
      <c r="F4" s="450"/>
      <c r="G4" s="450"/>
      <c r="H4" s="450"/>
      <c r="I4" s="450"/>
      <c r="J4" s="450"/>
      <c r="K4" s="450"/>
    </row>
    <row r="5" spans="1:12" s="17" customFormat="1" x14ac:dyDescent="0.15">
      <c r="A5" s="447" t="s">
        <v>89</v>
      </c>
      <c r="B5" s="448"/>
      <c r="C5" s="448"/>
      <c r="D5" s="448"/>
      <c r="E5" s="448"/>
      <c r="F5" s="448"/>
      <c r="G5" s="448"/>
      <c r="H5" s="448"/>
      <c r="I5" s="449"/>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39"/>
    </row>
    <row r="7" spans="1:12" s="17" customFormat="1" x14ac:dyDescent="0.15">
      <c r="A7" s="49" t="s">
        <v>75</v>
      </c>
      <c r="B7" s="50"/>
      <c r="C7" s="50"/>
      <c r="D7" s="51"/>
      <c r="E7" s="50"/>
      <c r="F7" s="50"/>
      <c r="G7" s="50"/>
      <c r="H7" s="50"/>
      <c r="I7" s="52"/>
      <c r="J7" s="53">
        <f>SUM(J8:J9)</f>
        <v>0</v>
      </c>
      <c r="K7" s="53">
        <f>SUM(K8:K9)</f>
        <v>0</v>
      </c>
      <c r="L7" s="440"/>
    </row>
    <row r="8" spans="1:12" s="17" customFormat="1" x14ac:dyDescent="0.15">
      <c r="A8" s="29"/>
      <c r="B8" s="17" t="s">
        <v>92</v>
      </c>
      <c r="C8" s="17" t="s">
        <v>93</v>
      </c>
      <c r="D8" s="13"/>
      <c r="E8" s="17" t="s">
        <v>25</v>
      </c>
      <c r="F8" s="17" t="s">
        <v>94</v>
      </c>
      <c r="H8" s="17" t="s">
        <v>95</v>
      </c>
      <c r="I8" s="30" t="s">
        <v>96</v>
      </c>
      <c r="J8" s="31">
        <f>D8*G8</f>
        <v>0</v>
      </c>
      <c r="K8" s="32">
        <f>J8</f>
        <v>0</v>
      </c>
      <c r="L8" s="440"/>
    </row>
    <row r="9" spans="1:12" s="17" customFormat="1" x14ac:dyDescent="0.15">
      <c r="A9" s="29"/>
      <c r="D9" s="13"/>
      <c r="I9" s="30"/>
      <c r="J9" s="31"/>
      <c r="K9" s="32">
        <f>J9</f>
        <v>0</v>
      </c>
      <c r="L9" s="440"/>
    </row>
    <row r="10" spans="1:12" s="17" customFormat="1" x14ac:dyDescent="0.15">
      <c r="A10" s="442" t="s">
        <v>76</v>
      </c>
      <c r="B10" s="443"/>
      <c r="C10" s="50"/>
      <c r="D10" s="64"/>
      <c r="E10" s="50"/>
      <c r="F10" s="50"/>
      <c r="G10" s="50"/>
      <c r="H10" s="50"/>
      <c r="I10" s="65"/>
      <c r="J10" s="53">
        <f>SUM(J11:J15)</f>
        <v>0</v>
      </c>
      <c r="K10" s="53">
        <f>SUM(K11:K15)</f>
        <v>0</v>
      </c>
      <c r="L10" s="440"/>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0"/>
    </row>
    <row r="12" spans="1:12" s="17" customFormat="1" x14ac:dyDescent="0.15">
      <c r="A12" s="29"/>
      <c r="B12" s="17" t="s">
        <v>98</v>
      </c>
      <c r="C12" s="17" t="s">
        <v>93</v>
      </c>
      <c r="D12" s="13"/>
      <c r="E12" s="17" t="s">
        <v>25</v>
      </c>
      <c r="F12" s="17" t="s">
        <v>94</v>
      </c>
      <c r="H12" s="17" t="s">
        <v>95</v>
      </c>
      <c r="I12" s="30" t="s">
        <v>96</v>
      </c>
      <c r="J12" s="31">
        <f t="shared" si="0"/>
        <v>0</v>
      </c>
      <c r="K12" s="32">
        <f>J12</f>
        <v>0</v>
      </c>
      <c r="L12" s="440"/>
    </row>
    <row r="13" spans="1:12" s="17" customFormat="1" x14ac:dyDescent="0.15">
      <c r="A13" s="29"/>
      <c r="B13" s="17" t="s">
        <v>100</v>
      </c>
      <c r="D13" s="13"/>
      <c r="I13" s="30" t="s">
        <v>96</v>
      </c>
      <c r="J13" s="31"/>
      <c r="K13" s="32">
        <f>J13</f>
        <v>0</v>
      </c>
      <c r="L13" s="440"/>
    </row>
    <row r="14" spans="1:12" s="17" customFormat="1" x14ac:dyDescent="0.15">
      <c r="A14" s="29"/>
      <c r="B14" s="17" t="s">
        <v>101</v>
      </c>
      <c r="D14" s="13"/>
      <c r="I14" s="30" t="s">
        <v>96</v>
      </c>
      <c r="J14" s="31"/>
      <c r="K14" s="32">
        <f>J14</f>
        <v>0</v>
      </c>
      <c r="L14" s="440"/>
    </row>
    <row r="15" spans="1:12" s="17" customFormat="1" x14ac:dyDescent="0.15">
      <c r="A15" s="29"/>
      <c r="B15" s="17" t="s">
        <v>102</v>
      </c>
      <c r="D15" s="13"/>
      <c r="I15" s="30" t="s">
        <v>96</v>
      </c>
      <c r="J15" s="31"/>
      <c r="K15" s="32">
        <f>J15</f>
        <v>0</v>
      </c>
      <c r="L15" s="440"/>
    </row>
    <row r="16" spans="1:12" s="17" customFormat="1" x14ac:dyDescent="0.15">
      <c r="A16" s="49" t="s">
        <v>77</v>
      </c>
      <c r="B16" s="50"/>
      <c r="C16" s="50"/>
      <c r="D16" s="51"/>
      <c r="E16" s="50"/>
      <c r="F16" s="50"/>
      <c r="G16" s="50"/>
      <c r="H16" s="50"/>
      <c r="I16" s="52"/>
      <c r="J16" s="53">
        <f>SUM(J17:J18)</f>
        <v>0</v>
      </c>
      <c r="K16" s="53">
        <f>SUM(K17:K18)</f>
        <v>0</v>
      </c>
      <c r="L16" s="440"/>
    </row>
    <row r="17" spans="1:13" s="17" customFormat="1" x14ac:dyDescent="0.15">
      <c r="A17" s="29"/>
      <c r="B17" s="17" t="s">
        <v>104</v>
      </c>
      <c r="D17" s="13"/>
      <c r="I17" s="30" t="s">
        <v>96</v>
      </c>
      <c r="J17" s="31"/>
      <c r="K17" s="32">
        <f>J17</f>
        <v>0</v>
      </c>
      <c r="L17" s="440"/>
    </row>
    <row r="18" spans="1:13" s="17" customFormat="1" x14ac:dyDescent="0.15">
      <c r="A18" s="29"/>
      <c r="B18" s="17" t="s">
        <v>105</v>
      </c>
      <c r="D18" s="13"/>
      <c r="I18" s="30" t="s">
        <v>96</v>
      </c>
      <c r="J18" s="31"/>
      <c r="K18" s="32">
        <f>J18</f>
        <v>0</v>
      </c>
      <c r="L18" s="440"/>
    </row>
    <row r="19" spans="1:13" s="17" customFormat="1" x14ac:dyDescent="0.15">
      <c r="A19" s="59" t="s">
        <v>35</v>
      </c>
      <c r="B19" s="60"/>
      <c r="C19" s="60"/>
      <c r="D19" s="61"/>
      <c r="E19" s="60"/>
      <c r="F19" s="60"/>
      <c r="G19" s="60"/>
      <c r="H19" s="60"/>
      <c r="I19" s="62"/>
      <c r="J19" s="63">
        <f>SUM(J20,J26)</f>
        <v>0</v>
      </c>
      <c r="K19" s="63">
        <f>SUM(K20,K26)</f>
        <v>0</v>
      </c>
      <c r="L19" s="440"/>
    </row>
    <row r="20" spans="1:13" s="17" customFormat="1" x14ac:dyDescent="0.15">
      <c r="A20" s="49" t="s">
        <v>78</v>
      </c>
      <c r="B20" s="50"/>
      <c r="C20" s="50"/>
      <c r="D20" s="64"/>
      <c r="E20" s="50"/>
      <c r="F20" s="50"/>
      <c r="G20" s="50"/>
      <c r="H20" s="50"/>
      <c r="I20" s="65"/>
      <c r="J20" s="53">
        <f>SUM(J21:J25)</f>
        <v>0</v>
      </c>
      <c r="K20" s="53">
        <f>SUM(K21:K25)</f>
        <v>0</v>
      </c>
      <c r="L20" s="440"/>
    </row>
    <row r="21" spans="1:13" s="17" customFormat="1" x14ac:dyDescent="0.15">
      <c r="A21" s="29" t="s">
        <v>126</v>
      </c>
      <c r="C21" s="17" t="s">
        <v>93</v>
      </c>
      <c r="D21" s="13"/>
      <c r="E21" s="17" t="s">
        <v>25</v>
      </c>
      <c r="F21" s="17" t="s">
        <v>94</v>
      </c>
      <c r="H21" s="17" t="s">
        <v>95</v>
      </c>
      <c r="I21" s="30" t="s">
        <v>96</v>
      </c>
      <c r="J21" s="31">
        <f>D21*G21</f>
        <v>0</v>
      </c>
      <c r="K21" s="33">
        <f>J21</f>
        <v>0</v>
      </c>
      <c r="L21" s="440"/>
      <c r="M21" s="34"/>
    </row>
    <row r="22" spans="1:13" s="17" customFormat="1" x14ac:dyDescent="0.15">
      <c r="A22" s="29" t="s">
        <v>127</v>
      </c>
      <c r="D22" s="13"/>
      <c r="E22" s="17" t="s">
        <v>25</v>
      </c>
      <c r="F22" s="17" t="s">
        <v>94</v>
      </c>
      <c r="H22" s="17" t="s">
        <v>95</v>
      </c>
      <c r="I22" s="30" t="s">
        <v>96</v>
      </c>
      <c r="J22" s="31">
        <f>D22*G22</f>
        <v>0</v>
      </c>
      <c r="K22" s="33">
        <f t="shared" ref="K22:K25" si="1">J22</f>
        <v>0</v>
      </c>
      <c r="L22" s="440"/>
      <c r="M22" s="34"/>
    </row>
    <row r="23" spans="1:13" s="17" customFormat="1" x14ac:dyDescent="0.15">
      <c r="A23" s="29"/>
      <c r="D23" s="13"/>
      <c r="E23" s="17" t="s">
        <v>25</v>
      </c>
      <c r="F23" s="17" t="s">
        <v>94</v>
      </c>
      <c r="H23" s="17" t="s">
        <v>95</v>
      </c>
      <c r="I23" s="30" t="s">
        <v>96</v>
      </c>
      <c r="J23" s="31">
        <f t="shared" ref="J23:J25" si="2">D23*G23</f>
        <v>0</v>
      </c>
      <c r="K23" s="33">
        <f t="shared" si="1"/>
        <v>0</v>
      </c>
      <c r="L23" s="440"/>
      <c r="M23" s="34"/>
    </row>
    <row r="24" spans="1:13" s="17" customFormat="1" x14ac:dyDescent="0.15">
      <c r="A24" s="29"/>
      <c r="D24" s="13"/>
      <c r="E24" s="17" t="s">
        <v>25</v>
      </c>
      <c r="F24" s="17" t="s">
        <v>94</v>
      </c>
      <c r="H24" s="17" t="s">
        <v>95</v>
      </c>
      <c r="I24" s="30" t="s">
        <v>96</v>
      </c>
      <c r="J24" s="31">
        <f t="shared" si="2"/>
        <v>0</v>
      </c>
      <c r="K24" s="33">
        <f t="shared" si="1"/>
        <v>0</v>
      </c>
      <c r="L24" s="440"/>
      <c r="M24" s="34"/>
    </row>
    <row r="25" spans="1:13" s="17" customFormat="1" x14ac:dyDescent="0.15">
      <c r="A25" s="29"/>
      <c r="C25" s="17" t="s">
        <v>93</v>
      </c>
      <c r="D25" s="13"/>
      <c r="E25" s="17" t="s">
        <v>25</v>
      </c>
      <c r="F25" s="17" t="s">
        <v>94</v>
      </c>
      <c r="H25" s="17" t="s">
        <v>95</v>
      </c>
      <c r="I25" s="30" t="s">
        <v>96</v>
      </c>
      <c r="J25" s="31">
        <f t="shared" si="2"/>
        <v>0</v>
      </c>
      <c r="K25" s="33">
        <f t="shared" si="1"/>
        <v>0</v>
      </c>
      <c r="L25" s="440"/>
    </row>
    <row r="26" spans="1:13" s="17" customFormat="1" x14ac:dyDescent="0.15">
      <c r="A26" s="49" t="s">
        <v>79</v>
      </c>
      <c r="B26" s="50"/>
      <c r="C26" s="50"/>
      <c r="D26" s="64"/>
      <c r="E26" s="50"/>
      <c r="F26" s="50"/>
      <c r="G26" s="50"/>
      <c r="H26" s="50"/>
      <c r="I26" s="65"/>
      <c r="J26" s="53">
        <f>SUM(J27)</f>
        <v>0</v>
      </c>
      <c r="K26" s="53">
        <f>SUM(K27)</f>
        <v>0</v>
      </c>
      <c r="L26" s="440"/>
    </row>
    <row r="27" spans="1:13" s="17" customFormat="1" x14ac:dyDescent="0.15">
      <c r="A27" s="29"/>
      <c r="C27" s="17" t="s">
        <v>93</v>
      </c>
      <c r="D27" s="13"/>
      <c r="E27" s="17" t="s">
        <v>25</v>
      </c>
      <c r="F27" s="17" t="s">
        <v>94</v>
      </c>
      <c r="H27" s="17" t="s">
        <v>107</v>
      </c>
      <c r="I27" s="30" t="s">
        <v>96</v>
      </c>
      <c r="J27" s="31">
        <f t="shared" ref="J27" si="3">D27*G27</f>
        <v>0</v>
      </c>
      <c r="K27" s="33">
        <f>J27</f>
        <v>0</v>
      </c>
      <c r="L27" s="440"/>
    </row>
    <row r="28" spans="1:13" s="17" customFormat="1" x14ac:dyDescent="0.15">
      <c r="A28" s="59" t="s">
        <v>36</v>
      </c>
      <c r="B28" s="60"/>
      <c r="C28" s="60"/>
      <c r="D28" s="61"/>
      <c r="E28" s="60"/>
      <c r="F28" s="60"/>
      <c r="G28" s="60"/>
      <c r="H28" s="60"/>
      <c r="I28" s="62"/>
      <c r="J28" s="63">
        <f>SUM(J29,J32,J36,J38)</f>
        <v>0</v>
      </c>
      <c r="K28" s="66">
        <f>SUM(K29,K32,K36,K38)</f>
        <v>0</v>
      </c>
      <c r="L28" s="440"/>
    </row>
    <row r="29" spans="1:13" s="17" customFormat="1" x14ac:dyDescent="0.15">
      <c r="A29" s="49" t="s">
        <v>80</v>
      </c>
      <c r="B29" s="50"/>
      <c r="C29" s="50"/>
      <c r="D29" s="64"/>
      <c r="E29" s="50"/>
      <c r="F29" s="50"/>
      <c r="G29" s="50"/>
      <c r="H29" s="50"/>
      <c r="I29" s="65"/>
      <c r="J29" s="53">
        <f>SUM(J30:J31)</f>
        <v>0</v>
      </c>
      <c r="K29" s="53">
        <f>SUM(K30:K31)</f>
        <v>0</v>
      </c>
      <c r="L29" s="440"/>
    </row>
    <row r="30" spans="1:13" s="17" customFormat="1" x14ac:dyDescent="0.15">
      <c r="A30" s="29"/>
      <c r="B30" s="17" t="s">
        <v>109</v>
      </c>
      <c r="D30" s="13"/>
      <c r="I30" s="30" t="s">
        <v>96</v>
      </c>
      <c r="J30" s="32"/>
      <c r="K30" s="32">
        <f>J30</f>
        <v>0</v>
      </c>
      <c r="L30" s="440"/>
    </row>
    <row r="31" spans="1:13" s="17" customFormat="1" x14ac:dyDescent="0.15">
      <c r="A31" s="29"/>
      <c r="B31" s="17" t="s">
        <v>110</v>
      </c>
      <c r="D31" s="13"/>
      <c r="I31" s="30" t="s">
        <v>96</v>
      </c>
      <c r="J31" s="32"/>
      <c r="K31" s="32">
        <f>J31</f>
        <v>0</v>
      </c>
      <c r="L31" s="440"/>
    </row>
    <row r="32" spans="1:13" s="17" customFormat="1" x14ac:dyDescent="0.15">
      <c r="A32" s="49" t="s">
        <v>81</v>
      </c>
      <c r="B32" s="50"/>
      <c r="C32" s="50"/>
      <c r="D32" s="51"/>
      <c r="E32" s="50"/>
      <c r="F32" s="50"/>
      <c r="G32" s="50"/>
      <c r="H32" s="50"/>
      <c r="I32" s="65"/>
      <c r="J32" s="53">
        <f>SUM(J33:J35)</f>
        <v>0</v>
      </c>
      <c r="K32" s="53">
        <f>SUM(K33:K35)</f>
        <v>0</v>
      </c>
      <c r="L32" s="440"/>
    </row>
    <row r="33" spans="1:12" s="17" customFormat="1" x14ac:dyDescent="0.15">
      <c r="A33" s="29" t="s">
        <v>111</v>
      </c>
      <c r="B33" s="17" t="s">
        <v>112</v>
      </c>
      <c r="D33" s="13"/>
      <c r="I33" s="30" t="s">
        <v>96</v>
      </c>
      <c r="J33" s="32"/>
      <c r="K33" s="32">
        <f>J33</f>
        <v>0</v>
      </c>
      <c r="L33" s="440"/>
    </row>
    <row r="34" spans="1:12" s="17" customFormat="1" x14ac:dyDescent="0.15">
      <c r="A34" s="29"/>
      <c r="B34" s="17" t="s">
        <v>113</v>
      </c>
      <c r="D34" s="13"/>
      <c r="I34" s="30" t="s">
        <v>96</v>
      </c>
      <c r="J34" s="32"/>
      <c r="K34" s="32">
        <f t="shared" ref="K34:K35" si="4">J34</f>
        <v>0</v>
      </c>
      <c r="L34" s="440"/>
    </row>
    <row r="35" spans="1:12" s="17" customFormat="1" x14ac:dyDescent="0.15">
      <c r="A35" s="29" t="s">
        <v>114</v>
      </c>
      <c r="B35" s="17" t="s">
        <v>113</v>
      </c>
      <c r="D35" s="13"/>
      <c r="I35" s="30" t="s">
        <v>96</v>
      </c>
      <c r="J35" s="32"/>
      <c r="K35" s="32">
        <f t="shared" si="4"/>
        <v>0</v>
      </c>
      <c r="L35" s="440"/>
    </row>
    <row r="36" spans="1:12" s="17" customFormat="1" x14ac:dyDescent="0.15">
      <c r="A36" s="49" t="s">
        <v>82</v>
      </c>
      <c r="B36" s="50"/>
      <c r="C36" s="50"/>
      <c r="D36" s="64"/>
      <c r="E36" s="50"/>
      <c r="F36" s="50"/>
      <c r="G36" s="50"/>
      <c r="H36" s="50"/>
      <c r="I36" s="65"/>
      <c r="J36" s="53">
        <f>SUM(J37)</f>
        <v>0</v>
      </c>
      <c r="K36" s="53">
        <f>SUM(K37)</f>
        <v>0</v>
      </c>
      <c r="L36" s="440"/>
    </row>
    <row r="37" spans="1:12" s="17" customFormat="1" x14ac:dyDescent="0.15">
      <c r="A37" s="29"/>
      <c r="B37" s="17" t="s">
        <v>115</v>
      </c>
      <c r="D37" s="13"/>
      <c r="I37" s="30" t="s">
        <v>96</v>
      </c>
      <c r="J37" s="32"/>
      <c r="K37" s="32">
        <f>J37</f>
        <v>0</v>
      </c>
      <c r="L37" s="440"/>
    </row>
    <row r="38" spans="1:12" s="17" customFormat="1" x14ac:dyDescent="0.15">
      <c r="A38" s="49" t="s">
        <v>83</v>
      </c>
      <c r="B38" s="50"/>
      <c r="C38" s="50"/>
      <c r="D38" s="51"/>
      <c r="E38" s="50"/>
      <c r="F38" s="50"/>
      <c r="G38" s="50"/>
      <c r="H38" s="50"/>
      <c r="I38" s="65"/>
      <c r="J38" s="53">
        <f>SUM(J39:J48)</f>
        <v>0</v>
      </c>
      <c r="K38" s="53">
        <f>SUM(K39:K48)</f>
        <v>0</v>
      </c>
      <c r="L38" s="440"/>
    </row>
    <row r="39" spans="1:12" s="116" customFormat="1" x14ac:dyDescent="0.15">
      <c r="A39" s="29" t="s">
        <v>199</v>
      </c>
      <c r="C39" s="116" t="s">
        <v>93</v>
      </c>
      <c r="D39" s="120"/>
      <c r="E39" s="116" t="s">
        <v>25</v>
      </c>
      <c r="F39" s="116" t="s">
        <v>94</v>
      </c>
      <c r="H39" s="116" t="s">
        <v>117</v>
      </c>
      <c r="I39" s="121" t="s">
        <v>96</v>
      </c>
      <c r="J39" s="123">
        <f>D39*G39</f>
        <v>0</v>
      </c>
      <c r="K39" s="124">
        <f t="shared" ref="K39:K48" si="5">J39</f>
        <v>0</v>
      </c>
      <c r="L39" s="440"/>
    </row>
    <row r="40" spans="1:12" s="116" customFormat="1" x14ac:dyDescent="0.15">
      <c r="A40" s="29" t="s">
        <v>200</v>
      </c>
      <c r="D40" s="120"/>
      <c r="I40" s="121"/>
      <c r="J40" s="123"/>
      <c r="K40" s="124">
        <f t="shared" si="5"/>
        <v>0</v>
      </c>
      <c r="L40" s="440"/>
    </row>
    <row r="41" spans="1:12" s="116" customFormat="1" x14ac:dyDescent="0.15">
      <c r="A41" s="29" t="s">
        <v>205</v>
      </c>
      <c r="D41" s="120"/>
      <c r="I41" s="121"/>
      <c r="J41" s="123"/>
      <c r="K41" s="124">
        <f t="shared" si="5"/>
        <v>0</v>
      </c>
      <c r="L41" s="440"/>
    </row>
    <row r="42" spans="1:12" s="116" customFormat="1" x14ac:dyDescent="0.15">
      <c r="A42" s="29" t="s">
        <v>204</v>
      </c>
      <c r="C42" s="116" t="s">
        <v>93</v>
      </c>
      <c r="D42" s="120"/>
      <c r="E42" s="116" t="s">
        <v>25</v>
      </c>
      <c r="F42" s="116" t="s">
        <v>94</v>
      </c>
      <c r="H42" s="116" t="s">
        <v>117</v>
      </c>
      <c r="I42" s="121" t="s">
        <v>96</v>
      </c>
      <c r="J42" s="123">
        <f>D42*G42</f>
        <v>0</v>
      </c>
      <c r="K42" s="124">
        <f t="shared" si="5"/>
        <v>0</v>
      </c>
      <c r="L42" s="440"/>
    </row>
    <row r="43" spans="1:12" s="116" customFormat="1" x14ac:dyDescent="0.15">
      <c r="A43" s="29" t="s">
        <v>203</v>
      </c>
      <c r="D43" s="120"/>
      <c r="I43" s="121"/>
      <c r="J43" s="123"/>
      <c r="K43" s="124">
        <f t="shared" si="5"/>
        <v>0</v>
      </c>
      <c r="L43" s="440"/>
    </row>
    <row r="44" spans="1:12" s="116" customFormat="1" x14ac:dyDescent="0.15">
      <c r="A44" s="29" t="s">
        <v>202</v>
      </c>
      <c r="D44" s="120"/>
      <c r="I44" s="121"/>
      <c r="J44" s="123"/>
      <c r="K44" s="124">
        <f t="shared" si="5"/>
        <v>0</v>
      </c>
      <c r="L44" s="440"/>
    </row>
    <row r="45" spans="1:12" s="116" customFormat="1" x14ac:dyDescent="0.15">
      <c r="A45" s="29" t="s">
        <v>201</v>
      </c>
      <c r="D45" s="120"/>
      <c r="I45" s="121"/>
      <c r="J45" s="123"/>
      <c r="K45" s="124">
        <f t="shared" si="5"/>
        <v>0</v>
      </c>
      <c r="L45" s="440"/>
    </row>
    <row r="46" spans="1:12" s="116" customFormat="1" x14ac:dyDescent="0.15">
      <c r="A46" s="122" t="s">
        <v>197</v>
      </c>
      <c r="B46" s="116" t="s">
        <v>118</v>
      </c>
      <c r="D46" s="120"/>
      <c r="I46" s="121"/>
      <c r="J46" s="123"/>
      <c r="K46" s="124">
        <f t="shared" si="5"/>
        <v>0</v>
      </c>
      <c r="L46" s="440"/>
    </row>
    <row r="47" spans="1:12" s="116" customFormat="1" x14ac:dyDescent="0.15">
      <c r="A47" s="122"/>
      <c r="B47" s="116" t="s">
        <v>119</v>
      </c>
      <c r="D47" s="120"/>
      <c r="I47" s="121"/>
      <c r="J47" s="123"/>
      <c r="K47" s="124">
        <f t="shared" si="5"/>
        <v>0</v>
      </c>
      <c r="L47" s="440"/>
    </row>
    <row r="48" spans="1:12" s="116" customFormat="1" x14ac:dyDescent="0.15">
      <c r="A48" s="122" t="s">
        <v>198</v>
      </c>
      <c r="D48" s="120"/>
      <c r="I48" s="121"/>
      <c r="J48" s="123"/>
      <c r="K48" s="124">
        <f t="shared" si="5"/>
        <v>0</v>
      </c>
      <c r="L48" s="440"/>
    </row>
    <row r="49" spans="1:13" s="35" customFormat="1" x14ac:dyDescent="0.15">
      <c r="A49" s="193" t="s">
        <v>84</v>
      </c>
      <c r="B49" s="194"/>
      <c r="C49" s="194"/>
      <c r="D49" s="195"/>
      <c r="E49" s="194"/>
      <c r="F49" s="194"/>
      <c r="G49" s="194"/>
      <c r="H49" s="194"/>
      <c r="I49" s="196"/>
      <c r="J49" s="197">
        <f>SUM(J50+J54)</f>
        <v>0</v>
      </c>
      <c r="K49" s="197">
        <f>SUM(K50+K54)</f>
        <v>0</v>
      </c>
      <c r="L49" s="440"/>
    </row>
    <row r="50" spans="1:13" s="35" customFormat="1" x14ac:dyDescent="0.15">
      <c r="A50" s="198" t="s">
        <v>85</v>
      </c>
      <c r="B50" s="199"/>
      <c r="C50" s="199"/>
      <c r="D50" s="200"/>
      <c r="E50" s="199"/>
      <c r="F50" s="199"/>
      <c r="G50" s="199"/>
      <c r="H50" s="199"/>
      <c r="I50" s="201"/>
      <c r="J50" s="202">
        <f>SUM(J51:J53)</f>
        <v>0</v>
      </c>
      <c r="K50" s="203">
        <f>SUM(K51:K53)</f>
        <v>0</v>
      </c>
      <c r="L50" s="440"/>
      <c r="M50" s="36"/>
    </row>
    <row r="51" spans="1:13" s="35" customFormat="1" x14ac:dyDescent="0.15">
      <c r="A51" s="32"/>
      <c r="B51" s="75" t="s">
        <v>181</v>
      </c>
      <c r="D51" s="75"/>
      <c r="I51" s="30" t="s">
        <v>96</v>
      </c>
      <c r="J51" s="31">
        <f>'別紙2(4)項目別明細表(委託共同研究先)【2024年度】'!$J$52</f>
        <v>0</v>
      </c>
      <c r="K51" s="77">
        <f>'別紙2(4)項目別明細表(委託共同研究先)【2024年度】'!$K$52</f>
        <v>0</v>
      </c>
      <c r="L51" s="440"/>
      <c r="M51" s="36"/>
    </row>
    <row r="52" spans="1:13" s="35" customFormat="1" x14ac:dyDescent="0.15">
      <c r="A52" s="32"/>
      <c r="B52" s="75"/>
      <c r="D52" s="75"/>
      <c r="I52" s="30"/>
      <c r="J52" s="31"/>
      <c r="K52" s="77"/>
      <c r="L52" s="440"/>
      <c r="M52" s="36"/>
    </row>
    <row r="53" spans="1:13" s="35" customFormat="1" x14ac:dyDescent="0.15">
      <c r="A53" s="76"/>
      <c r="B53" s="75"/>
      <c r="C53" s="75"/>
      <c r="D53" s="75"/>
      <c r="I53" s="30" t="s">
        <v>96</v>
      </c>
      <c r="J53" s="31"/>
      <c r="K53" s="77"/>
      <c r="L53" s="440"/>
      <c r="M53" s="37"/>
    </row>
    <row r="54" spans="1:13" s="35" customFormat="1" x14ac:dyDescent="0.15">
      <c r="A54" s="164" t="s">
        <v>86</v>
      </c>
      <c r="B54" s="165"/>
      <c r="C54" s="165"/>
      <c r="D54" s="166"/>
      <c r="E54" s="165"/>
      <c r="F54" s="165"/>
      <c r="G54" s="165"/>
      <c r="H54" s="165"/>
      <c r="I54" s="167"/>
      <c r="J54" s="168">
        <f>SUM(J55:J56)</f>
        <v>0</v>
      </c>
      <c r="K54" s="169">
        <f>SUM(K55:K56)</f>
        <v>0</v>
      </c>
      <c r="L54" s="440"/>
    </row>
    <row r="55" spans="1:13" s="35" customFormat="1" x14ac:dyDescent="0.15">
      <c r="A55" s="170"/>
      <c r="B55" s="165"/>
      <c r="C55" s="166"/>
      <c r="D55" s="166"/>
      <c r="E55" s="165"/>
      <c r="F55" s="165"/>
      <c r="G55" s="165"/>
      <c r="H55" s="165"/>
      <c r="I55" s="171" t="s">
        <v>96</v>
      </c>
      <c r="J55" s="168"/>
      <c r="K55" s="169"/>
      <c r="L55" s="440"/>
      <c r="M55" s="37"/>
    </row>
    <row r="56" spans="1:13" s="35" customFormat="1" ht="14.25" thickBot="1" x14ac:dyDescent="0.2">
      <c r="A56" s="172"/>
      <c r="B56" s="173"/>
      <c r="C56" s="173"/>
      <c r="D56" s="174"/>
      <c r="E56" s="173"/>
      <c r="F56" s="173"/>
      <c r="G56" s="173"/>
      <c r="H56" s="173"/>
      <c r="I56" s="175"/>
      <c r="J56" s="176"/>
      <c r="K56" s="177"/>
      <c r="L56" s="441"/>
    </row>
    <row r="57" spans="1:13" s="35" customFormat="1" ht="14.25" thickBot="1" x14ac:dyDescent="0.2">
      <c r="A57" s="67" t="s">
        <v>120</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121</v>
      </c>
    </row>
    <row r="61" spans="1:13" ht="32.25" customHeight="1" x14ac:dyDescent="0.15">
      <c r="A61" s="15" t="s">
        <v>194</v>
      </c>
      <c r="B61" s="184"/>
      <c r="C61" s="184"/>
      <c r="D61" s="184"/>
      <c r="E61" s="184"/>
      <c r="F61" s="184"/>
      <c r="G61" s="184"/>
      <c r="H61" s="184"/>
      <c r="I61" s="184"/>
      <c r="J61" s="184"/>
      <c r="K61" s="184"/>
      <c r="L61" s="184"/>
    </row>
    <row r="62" spans="1:13" x14ac:dyDescent="0.15">
      <c r="A62" s="184"/>
      <c r="B62" s="184"/>
      <c r="C62" s="184"/>
      <c r="D62" s="184"/>
      <c r="E62" s="184"/>
      <c r="F62" s="184"/>
      <c r="G62" s="184"/>
      <c r="H62" s="184"/>
      <c r="I62" s="184"/>
      <c r="J62" s="184"/>
      <c r="K62" s="184"/>
      <c r="L62" s="184" t="s">
        <v>364</v>
      </c>
    </row>
    <row r="63" spans="1:13" x14ac:dyDescent="0.15">
      <c r="A63" s="184"/>
      <c r="B63" s="184"/>
      <c r="C63" s="184"/>
      <c r="D63" s="184"/>
      <c r="E63" s="184"/>
      <c r="F63" s="184"/>
      <c r="G63" s="184"/>
      <c r="H63" s="184"/>
      <c r="I63" s="184"/>
      <c r="J63" s="184"/>
      <c r="K63" s="184"/>
      <c r="L63" s="184"/>
    </row>
    <row r="64" spans="1:13" x14ac:dyDescent="0.15">
      <c r="A64" s="184"/>
      <c r="B64" s="184"/>
      <c r="C64" s="184"/>
      <c r="D64" s="184"/>
      <c r="E64" s="184"/>
      <c r="F64" s="184"/>
      <c r="G64" s="184"/>
      <c r="H64" s="184"/>
      <c r="I64" s="184"/>
      <c r="J64" s="184"/>
      <c r="K64" s="184"/>
      <c r="L64" s="184"/>
    </row>
    <row r="65" spans="1:12" x14ac:dyDescent="0.15">
      <c r="A65" s="184"/>
      <c r="B65" s="184"/>
      <c r="C65" s="184"/>
      <c r="D65" s="184"/>
      <c r="E65" s="184"/>
      <c r="F65" s="184"/>
      <c r="G65" s="184"/>
      <c r="H65" s="184"/>
      <c r="I65" s="184"/>
      <c r="J65" s="184"/>
      <c r="K65" s="184"/>
      <c r="L65" s="184"/>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141A5-A259-4BE2-AEBB-4597463D2294}">
  <sheetPr>
    <tabColor rgb="FFFFC000"/>
  </sheetPr>
  <dimension ref="A1:M65"/>
  <sheetViews>
    <sheetView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7"/>
      <c r="L1" s="9" t="s">
        <v>71</v>
      </c>
    </row>
    <row r="2" spans="1:12" ht="19.5" x14ac:dyDescent="0.15">
      <c r="A2" s="444" t="s">
        <v>209</v>
      </c>
      <c r="B2" s="444"/>
      <c r="C2" s="444"/>
      <c r="D2" s="444"/>
      <c r="E2" s="444"/>
      <c r="F2" s="444"/>
      <c r="G2" s="444"/>
      <c r="H2" s="444"/>
      <c r="I2" s="444"/>
      <c r="J2" s="444"/>
      <c r="K2" s="444"/>
      <c r="L2" s="444"/>
    </row>
    <row r="3" spans="1:12" ht="18.75" x14ac:dyDescent="0.15">
      <c r="B3" s="445"/>
      <c r="C3" s="445"/>
      <c r="D3" s="445"/>
      <c r="E3" s="445"/>
      <c r="F3" s="445"/>
      <c r="G3" s="445"/>
      <c r="H3" s="445"/>
      <c r="I3" s="446"/>
      <c r="J3" s="446"/>
      <c r="K3" s="446"/>
      <c r="L3" s="446"/>
    </row>
    <row r="4" spans="1:12" s="17" customFormat="1" ht="14.25" thickBot="1" x14ac:dyDescent="0.2">
      <c r="A4" s="450" t="str">
        <f>"（４）"&amp;情報項目シート!C6&amp;"　　　項目別明細表(2025年度）"</f>
        <v>（４）　　　項目別明細表(2025年度）</v>
      </c>
      <c r="B4" s="450"/>
      <c r="C4" s="450"/>
      <c r="D4" s="450"/>
      <c r="E4" s="450"/>
      <c r="F4" s="450"/>
      <c r="G4" s="450"/>
      <c r="H4" s="450"/>
      <c r="I4" s="450"/>
      <c r="J4" s="450"/>
      <c r="K4" s="450"/>
    </row>
    <row r="5" spans="1:12" s="17" customFormat="1" x14ac:dyDescent="0.15">
      <c r="A5" s="447" t="s">
        <v>89</v>
      </c>
      <c r="B5" s="448"/>
      <c r="C5" s="448"/>
      <c r="D5" s="448"/>
      <c r="E5" s="448"/>
      <c r="F5" s="448"/>
      <c r="G5" s="448"/>
      <c r="H5" s="448"/>
      <c r="I5" s="449"/>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39"/>
    </row>
    <row r="7" spans="1:12" s="17" customFormat="1" x14ac:dyDescent="0.15">
      <c r="A7" s="49" t="s">
        <v>75</v>
      </c>
      <c r="B7" s="50"/>
      <c r="C7" s="50"/>
      <c r="D7" s="51"/>
      <c r="E7" s="50"/>
      <c r="F7" s="50"/>
      <c r="G7" s="50"/>
      <c r="H7" s="50"/>
      <c r="I7" s="52"/>
      <c r="J7" s="53">
        <f>SUM(J8:J9)</f>
        <v>0</v>
      </c>
      <c r="K7" s="53">
        <f>SUM(K8:K9)</f>
        <v>0</v>
      </c>
      <c r="L7" s="440"/>
    </row>
    <row r="8" spans="1:12" s="17" customFormat="1" x14ac:dyDescent="0.15">
      <c r="A8" s="29"/>
      <c r="B8" s="17" t="s">
        <v>92</v>
      </c>
      <c r="C8" s="17" t="s">
        <v>93</v>
      </c>
      <c r="D8" s="13"/>
      <c r="E8" s="17" t="s">
        <v>25</v>
      </c>
      <c r="F8" s="17" t="s">
        <v>94</v>
      </c>
      <c r="H8" s="17" t="s">
        <v>95</v>
      </c>
      <c r="I8" s="30" t="s">
        <v>96</v>
      </c>
      <c r="J8" s="31">
        <f>D8*G8</f>
        <v>0</v>
      </c>
      <c r="K8" s="32">
        <f>J8</f>
        <v>0</v>
      </c>
      <c r="L8" s="440"/>
    </row>
    <row r="9" spans="1:12" s="17" customFormat="1" x14ac:dyDescent="0.15">
      <c r="A9" s="29"/>
      <c r="D9" s="13"/>
      <c r="I9" s="30"/>
      <c r="J9" s="31"/>
      <c r="K9" s="32">
        <f>J9</f>
        <v>0</v>
      </c>
      <c r="L9" s="440"/>
    </row>
    <row r="10" spans="1:12" s="17" customFormat="1" x14ac:dyDescent="0.15">
      <c r="A10" s="442" t="s">
        <v>76</v>
      </c>
      <c r="B10" s="443"/>
      <c r="C10" s="50"/>
      <c r="D10" s="64"/>
      <c r="E10" s="50"/>
      <c r="F10" s="50"/>
      <c r="G10" s="50"/>
      <c r="H10" s="50"/>
      <c r="I10" s="65"/>
      <c r="J10" s="53">
        <f>SUM(J11:J15)</f>
        <v>0</v>
      </c>
      <c r="K10" s="53">
        <f>SUM(K11:K15)</f>
        <v>0</v>
      </c>
      <c r="L10" s="440"/>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0"/>
    </row>
    <row r="12" spans="1:12" s="17" customFormat="1" x14ac:dyDescent="0.15">
      <c r="A12" s="29"/>
      <c r="B12" s="17" t="s">
        <v>98</v>
      </c>
      <c r="C12" s="17" t="s">
        <v>93</v>
      </c>
      <c r="D12" s="13"/>
      <c r="E12" s="17" t="s">
        <v>25</v>
      </c>
      <c r="F12" s="17" t="s">
        <v>94</v>
      </c>
      <c r="H12" s="17" t="s">
        <v>95</v>
      </c>
      <c r="I12" s="30" t="s">
        <v>96</v>
      </c>
      <c r="J12" s="31">
        <f t="shared" si="0"/>
        <v>0</v>
      </c>
      <c r="K12" s="32">
        <f>J12</f>
        <v>0</v>
      </c>
      <c r="L12" s="440"/>
    </row>
    <row r="13" spans="1:12" s="17" customFormat="1" x14ac:dyDescent="0.15">
      <c r="A13" s="29"/>
      <c r="B13" s="17" t="s">
        <v>100</v>
      </c>
      <c r="D13" s="13"/>
      <c r="I13" s="30" t="s">
        <v>96</v>
      </c>
      <c r="J13" s="31"/>
      <c r="K13" s="32">
        <f>J13</f>
        <v>0</v>
      </c>
      <c r="L13" s="440"/>
    </row>
    <row r="14" spans="1:12" s="17" customFormat="1" x14ac:dyDescent="0.15">
      <c r="A14" s="29"/>
      <c r="B14" s="17" t="s">
        <v>101</v>
      </c>
      <c r="D14" s="13"/>
      <c r="I14" s="30" t="s">
        <v>96</v>
      </c>
      <c r="J14" s="31"/>
      <c r="K14" s="32">
        <f>J14</f>
        <v>0</v>
      </c>
      <c r="L14" s="440"/>
    </row>
    <row r="15" spans="1:12" s="17" customFormat="1" x14ac:dyDescent="0.15">
      <c r="A15" s="29"/>
      <c r="B15" s="17" t="s">
        <v>102</v>
      </c>
      <c r="D15" s="13"/>
      <c r="I15" s="30" t="s">
        <v>96</v>
      </c>
      <c r="J15" s="31"/>
      <c r="K15" s="32">
        <f>J15</f>
        <v>0</v>
      </c>
      <c r="L15" s="440"/>
    </row>
    <row r="16" spans="1:12" s="17" customFormat="1" x14ac:dyDescent="0.15">
      <c r="A16" s="49" t="s">
        <v>77</v>
      </c>
      <c r="B16" s="50"/>
      <c r="C16" s="50"/>
      <c r="D16" s="51"/>
      <c r="E16" s="50"/>
      <c r="F16" s="50"/>
      <c r="G16" s="50"/>
      <c r="H16" s="50"/>
      <c r="I16" s="52"/>
      <c r="J16" s="53">
        <f>SUM(J17:J18)</f>
        <v>0</v>
      </c>
      <c r="K16" s="53">
        <f>SUM(K17:K18)</f>
        <v>0</v>
      </c>
      <c r="L16" s="440"/>
    </row>
    <row r="17" spans="1:13" s="17" customFormat="1" x14ac:dyDescent="0.15">
      <c r="A17" s="29"/>
      <c r="B17" s="17" t="s">
        <v>104</v>
      </c>
      <c r="D17" s="13"/>
      <c r="I17" s="30" t="s">
        <v>96</v>
      </c>
      <c r="J17" s="31"/>
      <c r="K17" s="32">
        <f>J17</f>
        <v>0</v>
      </c>
      <c r="L17" s="440"/>
    </row>
    <row r="18" spans="1:13" s="17" customFormat="1" x14ac:dyDescent="0.15">
      <c r="A18" s="29"/>
      <c r="B18" s="17" t="s">
        <v>105</v>
      </c>
      <c r="D18" s="13"/>
      <c r="I18" s="30" t="s">
        <v>96</v>
      </c>
      <c r="J18" s="31"/>
      <c r="K18" s="32">
        <f>J18</f>
        <v>0</v>
      </c>
      <c r="L18" s="440"/>
    </row>
    <row r="19" spans="1:13" s="17" customFormat="1" x14ac:dyDescent="0.15">
      <c r="A19" s="59" t="s">
        <v>35</v>
      </c>
      <c r="B19" s="60"/>
      <c r="C19" s="60"/>
      <c r="D19" s="61"/>
      <c r="E19" s="60"/>
      <c r="F19" s="60"/>
      <c r="G19" s="60"/>
      <c r="H19" s="60"/>
      <c r="I19" s="62"/>
      <c r="J19" s="63">
        <f>SUM(J20,J26)</f>
        <v>0</v>
      </c>
      <c r="K19" s="63">
        <f>SUM(K20,K26)</f>
        <v>0</v>
      </c>
      <c r="L19" s="440"/>
    </row>
    <row r="20" spans="1:13" s="17" customFormat="1" x14ac:dyDescent="0.15">
      <c r="A20" s="49" t="s">
        <v>78</v>
      </c>
      <c r="B20" s="50"/>
      <c r="C20" s="50"/>
      <c r="D20" s="64"/>
      <c r="E20" s="50"/>
      <c r="F20" s="50"/>
      <c r="G20" s="50"/>
      <c r="H20" s="50"/>
      <c r="I20" s="65"/>
      <c r="J20" s="53">
        <f>SUM(J21:J25)</f>
        <v>0</v>
      </c>
      <c r="K20" s="53">
        <f>SUM(K21:K25)</f>
        <v>0</v>
      </c>
      <c r="L20" s="440"/>
    </row>
    <row r="21" spans="1:13" s="17" customFormat="1" x14ac:dyDescent="0.15">
      <c r="A21" s="29" t="s">
        <v>126</v>
      </c>
      <c r="C21" s="17" t="s">
        <v>93</v>
      </c>
      <c r="D21" s="13"/>
      <c r="E21" s="17" t="s">
        <v>25</v>
      </c>
      <c r="F21" s="17" t="s">
        <v>94</v>
      </c>
      <c r="H21" s="17" t="s">
        <v>95</v>
      </c>
      <c r="I21" s="30" t="s">
        <v>96</v>
      </c>
      <c r="J21" s="31">
        <f>D21*G21</f>
        <v>0</v>
      </c>
      <c r="K21" s="33">
        <f>J21</f>
        <v>0</v>
      </c>
      <c r="L21" s="440"/>
      <c r="M21" s="34"/>
    </row>
    <row r="22" spans="1:13" s="17" customFormat="1" x14ac:dyDescent="0.15">
      <c r="A22" s="29" t="s">
        <v>127</v>
      </c>
      <c r="D22" s="13"/>
      <c r="E22" s="17" t="s">
        <v>25</v>
      </c>
      <c r="F22" s="17" t="s">
        <v>94</v>
      </c>
      <c r="H22" s="17" t="s">
        <v>95</v>
      </c>
      <c r="I22" s="30" t="s">
        <v>96</v>
      </c>
      <c r="J22" s="31">
        <f>D22*G22</f>
        <v>0</v>
      </c>
      <c r="K22" s="33">
        <f t="shared" ref="K22:K25" si="1">J22</f>
        <v>0</v>
      </c>
      <c r="L22" s="440"/>
      <c r="M22" s="34"/>
    </row>
    <row r="23" spans="1:13" s="17" customFormat="1" x14ac:dyDescent="0.15">
      <c r="A23" s="29"/>
      <c r="D23" s="13"/>
      <c r="E23" s="17" t="s">
        <v>25</v>
      </c>
      <c r="F23" s="17" t="s">
        <v>94</v>
      </c>
      <c r="H23" s="17" t="s">
        <v>95</v>
      </c>
      <c r="I23" s="30" t="s">
        <v>96</v>
      </c>
      <c r="J23" s="31">
        <f t="shared" ref="J23:J25" si="2">D23*G23</f>
        <v>0</v>
      </c>
      <c r="K23" s="33">
        <f t="shared" si="1"/>
        <v>0</v>
      </c>
      <c r="L23" s="440"/>
      <c r="M23" s="34"/>
    </row>
    <row r="24" spans="1:13" s="17" customFormat="1" x14ac:dyDescent="0.15">
      <c r="A24" s="29"/>
      <c r="D24" s="13"/>
      <c r="E24" s="17" t="s">
        <v>25</v>
      </c>
      <c r="F24" s="17" t="s">
        <v>94</v>
      </c>
      <c r="H24" s="17" t="s">
        <v>95</v>
      </c>
      <c r="I24" s="30" t="s">
        <v>96</v>
      </c>
      <c r="J24" s="31">
        <f t="shared" si="2"/>
        <v>0</v>
      </c>
      <c r="K24" s="33">
        <f t="shared" si="1"/>
        <v>0</v>
      </c>
      <c r="L24" s="440"/>
      <c r="M24" s="34"/>
    </row>
    <row r="25" spans="1:13" s="17" customFormat="1" x14ac:dyDescent="0.15">
      <c r="A25" s="29"/>
      <c r="C25" s="17" t="s">
        <v>93</v>
      </c>
      <c r="D25" s="13"/>
      <c r="E25" s="17" t="s">
        <v>25</v>
      </c>
      <c r="F25" s="17" t="s">
        <v>94</v>
      </c>
      <c r="H25" s="17" t="s">
        <v>95</v>
      </c>
      <c r="I25" s="30" t="s">
        <v>96</v>
      </c>
      <c r="J25" s="31">
        <f t="shared" si="2"/>
        <v>0</v>
      </c>
      <c r="K25" s="33">
        <f t="shared" si="1"/>
        <v>0</v>
      </c>
      <c r="L25" s="440"/>
    </row>
    <row r="26" spans="1:13" s="17" customFormat="1" x14ac:dyDescent="0.15">
      <c r="A26" s="49" t="s">
        <v>79</v>
      </c>
      <c r="B26" s="50"/>
      <c r="C26" s="50"/>
      <c r="D26" s="64"/>
      <c r="E26" s="50"/>
      <c r="F26" s="50"/>
      <c r="G26" s="50"/>
      <c r="H26" s="50"/>
      <c r="I26" s="65"/>
      <c r="J26" s="53">
        <f>SUM(J27)</f>
        <v>0</v>
      </c>
      <c r="K26" s="53">
        <f>SUM(K27)</f>
        <v>0</v>
      </c>
      <c r="L26" s="440"/>
    </row>
    <row r="27" spans="1:13" s="17" customFormat="1" x14ac:dyDescent="0.15">
      <c r="A27" s="29"/>
      <c r="C27" s="17" t="s">
        <v>93</v>
      </c>
      <c r="D27" s="13"/>
      <c r="E27" s="17" t="s">
        <v>25</v>
      </c>
      <c r="F27" s="17" t="s">
        <v>94</v>
      </c>
      <c r="H27" s="17" t="s">
        <v>107</v>
      </c>
      <c r="I27" s="30" t="s">
        <v>96</v>
      </c>
      <c r="J27" s="31">
        <f t="shared" ref="J27" si="3">D27*G27</f>
        <v>0</v>
      </c>
      <c r="K27" s="33">
        <f>J27</f>
        <v>0</v>
      </c>
      <c r="L27" s="440"/>
    </row>
    <row r="28" spans="1:13" s="17" customFormat="1" x14ac:dyDescent="0.15">
      <c r="A28" s="59" t="s">
        <v>36</v>
      </c>
      <c r="B28" s="60"/>
      <c r="C28" s="60"/>
      <c r="D28" s="61"/>
      <c r="E28" s="60"/>
      <c r="F28" s="60"/>
      <c r="G28" s="60"/>
      <c r="H28" s="60"/>
      <c r="I28" s="62"/>
      <c r="J28" s="63">
        <f>SUM(J29,J32,J36,J38)</f>
        <v>0</v>
      </c>
      <c r="K28" s="66">
        <f>SUM(K29,K32,K36,K38)</f>
        <v>0</v>
      </c>
      <c r="L28" s="440"/>
    </row>
    <row r="29" spans="1:13" s="17" customFormat="1" x14ac:dyDescent="0.15">
      <c r="A29" s="49" t="s">
        <v>80</v>
      </c>
      <c r="B29" s="50"/>
      <c r="C29" s="50"/>
      <c r="D29" s="64"/>
      <c r="E29" s="50"/>
      <c r="F29" s="50"/>
      <c r="G29" s="50"/>
      <c r="H29" s="50"/>
      <c r="I29" s="65"/>
      <c r="J29" s="53">
        <f>SUM(J30:J31)</f>
        <v>0</v>
      </c>
      <c r="K29" s="53">
        <f>SUM(K30:K31)</f>
        <v>0</v>
      </c>
      <c r="L29" s="440"/>
    </row>
    <row r="30" spans="1:13" s="17" customFormat="1" x14ac:dyDescent="0.15">
      <c r="A30" s="29"/>
      <c r="B30" s="17" t="s">
        <v>109</v>
      </c>
      <c r="D30" s="13"/>
      <c r="I30" s="30" t="s">
        <v>96</v>
      </c>
      <c r="J30" s="32"/>
      <c r="K30" s="32">
        <f>J30</f>
        <v>0</v>
      </c>
      <c r="L30" s="440"/>
    </row>
    <row r="31" spans="1:13" s="17" customFormat="1" x14ac:dyDescent="0.15">
      <c r="A31" s="29"/>
      <c r="B31" s="17" t="s">
        <v>110</v>
      </c>
      <c r="D31" s="13"/>
      <c r="I31" s="30" t="s">
        <v>96</v>
      </c>
      <c r="J31" s="32"/>
      <c r="K31" s="32">
        <f>J31</f>
        <v>0</v>
      </c>
      <c r="L31" s="440"/>
    </row>
    <row r="32" spans="1:13" s="17" customFormat="1" x14ac:dyDescent="0.15">
      <c r="A32" s="49" t="s">
        <v>81</v>
      </c>
      <c r="B32" s="50"/>
      <c r="C32" s="50"/>
      <c r="D32" s="51"/>
      <c r="E32" s="50"/>
      <c r="F32" s="50"/>
      <c r="G32" s="50"/>
      <c r="H32" s="50"/>
      <c r="I32" s="65"/>
      <c r="J32" s="53">
        <f>SUM(J33:J35)</f>
        <v>0</v>
      </c>
      <c r="K32" s="53">
        <f>SUM(K33:K35)</f>
        <v>0</v>
      </c>
      <c r="L32" s="440"/>
    </row>
    <row r="33" spans="1:12" s="17" customFormat="1" x14ac:dyDescent="0.15">
      <c r="A33" s="29" t="s">
        <v>111</v>
      </c>
      <c r="B33" s="17" t="s">
        <v>112</v>
      </c>
      <c r="D33" s="13"/>
      <c r="I33" s="30" t="s">
        <v>96</v>
      </c>
      <c r="J33" s="32"/>
      <c r="K33" s="32">
        <f>J33</f>
        <v>0</v>
      </c>
      <c r="L33" s="440"/>
    </row>
    <row r="34" spans="1:12" s="17" customFormat="1" x14ac:dyDescent="0.15">
      <c r="A34" s="29"/>
      <c r="B34" s="17" t="s">
        <v>113</v>
      </c>
      <c r="D34" s="13"/>
      <c r="I34" s="30" t="s">
        <v>96</v>
      </c>
      <c r="J34" s="32"/>
      <c r="K34" s="32">
        <f t="shared" ref="K34:K35" si="4">J34</f>
        <v>0</v>
      </c>
      <c r="L34" s="440"/>
    </row>
    <row r="35" spans="1:12" s="17" customFormat="1" x14ac:dyDescent="0.15">
      <c r="A35" s="29" t="s">
        <v>114</v>
      </c>
      <c r="B35" s="17" t="s">
        <v>113</v>
      </c>
      <c r="D35" s="13"/>
      <c r="I35" s="30" t="s">
        <v>96</v>
      </c>
      <c r="J35" s="32"/>
      <c r="K35" s="32">
        <f t="shared" si="4"/>
        <v>0</v>
      </c>
      <c r="L35" s="440"/>
    </row>
    <row r="36" spans="1:12" s="17" customFormat="1" x14ac:dyDescent="0.15">
      <c r="A36" s="49" t="s">
        <v>82</v>
      </c>
      <c r="B36" s="50"/>
      <c r="C36" s="50"/>
      <c r="D36" s="64"/>
      <c r="E36" s="50"/>
      <c r="F36" s="50"/>
      <c r="G36" s="50"/>
      <c r="H36" s="50"/>
      <c r="I36" s="65"/>
      <c r="J36" s="53">
        <f>SUM(J37)</f>
        <v>0</v>
      </c>
      <c r="K36" s="53">
        <f>SUM(K37)</f>
        <v>0</v>
      </c>
      <c r="L36" s="440"/>
    </row>
    <row r="37" spans="1:12" s="17" customFormat="1" x14ac:dyDescent="0.15">
      <c r="A37" s="29"/>
      <c r="B37" s="17" t="s">
        <v>115</v>
      </c>
      <c r="D37" s="13"/>
      <c r="I37" s="30" t="s">
        <v>96</v>
      </c>
      <c r="J37" s="32"/>
      <c r="K37" s="32">
        <f>J37</f>
        <v>0</v>
      </c>
      <c r="L37" s="440"/>
    </row>
    <row r="38" spans="1:12" s="17" customFormat="1" x14ac:dyDescent="0.15">
      <c r="A38" s="49" t="s">
        <v>83</v>
      </c>
      <c r="B38" s="50"/>
      <c r="C38" s="50"/>
      <c r="D38" s="51"/>
      <c r="E38" s="50"/>
      <c r="F38" s="50"/>
      <c r="G38" s="50"/>
      <c r="H38" s="50"/>
      <c r="I38" s="65"/>
      <c r="J38" s="53">
        <f>SUM(J39:J48)</f>
        <v>0</v>
      </c>
      <c r="K38" s="53">
        <f>SUM(K39:K48)</f>
        <v>0</v>
      </c>
      <c r="L38" s="440"/>
    </row>
    <row r="39" spans="1:12" s="116" customFormat="1" x14ac:dyDescent="0.15">
      <c r="A39" s="29" t="s">
        <v>199</v>
      </c>
      <c r="C39" s="116" t="s">
        <v>93</v>
      </c>
      <c r="D39" s="120"/>
      <c r="E39" s="116" t="s">
        <v>25</v>
      </c>
      <c r="F39" s="116" t="s">
        <v>94</v>
      </c>
      <c r="H39" s="116" t="s">
        <v>117</v>
      </c>
      <c r="I39" s="121" t="s">
        <v>96</v>
      </c>
      <c r="J39" s="123">
        <f>D39*G39</f>
        <v>0</v>
      </c>
      <c r="K39" s="124">
        <f t="shared" ref="K39:K48" si="5">J39</f>
        <v>0</v>
      </c>
      <c r="L39" s="440"/>
    </row>
    <row r="40" spans="1:12" s="116" customFormat="1" x14ac:dyDescent="0.15">
      <c r="A40" s="29" t="s">
        <v>200</v>
      </c>
      <c r="D40" s="120"/>
      <c r="I40" s="121"/>
      <c r="J40" s="123"/>
      <c r="K40" s="124">
        <f t="shared" si="5"/>
        <v>0</v>
      </c>
      <c r="L40" s="440"/>
    </row>
    <row r="41" spans="1:12" s="116" customFormat="1" x14ac:dyDescent="0.15">
      <c r="A41" s="29" t="s">
        <v>205</v>
      </c>
      <c r="D41" s="120"/>
      <c r="I41" s="121"/>
      <c r="J41" s="123"/>
      <c r="K41" s="124">
        <f t="shared" si="5"/>
        <v>0</v>
      </c>
      <c r="L41" s="440"/>
    </row>
    <row r="42" spans="1:12" s="116" customFormat="1" x14ac:dyDescent="0.15">
      <c r="A42" s="29" t="s">
        <v>204</v>
      </c>
      <c r="C42" s="116" t="s">
        <v>93</v>
      </c>
      <c r="D42" s="120"/>
      <c r="E42" s="116" t="s">
        <v>25</v>
      </c>
      <c r="F42" s="116" t="s">
        <v>94</v>
      </c>
      <c r="H42" s="116" t="s">
        <v>117</v>
      </c>
      <c r="I42" s="121" t="s">
        <v>96</v>
      </c>
      <c r="J42" s="123">
        <f>D42*G42</f>
        <v>0</v>
      </c>
      <c r="K42" s="124">
        <f t="shared" si="5"/>
        <v>0</v>
      </c>
      <c r="L42" s="440"/>
    </row>
    <row r="43" spans="1:12" s="116" customFormat="1" x14ac:dyDescent="0.15">
      <c r="A43" s="29" t="s">
        <v>203</v>
      </c>
      <c r="D43" s="120"/>
      <c r="I43" s="121"/>
      <c r="J43" s="123"/>
      <c r="K43" s="124">
        <f t="shared" si="5"/>
        <v>0</v>
      </c>
      <c r="L43" s="440"/>
    </row>
    <row r="44" spans="1:12" s="116" customFormat="1" x14ac:dyDescent="0.15">
      <c r="A44" s="29" t="s">
        <v>202</v>
      </c>
      <c r="D44" s="120"/>
      <c r="I44" s="121"/>
      <c r="J44" s="123"/>
      <c r="K44" s="124">
        <f t="shared" si="5"/>
        <v>0</v>
      </c>
      <c r="L44" s="440"/>
    </row>
    <row r="45" spans="1:12" s="116" customFormat="1" x14ac:dyDescent="0.15">
      <c r="A45" s="29" t="s">
        <v>201</v>
      </c>
      <c r="D45" s="120"/>
      <c r="I45" s="121"/>
      <c r="J45" s="123"/>
      <c r="K45" s="124">
        <f t="shared" si="5"/>
        <v>0</v>
      </c>
      <c r="L45" s="440"/>
    </row>
    <row r="46" spans="1:12" s="116" customFormat="1" x14ac:dyDescent="0.15">
      <c r="A46" s="122" t="s">
        <v>197</v>
      </c>
      <c r="B46" s="116" t="s">
        <v>118</v>
      </c>
      <c r="D46" s="120"/>
      <c r="I46" s="121"/>
      <c r="J46" s="123"/>
      <c r="K46" s="124">
        <f t="shared" si="5"/>
        <v>0</v>
      </c>
      <c r="L46" s="440"/>
    </row>
    <row r="47" spans="1:12" s="116" customFormat="1" x14ac:dyDescent="0.15">
      <c r="A47" s="122"/>
      <c r="B47" s="116" t="s">
        <v>119</v>
      </c>
      <c r="D47" s="120"/>
      <c r="I47" s="121"/>
      <c r="J47" s="123"/>
      <c r="K47" s="124">
        <f t="shared" si="5"/>
        <v>0</v>
      </c>
      <c r="L47" s="440"/>
    </row>
    <row r="48" spans="1:12" s="116" customFormat="1" x14ac:dyDescent="0.15">
      <c r="A48" s="122" t="s">
        <v>198</v>
      </c>
      <c r="D48" s="120"/>
      <c r="I48" s="121"/>
      <c r="J48" s="123"/>
      <c r="K48" s="124">
        <f t="shared" si="5"/>
        <v>0</v>
      </c>
      <c r="L48" s="440"/>
    </row>
    <row r="49" spans="1:13" s="35" customFormat="1" x14ac:dyDescent="0.15">
      <c r="A49" s="193" t="s">
        <v>84</v>
      </c>
      <c r="B49" s="194"/>
      <c r="C49" s="194"/>
      <c r="D49" s="195"/>
      <c r="E49" s="194"/>
      <c r="F49" s="194"/>
      <c r="G49" s="194"/>
      <c r="H49" s="194"/>
      <c r="I49" s="196"/>
      <c r="J49" s="197">
        <f>SUM(J50+J54)</f>
        <v>0</v>
      </c>
      <c r="K49" s="197">
        <f>SUM(K50+K54)</f>
        <v>0</v>
      </c>
      <c r="L49" s="440"/>
    </row>
    <row r="50" spans="1:13" s="35" customFormat="1" x14ac:dyDescent="0.15">
      <c r="A50" s="198" t="s">
        <v>85</v>
      </c>
      <c r="B50" s="199"/>
      <c r="C50" s="199"/>
      <c r="D50" s="200"/>
      <c r="E50" s="199"/>
      <c r="F50" s="199"/>
      <c r="G50" s="199"/>
      <c r="H50" s="199"/>
      <c r="I50" s="201"/>
      <c r="J50" s="202">
        <f>SUM(J51:J53)</f>
        <v>0</v>
      </c>
      <c r="K50" s="203">
        <f>SUM(K51:K53)</f>
        <v>0</v>
      </c>
      <c r="L50" s="440"/>
      <c r="M50" s="36"/>
    </row>
    <row r="51" spans="1:13" s="35" customFormat="1" x14ac:dyDescent="0.15">
      <c r="A51" s="32"/>
      <c r="B51" s="75" t="s">
        <v>181</v>
      </c>
      <c r="D51" s="75"/>
      <c r="I51" s="30" t="s">
        <v>96</v>
      </c>
      <c r="J51" s="31">
        <f>'別紙2(4)項目別明細表(委託共同研究先)【2025年度】'!$J$52</f>
        <v>0</v>
      </c>
      <c r="K51" s="77">
        <f>'別紙2(4)項目別明細表(委託共同研究先)【2025年度】'!$K$52</f>
        <v>0</v>
      </c>
      <c r="L51" s="440"/>
      <c r="M51" s="36"/>
    </row>
    <row r="52" spans="1:13" s="35" customFormat="1" x14ac:dyDescent="0.15">
      <c r="A52" s="32"/>
      <c r="B52" s="75"/>
      <c r="D52" s="75"/>
      <c r="I52" s="30"/>
      <c r="J52" s="31"/>
      <c r="K52" s="77"/>
      <c r="L52" s="440"/>
      <c r="M52" s="36"/>
    </row>
    <row r="53" spans="1:13" s="35" customFormat="1" x14ac:dyDescent="0.15">
      <c r="A53" s="76"/>
      <c r="B53" s="75"/>
      <c r="C53" s="75"/>
      <c r="D53" s="75"/>
      <c r="I53" s="30" t="s">
        <v>96</v>
      </c>
      <c r="J53" s="31"/>
      <c r="K53" s="77"/>
      <c r="L53" s="440"/>
      <c r="M53" s="37"/>
    </row>
    <row r="54" spans="1:13" s="35" customFormat="1" x14ac:dyDescent="0.15">
      <c r="A54" s="164" t="s">
        <v>86</v>
      </c>
      <c r="B54" s="165"/>
      <c r="C54" s="165"/>
      <c r="D54" s="166"/>
      <c r="E54" s="165"/>
      <c r="F54" s="165"/>
      <c r="G54" s="165"/>
      <c r="H54" s="165"/>
      <c r="I54" s="167"/>
      <c r="J54" s="168">
        <f>SUM(J55:J56)</f>
        <v>0</v>
      </c>
      <c r="K54" s="169">
        <f>SUM(K55:K56)</f>
        <v>0</v>
      </c>
      <c r="L54" s="440"/>
    </row>
    <row r="55" spans="1:13" s="35" customFormat="1" x14ac:dyDescent="0.15">
      <c r="A55" s="170"/>
      <c r="B55" s="165"/>
      <c r="C55" s="166"/>
      <c r="D55" s="166"/>
      <c r="E55" s="165"/>
      <c r="F55" s="165"/>
      <c r="G55" s="165"/>
      <c r="H55" s="165"/>
      <c r="I55" s="171" t="s">
        <v>96</v>
      </c>
      <c r="J55" s="168"/>
      <c r="K55" s="169"/>
      <c r="L55" s="440"/>
      <c r="M55" s="37"/>
    </row>
    <row r="56" spans="1:13" s="35" customFormat="1" ht="14.25" thickBot="1" x14ac:dyDescent="0.2">
      <c r="A56" s="172"/>
      <c r="B56" s="173"/>
      <c r="C56" s="173"/>
      <c r="D56" s="174"/>
      <c r="E56" s="173"/>
      <c r="F56" s="173"/>
      <c r="G56" s="173"/>
      <c r="H56" s="173"/>
      <c r="I56" s="175"/>
      <c r="J56" s="176"/>
      <c r="K56" s="177"/>
      <c r="L56" s="441"/>
    </row>
    <row r="57" spans="1:13" s="35" customFormat="1" ht="14.25" thickBot="1" x14ac:dyDescent="0.2">
      <c r="A57" s="67" t="s">
        <v>120</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121</v>
      </c>
    </row>
    <row r="61" spans="1:13" ht="32.25" customHeight="1" x14ac:dyDescent="0.15">
      <c r="A61" s="15" t="s">
        <v>194</v>
      </c>
      <c r="B61" s="184"/>
      <c r="C61" s="184"/>
      <c r="D61" s="184"/>
      <c r="E61" s="184"/>
      <c r="F61" s="184"/>
      <c r="G61" s="184"/>
      <c r="H61" s="184"/>
      <c r="I61" s="184"/>
      <c r="J61" s="184"/>
      <c r="K61" s="184"/>
      <c r="L61" s="184"/>
    </row>
    <row r="62" spans="1:13" x14ac:dyDescent="0.15">
      <c r="A62" s="184"/>
      <c r="B62" s="184"/>
      <c r="C62" s="184"/>
      <c r="D62" s="184"/>
      <c r="E62" s="184"/>
      <c r="F62" s="184"/>
      <c r="G62" s="184"/>
      <c r="H62" s="184"/>
      <c r="I62" s="184"/>
      <c r="J62" s="184"/>
      <c r="K62" s="184"/>
      <c r="L62" s="184" t="s">
        <v>364</v>
      </c>
    </row>
    <row r="63" spans="1:13" x14ac:dyDescent="0.15">
      <c r="A63" s="184"/>
      <c r="B63" s="184"/>
      <c r="C63" s="184"/>
      <c r="D63" s="184"/>
      <c r="E63" s="184"/>
      <c r="F63" s="184"/>
      <c r="G63" s="184"/>
      <c r="H63" s="184"/>
      <c r="I63" s="184"/>
      <c r="J63" s="184"/>
      <c r="K63" s="184"/>
      <c r="L63" s="184"/>
    </row>
    <row r="64" spans="1:13" x14ac:dyDescent="0.15">
      <c r="A64" s="184"/>
      <c r="B64" s="184"/>
      <c r="C64" s="184"/>
      <c r="D64" s="184"/>
      <c r="E64" s="184"/>
      <c r="F64" s="184"/>
      <c r="G64" s="184"/>
      <c r="H64" s="184"/>
      <c r="I64" s="184"/>
      <c r="J64" s="184"/>
      <c r="K64" s="184"/>
      <c r="L64" s="184"/>
    </row>
    <row r="65" spans="1:12" x14ac:dyDescent="0.15">
      <c r="A65" s="184"/>
      <c r="B65" s="184"/>
      <c r="C65" s="184"/>
      <c r="D65" s="184"/>
      <c r="E65" s="184"/>
      <c r="F65" s="184"/>
      <c r="G65" s="184"/>
      <c r="H65" s="184"/>
      <c r="I65" s="184"/>
      <c r="J65" s="184"/>
      <c r="K65" s="184"/>
      <c r="L65" s="184"/>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【説明】こちらを先にお読みください</vt:lpstr>
      <vt:lpstr>情報項目シート</vt:lpstr>
      <vt:lpstr>提案書様式</vt:lpstr>
      <vt:lpstr>別紙2(1)全期間総括表</vt:lpstr>
      <vt:lpstr>別紙2(2)助成先総括表</vt:lpstr>
      <vt:lpstr>別紙2(3)委託共同研究先総括表</vt:lpstr>
      <vt:lpstr>別紙2(4)項目別明細表(助成先)【2023年度】</vt:lpstr>
      <vt:lpstr>別紙2(4)項目別明細表(助成先)【2024年度】</vt:lpstr>
      <vt:lpstr>別紙2(4)項目別明細表(助成先)【2025年度】</vt:lpstr>
      <vt:lpstr>別紙2(4)項目別明細表(助成先)【2026年度】</vt:lpstr>
      <vt:lpstr>別紙2(4)項目別明細表(助成先)【2027年度】</vt:lpstr>
      <vt:lpstr>別紙2(4)項目別明細表(委託共同研究先)【2023年度】</vt:lpstr>
      <vt:lpstr>別紙2(4)項目別明細表(委託共同研究先)【2024年度】</vt:lpstr>
      <vt:lpstr>別紙2(4)項目別明細表(委託共同研究先)【2025年度】</vt:lpstr>
      <vt:lpstr>別紙2(4)項目別明細表(委託共同研究先)【2026年度】</vt:lpstr>
      <vt:lpstr>別紙2(4)項目別明細表(委託共同研究先)【2027年度】</vt:lpstr>
      <vt:lpstr>情報項目シート!Print_Area</vt:lpstr>
      <vt:lpstr>提案書様式!Print_Area</vt:lpstr>
      <vt:lpstr>'別紙2(1)全期間総括表'!Print_Area</vt:lpstr>
      <vt:lpstr>'別紙2(2)助成先総括表'!Print_Area</vt:lpstr>
      <vt:lpstr>'別紙2(3)委託共同研究先総括表'!Print_Area</vt:lpstr>
      <vt:lpstr>'別紙2(4)項目別明細表(委託共同研究先)【2023年度】'!Print_Area</vt:lpstr>
      <vt:lpstr>'別紙2(4)項目別明細表(委託共同研究先)【2024年度】'!Print_Area</vt:lpstr>
      <vt:lpstr>'別紙2(4)項目別明細表(委託共同研究先)【2025年度】'!Print_Area</vt:lpstr>
      <vt:lpstr>'別紙2(4)項目別明細表(委託共同研究先)【2026年度】'!Print_Area</vt:lpstr>
      <vt:lpstr>'別紙2(4)項目別明細表(委託共同研究先)【2027年度】'!Print_Area</vt:lpstr>
      <vt:lpstr>'別紙2(4)項目別明細表(助成先)【2023年度】'!Print_Area</vt:lpstr>
      <vt:lpstr>'別紙2(4)項目別明細表(助成先)【2024年度】'!Print_Area</vt:lpstr>
      <vt:lpstr>'別紙2(4)項目別明細表(助成先)【2025年度】'!Print_Area</vt:lpstr>
      <vt:lpstr>'別紙2(4)項目別明細表(助成先)【2026年度】'!Print_Area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