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codeName="ThisWorkbook" defaultThemeVersion="124226"/>
  <xr:revisionPtr revIDLastSave="0" documentId="13_ncr:1_{29301349-1479-4C51-8264-53214B2D49A7}" xr6:coauthVersionLast="47" xr6:coauthVersionMax="47" xr10:uidLastSave="{00000000-0000-0000-0000-000000000000}"/>
  <bookViews>
    <workbookView xWindow="29580" yWindow="780" windowWidth="21600" windowHeight="11385" tabRatio="590" xr2:uid="{00000000-000D-0000-FFFF-FFFF00000000}"/>
  </bookViews>
  <sheets>
    <sheet name="４月" sheetId="3" r:id="rId1"/>
    <sheet name="５月" sheetId="5" r:id="rId2"/>
    <sheet name="６月" sheetId="6" r:id="rId3"/>
    <sheet name="７月" sheetId="7" r:id="rId4"/>
    <sheet name="８月" sheetId="8" r:id="rId5"/>
    <sheet name="９月" sheetId="9" r:id="rId6"/>
    <sheet name="１０月" sheetId="10" r:id="rId7"/>
    <sheet name="１１月" sheetId="11" r:id="rId8"/>
    <sheet name="１２月" sheetId="12" r:id="rId9"/>
    <sheet name="１月" sheetId="13" r:id="rId10"/>
    <sheet name="２月" sheetId="14" r:id="rId11"/>
    <sheet name="３月" sheetId="15" r:id="rId12"/>
  </sheets>
  <definedNames>
    <definedName name="_xlnm.Print_Area" localSheetId="6">'１０月'!$A$1:$K$50</definedName>
    <definedName name="_xlnm.Print_Area" localSheetId="7">'１１月'!$A$1:$K$50</definedName>
    <definedName name="_xlnm.Print_Area" localSheetId="8">'１２月'!$A$1:$K$50</definedName>
    <definedName name="_xlnm.Print_Area" localSheetId="9">'１月'!$A$1:$K$50</definedName>
    <definedName name="_xlnm.Print_Area" localSheetId="10">'２月'!$A$1:$K$50</definedName>
    <definedName name="_xlnm.Print_Area" localSheetId="11">'３月'!$A$1:$K$50</definedName>
    <definedName name="_xlnm.Print_Area" localSheetId="0">'４月'!$A$1:$K$50</definedName>
    <definedName name="_xlnm.Print_Area" localSheetId="1">'５月'!$A$1:$K$50</definedName>
    <definedName name="_xlnm.Print_Area" localSheetId="2">'６月'!$A$1:$K$50</definedName>
    <definedName name="_xlnm.Print_Area" localSheetId="3">'７月'!$A$1:$K$50</definedName>
    <definedName name="_xlnm.Print_Area" localSheetId="4">'８月'!$A$1:$K$50</definedName>
    <definedName name="_xlnm.Print_Area" localSheetId="5">'９月'!$A$1:$K$50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6" i="6" l="1"/>
  <c r="B29" i="7" l="1"/>
  <c r="B42" i="15"/>
  <c r="B41" i="15"/>
  <c r="B40" i="15"/>
  <c r="B39" i="15"/>
  <c r="B38" i="15"/>
  <c r="B37" i="15"/>
  <c r="B36" i="15"/>
  <c r="B35" i="15"/>
  <c r="B34" i="15"/>
  <c r="B33" i="15"/>
  <c r="B32" i="15"/>
  <c r="B30" i="15"/>
  <c r="B29" i="15"/>
  <c r="B28" i="15"/>
  <c r="B27" i="15"/>
  <c r="B26" i="15"/>
  <c r="B25" i="15"/>
  <c r="B24" i="15"/>
  <c r="B23" i="15"/>
  <c r="B22" i="15"/>
  <c r="B21" i="15"/>
  <c r="B20" i="15"/>
  <c r="B19" i="15"/>
  <c r="B18" i="15"/>
  <c r="B17" i="15"/>
  <c r="B16" i="15"/>
  <c r="B15" i="15"/>
  <c r="B14" i="15"/>
  <c r="B13" i="15"/>
  <c r="B12" i="15"/>
  <c r="B42" i="14"/>
  <c r="B41" i="14"/>
  <c r="B40" i="14"/>
  <c r="B39" i="14"/>
  <c r="B38" i="14"/>
  <c r="B37" i="14"/>
  <c r="B36" i="14"/>
  <c r="B35" i="14"/>
  <c r="B33" i="14"/>
  <c r="B32" i="14"/>
  <c r="B31" i="14"/>
  <c r="B30" i="14"/>
  <c r="B29" i="14"/>
  <c r="B28" i="14"/>
  <c r="B27" i="14"/>
  <c r="B26" i="14"/>
  <c r="B25" i="14"/>
  <c r="B24" i="14"/>
  <c r="B21" i="14"/>
  <c r="B20" i="14"/>
  <c r="B19" i="14"/>
  <c r="B18" i="14"/>
  <c r="B17" i="14"/>
  <c r="B16" i="14"/>
  <c r="B15" i="14"/>
  <c r="B14" i="14"/>
  <c r="B13" i="14"/>
  <c r="B12" i="14"/>
  <c r="B42" i="13"/>
  <c r="B41" i="13"/>
  <c r="B40" i="13"/>
  <c r="B39" i="13"/>
  <c r="B38" i="13"/>
  <c r="B37" i="13"/>
  <c r="B36" i="13"/>
  <c r="B35" i="13"/>
  <c r="B34" i="13"/>
  <c r="B33" i="13"/>
  <c r="B32" i="13"/>
  <c r="B31" i="13"/>
  <c r="B30" i="13"/>
  <c r="B29" i="13"/>
  <c r="B28" i="13"/>
  <c r="B27" i="13"/>
  <c r="B26" i="13"/>
  <c r="B25" i="13"/>
  <c r="B24" i="13"/>
  <c r="B23" i="13"/>
  <c r="B22" i="13"/>
  <c r="B21" i="13"/>
  <c r="B20" i="13"/>
  <c r="B18" i="13"/>
  <c r="B17" i="13"/>
  <c r="B16" i="13"/>
  <c r="B15" i="13"/>
  <c r="B14" i="13"/>
  <c r="B13" i="13"/>
  <c r="B42" i="12"/>
  <c r="B41" i="12"/>
  <c r="B40" i="12"/>
  <c r="B39" i="12"/>
  <c r="B38" i="12"/>
  <c r="B37" i="12"/>
  <c r="B36" i="12"/>
  <c r="B35" i="12"/>
  <c r="B34" i="12"/>
  <c r="B33" i="12"/>
  <c r="B32" i="12"/>
  <c r="B31" i="12"/>
  <c r="B30" i="12"/>
  <c r="B29" i="12"/>
  <c r="B28" i="12"/>
  <c r="B27" i="12"/>
  <c r="B26" i="12"/>
  <c r="B25" i="12"/>
  <c r="B24" i="12"/>
  <c r="B23" i="12"/>
  <c r="B22" i="12"/>
  <c r="B21" i="12"/>
  <c r="B20" i="12"/>
  <c r="B19" i="12"/>
  <c r="B18" i="12"/>
  <c r="B17" i="12"/>
  <c r="B16" i="12"/>
  <c r="B15" i="12"/>
  <c r="B14" i="12"/>
  <c r="B13" i="12"/>
  <c r="B12" i="12"/>
  <c r="B42" i="11"/>
  <c r="B41" i="11"/>
  <c r="B40" i="11"/>
  <c r="B39" i="11"/>
  <c r="B38" i="11"/>
  <c r="B37" i="11"/>
  <c r="B36" i="11"/>
  <c r="B35" i="11"/>
  <c r="B33" i="11"/>
  <c r="B32" i="11"/>
  <c r="B31" i="11"/>
  <c r="B30" i="11"/>
  <c r="B29" i="11"/>
  <c r="B28" i="11"/>
  <c r="B27" i="11"/>
  <c r="B26" i="11"/>
  <c r="B25" i="11"/>
  <c r="B24" i="11"/>
  <c r="B23" i="11"/>
  <c r="B22" i="11"/>
  <c r="B21" i="11"/>
  <c r="B20" i="11"/>
  <c r="B19" i="11"/>
  <c r="B18" i="11"/>
  <c r="B17" i="11"/>
  <c r="B16" i="11"/>
  <c r="B15" i="11"/>
  <c r="B13" i="11"/>
  <c r="B12" i="11"/>
  <c r="B42" i="10"/>
  <c r="B41" i="10"/>
  <c r="B40" i="10"/>
  <c r="B39" i="10"/>
  <c r="B38" i="10"/>
  <c r="B37" i="10"/>
  <c r="B36" i="10"/>
  <c r="B35" i="10"/>
  <c r="B34" i="10"/>
  <c r="B33" i="10"/>
  <c r="B32" i="10"/>
  <c r="B31" i="10"/>
  <c r="B30" i="10"/>
  <c r="B29" i="10"/>
  <c r="B28" i="10"/>
  <c r="B27" i="10"/>
  <c r="B26" i="10"/>
  <c r="B25" i="10"/>
  <c r="B24" i="10"/>
  <c r="B23" i="10"/>
  <c r="B22" i="10"/>
  <c r="B21" i="10"/>
  <c r="B19" i="10"/>
  <c r="B18" i="10"/>
  <c r="B17" i="10"/>
  <c r="B16" i="10"/>
  <c r="B15" i="10"/>
  <c r="B14" i="10"/>
  <c r="B13" i="10"/>
  <c r="B12" i="10"/>
  <c r="B42" i="9"/>
  <c r="B41" i="9"/>
  <c r="B40" i="9"/>
  <c r="B39" i="9"/>
  <c r="B38" i="9"/>
  <c r="B37" i="9"/>
  <c r="B36" i="9"/>
  <c r="B35" i="9"/>
  <c r="B33" i="9"/>
  <c r="B32" i="9"/>
  <c r="B31" i="9"/>
  <c r="B30" i="9"/>
  <c r="B28" i="9"/>
  <c r="B27" i="9"/>
  <c r="B26" i="9"/>
  <c r="B25" i="9"/>
  <c r="B24" i="9"/>
  <c r="B23" i="9"/>
  <c r="B22" i="9"/>
  <c r="B21" i="9"/>
  <c r="B20" i="9"/>
  <c r="B19" i="9"/>
  <c r="B18" i="9"/>
  <c r="B17" i="9"/>
  <c r="B16" i="9"/>
  <c r="B15" i="9"/>
  <c r="B14" i="9"/>
  <c r="B13" i="9"/>
  <c r="B12" i="9"/>
  <c r="B42" i="8"/>
  <c r="B41" i="8"/>
  <c r="B40" i="8"/>
  <c r="B39" i="8"/>
  <c r="B38" i="8"/>
  <c r="B37" i="8"/>
  <c r="B36" i="8"/>
  <c r="B35" i="8"/>
  <c r="B34" i="8"/>
  <c r="B33" i="8"/>
  <c r="B32" i="8"/>
  <c r="B31" i="8"/>
  <c r="B30" i="8"/>
  <c r="B29" i="8"/>
  <c r="B28" i="8"/>
  <c r="B27" i="8"/>
  <c r="B26" i="8"/>
  <c r="B25" i="8"/>
  <c r="B24" i="8"/>
  <c r="B23" i="8"/>
  <c r="B21" i="8"/>
  <c r="B20" i="8"/>
  <c r="B19" i="8"/>
  <c r="B18" i="8"/>
  <c r="B17" i="8"/>
  <c r="B16" i="8"/>
  <c r="B15" i="8"/>
  <c r="B14" i="8"/>
  <c r="B13" i="8"/>
  <c r="B12" i="8"/>
  <c r="B42" i="7"/>
  <c r="B41" i="7"/>
  <c r="B40" i="7"/>
  <c r="B39" i="7"/>
  <c r="B38" i="7"/>
  <c r="B37" i="7"/>
  <c r="B36" i="7"/>
  <c r="B35" i="7"/>
  <c r="B34" i="7"/>
  <c r="B33" i="7"/>
  <c r="B32" i="7"/>
  <c r="B31" i="7"/>
  <c r="B30" i="7"/>
  <c r="B27" i="7"/>
  <c r="B26" i="7"/>
  <c r="B25" i="7"/>
  <c r="B24" i="7"/>
  <c r="B23" i="7"/>
  <c r="B22" i="7"/>
  <c r="B21" i="7"/>
  <c r="B20" i="7"/>
  <c r="B19" i="7"/>
  <c r="B18" i="7"/>
  <c r="B17" i="7"/>
  <c r="B16" i="7"/>
  <c r="B15" i="7"/>
  <c r="B14" i="7"/>
  <c r="B13" i="7"/>
  <c r="B12" i="7"/>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42" i="3"/>
  <c r="B42" i="5"/>
  <c r="B41" i="5"/>
  <c r="B40" i="5"/>
  <c r="B39" i="5"/>
  <c r="B38" i="5"/>
  <c r="B37" i="5"/>
  <c r="B36" i="5"/>
  <c r="B35" i="5"/>
  <c r="B34" i="5"/>
  <c r="B33" i="5"/>
  <c r="B32" i="5"/>
  <c r="B31" i="5"/>
  <c r="B30" i="5"/>
  <c r="B29" i="5"/>
  <c r="B28" i="5"/>
  <c r="B27" i="5"/>
  <c r="B26" i="5"/>
  <c r="B25" i="5"/>
  <c r="B24" i="5"/>
  <c r="B23" i="5"/>
  <c r="B22" i="5"/>
  <c r="B21" i="5"/>
  <c r="B20" i="5"/>
  <c r="B19" i="5"/>
  <c r="B18" i="5"/>
  <c r="B17" i="5"/>
  <c r="B13" i="5"/>
  <c r="B12" i="5"/>
  <c r="B41"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H42" i="15"/>
  <c r="H41" i="15"/>
  <c r="H40" i="15"/>
  <c r="H39" i="15"/>
  <c r="H38" i="15"/>
  <c r="H37" i="15"/>
  <c r="H36" i="15"/>
  <c r="H35" i="15"/>
  <c r="H34" i="15"/>
  <c r="H33" i="15"/>
  <c r="H32" i="15"/>
  <c r="H31" i="15"/>
  <c r="H30" i="15"/>
  <c r="H29" i="15"/>
  <c r="H28" i="15"/>
  <c r="H27" i="15"/>
  <c r="H26" i="15"/>
  <c r="H25" i="15"/>
  <c r="H24" i="15"/>
  <c r="H23" i="15"/>
  <c r="H22" i="15"/>
  <c r="H21" i="15"/>
  <c r="H20" i="15"/>
  <c r="H19" i="15"/>
  <c r="H18" i="15"/>
  <c r="H17" i="15"/>
  <c r="H16" i="15"/>
  <c r="H15" i="15"/>
  <c r="H14" i="15"/>
  <c r="H13" i="15"/>
  <c r="H12" i="15"/>
  <c r="H43" i="15" s="1"/>
  <c r="K43" i="15" s="1"/>
  <c r="A12" i="15"/>
  <c r="A13" i="15" s="1"/>
  <c r="I8" i="15"/>
  <c r="A7" i="15"/>
  <c r="A6" i="15"/>
  <c r="A3" i="15"/>
  <c r="K1" i="15"/>
  <c r="I1" i="15"/>
  <c r="H42" i="14"/>
  <c r="H41" i="14"/>
  <c r="H40" i="14"/>
  <c r="H39" i="14"/>
  <c r="H38" i="14"/>
  <c r="H37" i="14"/>
  <c r="H36" i="14"/>
  <c r="H35" i="14"/>
  <c r="H34" i="14"/>
  <c r="H33" i="14"/>
  <c r="H32" i="14"/>
  <c r="H31" i="14"/>
  <c r="H30" i="14"/>
  <c r="H29" i="14"/>
  <c r="H28" i="14"/>
  <c r="H27" i="14"/>
  <c r="H26" i="14"/>
  <c r="H25" i="14"/>
  <c r="H24" i="14"/>
  <c r="H23" i="14"/>
  <c r="H22" i="14"/>
  <c r="H21" i="14"/>
  <c r="H20" i="14"/>
  <c r="H19" i="14"/>
  <c r="H18" i="14"/>
  <c r="H17" i="14"/>
  <c r="H16" i="14"/>
  <c r="H15" i="14"/>
  <c r="H14" i="14"/>
  <c r="H13" i="14"/>
  <c r="H12" i="14"/>
  <c r="H43" i="14" s="1"/>
  <c r="K43" i="14" s="1"/>
  <c r="A12" i="14"/>
  <c r="A13" i="14" s="1"/>
  <c r="I8" i="14"/>
  <c r="A7" i="14"/>
  <c r="A6" i="14"/>
  <c r="A3" i="14"/>
  <c r="K1" i="14"/>
  <c r="I1" i="14"/>
  <c r="H42" i="13"/>
  <c r="H41" i="13"/>
  <c r="H40" i="13"/>
  <c r="H39" i="13"/>
  <c r="H38" i="13"/>
  <c r="H37" i="13"/>
  <c r="H36" i="13"/>
  <c r="H35" i="13"/>
  <c r="H34" i="13"/>
  <c r="H33" i="13"/>
  <c r="H32" i="13"/>
  <c r="H31" i="13"/>
  <c r="H30" i="13"/>
  <c r="H29" i="13"/>
  <c r="H28" i="13"/>
  <c r="H27" i="13"/>
  <c r="H26" i="13"/>
  <c r="H25" i="13"/>
  <c r="H24" i="13"/>
  <c r="H23" i="13"/>
  <c r="H22" i="13"/>
  <c r="H21" i="13"/>
  <c r="H20" i="13"/>
  <c r="H19" i="13"/>
  <c r="H18" i="13"/>
  <c r="H17" i="13"/>
  <c r="H16" i="13"/>
  <c r="H15" i="13"/>
  <c r="H14" i="13"/>
  <c r="H13" i="13"/>
  <c r="H12" i="13"/>
  <c r="H43" i="13" s="1"/>
  <c r="K43" i="13" s="1"/>
  <c r="A12" i="13"/>
  <c r="A13" i="13" s="1"/>
  <c r="I8" i="13"/>
  <c r="A7" i="13"/>
  <c r="A6" i="13"/>
  <c r="A3" i="13"/>
  <c r="K1" i="13"/>
  <c r="I1" i="13"/>
  <c r="H42" i="12"/>
  <c r="H41" i="12"/>
  <c r="H40" i="12"/>
  <c r="H39" i="12"/>
  <c r="H38" i="12"/>
  <c r="H37" i="12"/>
  <c r="H36" i="12"/>
  <c r="H35" i="12"/>
  <c r="H34" i="12"/>
  <c r="H33" i="12"/>
  <c r="H32" i="12"/>
  <c r="H31" i="12"/>
  <c r="H30" i="12"/>
  <c r="H29" i="12"/>
  <c r="H28" i="12"/>
  <c r="H27" i="12"/>
  <c r="H26" i="12"/>
  <c r="H25" i="12"/>
  <c r="H24" i="12"/>
  <c r="H23" i="12"/>
  <c r="H22" i="12"/>
  <c r="H21" i="12"/>
  <c r="H20" i="12"/>
  <c r="H19" i="12"/>
  <c r="H18" i="12"/>
  <c r="H17" i="12"/>
  <c r="H16" i="12"/>
  <c r="H15" i="12"/>
  <c r="H14" i="12"/>
  <c r="H13" i="12"/>
  <c r="H12" i="12"/>
  <c r="H43" i="12" s="1"/>
  <c r="K43" i="12" s="1"/>
  <c r="A12" i="12"/>
  <c r="A13" i="12" s="1"/>
  <c r="I8" i="12"/>
  <c r="A7" i="12"/>
  <c r="A6" i="12"/>
  <c r="A3" i="12"/>
  <c r="K1" i="12"/>
  <c r="I1" i="12"/>
  <c r="H42" i="11"/>
  <c r="H41" i="11"/>
  <c r="H40" i="11"/>
  <c r="H39" i="11"/>
  <c r="H38" i="11"/>
  <c r="H37" i="11"/>
  <c r="H36" i="11"/>
  <c r="H35" i="11"/>
  <c r="H34" i="11"/>
  <c r="H33" i="11"/>
  <c r="H32" i="11"/>
  <c r="H31" i="11"/>
  <c r="H30" i="11"/>
  <c r="H29" i="11"/>
  <c r="H28" i="11"/>
  <c r="H27" i="11"/>
  <c r="H26" i="11"/>
  <c r="H25" i="11"/>
  <c r="H24" i="11"/>
  <c r="H23" i="11"/>
  <c r="H22" i="11"/>
  <c r="H21" i="11"/>
  <c r="H20" i="11"/>
  <c r="H19" i="11"/>
  <c r="H18" i="11"/>
  <c r="H17" i="11"/>
  <c r="H16" i="11"/>
  <c r="H15" i="11"/>
  <c r="H14" i="11"/>
  <c r="H13" i="11"/>
  <c r="H12" i="11"/>
  <c r="H43" i="11" s="1"/>
  <c r="K43" i="11" s="1"/>
  <c r="A12" i="11"/>
  <c r="A13" i="11" s="1"/>
  <c r="I8" i="11"/>
  <c r="A7" i="11"/>
  <c r="A6" i="11"/>
  <c r="A3" i="11"/>
  <c r="K1" i="11"/>
  <c r="I1" i="11"/>
  <c r="H42" i="10"/>
  <c r="H41" i="10"/>
  <c r="H40" i="10"/>
  <c r="H39" i="10"/>
  <c r="H38" i="10"/>
  <c r="H37" i="10"/>
  <c r="H36" i="10"/>
  <c r="H35" i="10"/>
  <c r="H34" i="10"/>
  <c r="H33" i="10"/>
  <c r="H32" i="10"/>
  <c r="H31" i="10"/>
  <c r="H30" i="10"/>
  <c r="H29" i="10"/>
  <c r="H28" i="10"/>
  <c r="H27" i="10"/>
  <c r="H26" i="10"/>
  <c r="H25" i="10"/>
  <c r="H24" i="10"/>
  <c r="H23" i="10"/>
  <c r="H22" i="10"/>
  <c r="H21" i="10"/>
  <c r="H20" i="10"/>
  <c r="H19" i="10"/>
  <c r="H18" i="10"/>
  <c r="H17" i="10"/>
  <c r="H16" i="10"/>
  <c r="H15" i="10"/>
  <c r="H14" i="10"/>
  <c r="H13" i="10"/>
  <c r="H12" i="10"/>
  <c r="H43" i="10" s="1"/>
  <c r="K43" i="10" s="1"/>
  <c r="A12" i="10"/>
  <c r="A13" i="10" s="1"/>
  <c r="I8" i="10"/>
  <c r="A7" i="10"/>
  <c r="A6" i="10"/>
  <c r="A3" i="10"/>
  <c r="K1" i="10"/>
  <c r="I1" i="10"/>
  <c r="H42" i="9"/>
  <c r="H41" i="9"/>
  <c r="H40" i="9"/>
  <c r="H39" i="9"/>
  <c r="H38" i="9"/>
  <c r="H37" i="9"/>
  <c r="H36" i="9"/>
  <c r="H35" i="9"/>
  <c r="H34" i="9"/>
  <c r="H33" i="9"/>
  <c r="H32" i="9"/>
  <c r="H31" i="9"/>
  <c r="H30" i="9"/>
  <c r="H29" i="9"/>
  <c r="H28" i="9"/>
  <c r="H27" i="9"/>
  <c r="H26" i="9"/>
  <c r="H25" i="9"/>
  <c r="H24" i="9"/>
  <c r="H23" i="9"/>
  <c r="H22" i="9"/>
  <c r="H21" i="9"/>
  <c r="H20" i="9"/>
  <c r="H19" i="9"/>
  <c r="H18" i="9"/>
  <c r="H17" i="9"/>
  <c r="H16" i="9"/>
  <c r="H15" i="9"/>
  <c r="H14" i="9"/>
  <c r="H13" i="9"/>
  <c r="H12" i="9"/>
  <c r="H43" i="9" s="1"/>
  <c r="K43" i="9" s="1"/>
  <c r="A12" i="9"/>
  <c r="A13" i="9" s="1"/>
  <c r="I8" i="9"/>
  <c r="A7" i="9"/>
  <c r="A6" i="9"/>
  <c r="A3" i="9"/>
  <c r="K1" i="9"/>
  <c r="I1" i="9"/>
  <c r="H42" i="8"/>
  <c r="H41" i="8"/>
  <c r="H40" i="8"/>
  <c r="H39" i="8"/>
  <c r="H38" i="8"/>
  <c r="H37" i="8"/>
  <c r="H36" i="8"/>
  <c r="H35" i="8"/>
  <c r="H34" i="8"/>
  <c r="H33" i="8"/>
  <c r="H32" i="8"/>
  <c r="H31" i="8"/>
  <c r="H30" i="8"/>
  <c r="H29" i="8"/>
  <c r="H28" i="8"/>
  <c r="H27" i="8"/>
  <c r="H26" i="8"/>
  <c r="H25" i="8"/>
  <c r="H24" i="8"/>
  <c r="H23" i="8"/>
  <c r="H22" i="8"/>
  <c r="H21" i="8"/>
  <c r="H20" i="8"/>
  <c r="H19" i="8"/>
  <c r="H18" i="8"/>
  <c r="H17" i="8"/>
  <c r="H16" i="8"/>
  <c r="H15" i="8"/>
  <c r="H14" i="8"/>
  <c r="H13" i="8"/>
  <c r="H12" i="8"/>
  <c r="H43" i="8" s="1"/>
  <c r="K43" i="8" s="1"/>
  <c r="A12" i="8"/>
  <c r="A13" i="8" s="1"/>
  <c r="I8" i="8"/>
  <c r="A7" i="8"/>
  <c r="A6" i="8"/>
  <c r="A3" i="8"/>
  <c r="K1" i="8"/>
  <c r="I1" i="8"/>
  <c r="H42" i="7"/>
  <c r="H41" i="7"/>
  <c r="H40" i="7"/>
  <c r="H39" i="7"/>
  <c r="H38" i="7"/>
  <c r="H37" i="7"/>
  <c r="H36" i="7"/>
  <c r="H35" i="7"/>
  <c r="H34" i="7"/>
  <c r="H33" i="7"/>
  <c r="H32" i="7"/>
  <c r="H31" i="7"/>
  <c r="H30" i="7"/>
  <c r="H29" i="7"/>
  <c r="H28" i="7"/>
  <c r="H27" i="7"/>
  <c r="H26" i="7"/>
  <c r="H25" i="7"/>
  <c r="H24" i="7"/>
  <c r="H23" i="7"/>
  <c r="H22" i="7"/>
  <c r="H21" i="7"/>
  <c r="H20" i="7"/>
  <c r="H19" i="7"/>
  <c r="H18" i="7"/>
  <c r="H17" i="7"/>
  <c r="H16" i="7"/>
  <c r="H15" i="7"/>
  <c r="H14" i="7"/>
  <c r="H13" i="7"/>
  <c r="H12" i="7"/>
  <c r="H43" i="7" s="1"/>
  <c r="K43" i="7" s="1"/>
  <c r="A12" i="7"/>
  <c r="A13" i="7" s="1"/>
  <c r="I8" i="7"/>
  <c r="A7" i="7"/>
  <c r="A6" i="7"/>
  <c r="A3" i="7"/>
  <c r="K1" i="7"/>
  <c r="I1" i="7"/>
  <c r="H42" i="6"/>
  <c r="H41" i="6"/>
  <c r="H40" i="6"/>
  <c r="H39" i="6"/>
  <c r="H38" i="6"/>
  <c r="H37" i="6"/>
  <c r="H36" i="6"/>
  <c r="H35" i="6"/>
  <c r="H34" i="6"/>
  <c r="H33" i="6"/>
  <c r="H32" i="6"/>
  <c r="H31" i="6"/>
  <c r="H30" i="6"/>
  <c r="H29" i="6"/>
  <c r="H28" i="6"/>
  <c r="H27" i="6"/>
  <c r="H26" i="6"/>
  <c r="H25" i="6"/>
  <c r="H24" i="6"/>
  <c r="H23" i="6"/>
  <c r="H22" i="6"/>
  <c r="H21" i="6"/>
  <c r="H20" i="6"/>
  <c r="H19" i="6"/>
  <c r="H18" i="6"/>
  <c r="H17" i="6"/>
  <c r="H16" i="6"/>
  <c r="H15" i="6"/>
  <c r="H14" i="6"/>
  <c r="H13" i="6"/>
  <c r="H12" i="6"/>
  <c r="A12" i="6"/>
  <c r="A13" i="6" s="1"/>
  <c r="I8" i="6"/>
  <c r="A7" i="6"/>
  <c r="A6" i="6"/>
  <c r="A3" i="6"/>
  <c r="K1" i="6"/>
  <c r="I1" i="6"/>
  <c r="H42" i="5"/>
  <c r="H41" i="5"/>
  <c r="H40" i="5"/>
  <c r="H39" i="5"/>
  <c r="H38" i="5"/>
  <c r="H37" i="5"/>
  <c r="H36" i="5"/>
  <c r="H35" i="5"/>
  <c r="H34" i="5"/>
  <c r="H33" i="5"/>
  <c r="H32" i="5"/>
  <c r="H31" i="5"/>
  <c r="H30" i="5"/>
  <c r="H29" i="5"/>
  <c r="H28" i="5"/>
  <c r="H27" i="5"/>
  <c r="H26" i="5"/>
  <c r="H25" i="5"/>
  <c r="H24" i="5"/>
  <c r="H23" i="5"/>
  <c r="H22" i="5"/>
  <c r="H21" i="5"/>
  <c r="H20" i="5"/>
  <c r="H19" i="5"/>
  <c r="H18" i="5"/>
  <c r="H17" i="5"/>
  <c r="H16" i="5"/>
  <c r="H15" i="5"/>
  <c r="H14" i="5"/>
  <c r="H13" i="5"/>
  <c r="H12" i="5"/>
  <c r="H43" i="5" s="1"/>
  <c r="K43" i="5" s="1"/>
  <c r="A12" i="5"/>
  <c r="A13" i="5" s="1"/>
  <c r="I8" i="5"/>
  <c r="A7" i="5"/>
  <c r="A6" i="5"/>
  <c r="A3" i="5"/>
  <c r="K1" i="5"/>
  <c r="I1" i="5"/>
  <c r="A3" i="3"/>
  <c r="H43" i="6" l="1"/>
  <c r="K43" i="6" s="1"/>
  <c r="A14" i="15"/>
  <c r="A14" i="14"/>
  <c r="A14" i="13"/>
  <c r="A14" i="12"/>
  <c r="A14" i="11"/>
  <c r="A14" i="10"/>
  <c r="A14" i="9"/>
  <c r="A14" i="8"/>
  <c r="A14" i="7"/>
  <c r="A14" i="6"/>
  <c r="A14" i="5"/>
  <c r="A12" i="3"/>
  <c r="A15" i="15" l="1"/>
  <c r="A15" i="14"/>
  <c r="A15" i="13"/>
  <c r="A15" i="12"/>
  <c r="A15" i="11"/>
  <c r="A15" i="10"/>
  <c r="A15" i="9"/>
  <c r="A15" i="8"/>
  <c r="A15" i="7"/>
  <c r="A15" i="6"/>
  <c r="A15" i="5"/>
  <c r="K1" i="3"/>
  <c r="I1" i="3"/>
  <c r="I8" i="3"/>
  <c r="A7" i="3"/>
  <c r="A6" i="3"/>
  <c r="A16" i="15" l="1"/>
  <c r="A16" i="14"/>
  <c r="A16" i="13"/>
  <c r="A16" i="12"/>
  <c r="A16" i="11"/>
  <c r="A16" i="10"/>
  <c r="A16" i="9"/>
  <c r="A16" i="8"/>
  <c r="A16" i="7"/>
  <c r="A16" i="6"/>
  <c r="A16" i="5"/>
  <c r="H13" i="3"/>
  <c r="H17" i="3"/>
  <c r="H16" i="3"/>
  <c r="H12" i="3"/>
  <c r="H14" i="3"/>
  <c r="H15" i="3"/>
  <c r="H18" i="3"/>
  <c r="H19" i="3"/>
  <c r="H20" i="3"/>
  <c r="H21" i="3"/>
  <c r="H22" i="3"/>
  <c r="H23" i="3"/>
  <c r="H24" i="3"/>
  <c r="H25" i="3"/>
  <c r="H26" i="3"/>
  <c r="H27" i="3"/>
  <c r="H28" i="3"/>
  <c r="H29" i="3"/>
  <c r="H30" i="3"/>
  <c r="H31" i="3"/>
  <c r="H32" i="3"/>
  <c r="H33" i="3"/>
  <c r="H34" i="3"/>
  <c r="H35" i="3"/>
  <c r="H36" i="3"/>
  <c r="H37" i="3"/>
  <c r="H38" i="3"/>
  <c r="H39" i="3"/>
  <c r="H40" i="3"/>
  <c r="H41" i="3"/>
  <c r="H42" i="3"/>
  <c r="A17" i="15" l="1"/>
  <c r="A17" i="14"/>
  <c r="A17" i="13"/>
  <c r="A17" i="12"/>
  <c r="A17" i="11"/>
  <c r="A17" i="10"/>
  <c r="A17" i="9"/>
  <c r="A17" i="8"/>
  <c r="A17" i="7"/>
  <c r="A17" i="6"/>
  <c r="A17" i="5"/>
  <c r="H43" i="3"/>
  <c r="K43" i="3" s="1"/>
  <c r="A13" i="3"/>
  <c r="A18" i="15" l="1"/>
  <c r="A18" i="14"/>
  <c r="A18" i="13"/>
  <c r="A18" i="12"/>
  <c r="A18" i="11"/>
  <c r="A18" i="10"/>
  <c r="A18" i="9"/>
  <c r="A18" i="8"/>
  <c r="A18" i="7"/>
  <c r="A18" i="6"/>
  <c r="A18" i="5"/>
  <c r="A14" i="3"/>
  <c r="A19" i="15" l="1"/>
  <c r="A19" i="14"/>
  <c r="A19" i="13"/>
  <c r="A19" i="12"/>
  <c r="A19" i="11"/>
  <c r="A19" i="10"/>
  <c r="A19" i="9"/>
  <c r="A19" i="8"/>
  <c r="A19" i="7"/>
  <c r="A19" i="6"/>
  <c r="A19" i="5"/>
  <c r="A15" i="3"/>
  <c r="A20" i="15" l="1"/>
  <c r="A20" i="14"/>
  <c r="A20" i="13"/>
  <c r="A20" i="12"/>
  <c r="A20" i="11"/>
  <c r="A20" i="10"/>
  <c r="A20" i="9"/>
  <c r="A20" i="8"/>
  <c r="A20" i="7"/>
  <c r="A20" i="6"/>
  <c r="A20" i="5"/>
  <c r="A16" i="3"/>
  <c r="A21" i="15" l="1"/>
  <c r="A21" i="14"/>
  <c r="A21" i="13"/>
  <c r="A21" i="12"/>
  <c r="A21" i="11"/>
  <c r="A21" i="10"/>
  <c r="A21" i="9"/>
  <c r="A21" i="8"/>
  <c r="A21" i="7"/>
  <c r="A21" i="6"/>
  <c r="A21" i="5"/>
  <c r="A17" i="3"/>
  <c r="A22" i="15" l="1"/>
  <c r="A22" i="14"/>
  <c r="A22" i="13"/>
  <c r="A22" i="12"/>
  <c r="A22" i="11"/>
  <c r="A22" i="10"/>
  <c r="A22" i="9"/>
  <c r="A22" i="8"/>
  <c r="A22" i="7"/>
  <c r="A22" i="6"/>
  <c r="A22" i="5"/>
  <c r="A18" i="3"/>
  <c r="A23" i="15" l="1"/>
  <c r="A23" i="14"/>
  <c r="A23" i="13"/>
  <c r="A23" i="12"/>
  <c r="A23" i="11"/>
  <c r="A23" i="10"/>
  <c r="A23" i="9"/>
  <c r="A23" i="8"/>
  <c r="A23" i="7"/>
  <c r="A23" i="6"/>
  <c r="A23" i="5"/>
  <c r="A19" i="3"/>
  <c r="A24" i="15" l="1"/>
  <c r="A24" i="14"/>
  <c r="A24" i="13"/>
  <c r="A24" i="12"/>
  <c r="A24" i="11"/>
  <c r="A24" i="10"/>
  <c r="A24" i="9"/>
  <c r="A24" i="8"/>
  <c r="A24" i="7"/>
  <c r="A24" i="6"/>
  <c r="A24" i="5"/>
  <c r="A20" i="3"/>
  <c r="A25" i="15" l="1"/>
  <c r="A25" i="14"/>
  <c r="A25" i="13"/>
  <c r="A25" i="12"/>
  <c r="A25" i="11"/>
  <c r="A25" i="10"/>
  <c r="A25" i="9"/>
  <c r="A25" i="8"/>
  <c r="A25" i="7"/>
  <c r="A25" i="6"/>
  <c r="A25" i="5"/>
  <c r="A21" i="3"/>
  <c r="A26" i="15" l="1"/>
  <c r="A26" i="14"/>
  <c r="A26" i="13"/>
  <c r="A26" i="12"/>
  <c r="A26" i="11"/>
  <c r="A26" i="10"/>
  <c r="A26" i="9"/>
  <c r="A26" i="8"/>
  <c r="A26" i="7"/>
  <c r="A26" i="6"/>
  <c r="A26" i="5"/>
  <c r="A22" i="3"/>
  <c r="A27" i="15" l="1"/>
  <c r="A27" i="14"/>
  <c r="A27" i="13"/>
  <c r="A27" i="12"/>
  <c r="A27" i="11"/>
  <c r="A27" i="10"/>
  <c r="A27" i="9"/>
  <c r="A27" i="8"/>
  <c r="A27" i="7"/>
  <c r="A27" i="6"/>
  <c r="A27" i="5"/>
  <c r="A23" i="3"/>
  <c r="A28" i="15" l="1"/>
  <c r="A28" i="14"/>
  <c r="A28" i="13"/>
  <c r="A28" i="12"/>
  <c r="A28" i="11"/>
  <c r="A28" i="10"/>
  <c r="A28" i="9"/>
  <c r="A28" i="8"/>
  <c r="A28" i="7"/>
  <c r="A28" i="6"/>
  <c r="A28" i="5"/>
  <c r="A24" i="3"/>
  <c r="A29" i="15" l="1"/>
  <c r="A29" i="14"/>
  <c r="A29" i="13"/>
  <c r="A29" i="12"/>
  <c r="A29" i="11"/>
  <c r="A29" i="10"/>
  <c r="A29" i="9"/>
  <c r="A29" i="8"/>
  <c r="A29" i="7"/>
  <c r="A29" i="6"/>
  <c r="A29" i="5"/>
  <c r="A25" i="3"/>
  <c r="A30" i="15" l="1"/>
  <c r="A30" i="14"/>
  <c r="A30" i="13"/>
  <c r="A30" i="12"/>
  <c r="A30" i="11"/>
  <c r="A30" i="10"/>
  <c r="A30" i="9"/>
  <c r="A30" i="8"/>
  <c r="A30" i="7"/>
  <c r="A30" i="6"/>
  <c r="A30" i="5"/>
  <c r="A26" i="3"/>
  <c r="A31" i="15" l="1"/>
  <c r="A31" i="14"/>
  <c r="A31" i="13"/>
  <c r="A31" i="12"/>
  <c r="A31" i="11"/>
  <c r="A31" i="10"/>
  <c r="A31" i="9"/>
  <c r="A31" i="8"/>
  <c r="A31" i="7"/>
  <c r="A31" i="6"/>
  <c r="A31" i="5"/>
  <c r="A27" i="3"/>
  <c r="A32" i="15" l="1"/>
  <c r="A32" i="14"/>
  <c r="A32" i="13"/>
  <c r="A32" i="12"/>
  <c r="A32" i="11"/>
  <c r="A32" i="10"/>
  <c r="A32" i="9"/>
  <c r="A32" i="8"/>
  <c r="A32" i="7"/>
  <c r="A32" i="6"/>
  <c r="A32" i="5"/>
  <c r="A28" i="3"/>
  <c r="A33" i="15" l="1"/>
  <c r="A33" i="14"/>
  <c r="A33" i="13"/>
  <c r="A33" i="12"/>
  <c r="A33" i="11"/>
  <c r="A33" i="10"/>
  <c r="A33" i="9"/>
  <c r="A33" i="8"/>
  <c r="A33" i="7"/>
  <c r="A33" i="6"/>
  <c r="A33" i="5"/>
  <c r="A29" i="3"/>
  <c r="A34" i="15" l="1"/>
  <c r="A34" i="14"/>
  <c r="A34" i="13"/>
  <c r="A34" i="12"/>
  <c r="A34" i="11"/>
  <c r="A34" i="10"/>
  <c r="A34" i="9"/>
  <c r="A34" i="8"/>
  <c r="A34" i="7"/>
  <c r="A34" i="6"/>
  <c r="A34" i="5"/>
  <c r="A30" i="3"/>
  <c r="A35" i="15" l="1"/>
  <c r="A35" i="14"/>
  <c r="A35" i="13"/>
  <c r="A35" i="12"/>
  <c r="A35" i="11"/>
  <c r="A35" i="10"/>
  <c r="A35" i="9"/>
  <c r="A35" i="8"/>
  <c r="A35" i="7"/>
  <c r="A35" i="6"/>
  <c r="A35" i="5"/>
  <c r="A31" i="3"/>
  <c r="A36" i="15" l="1"/>
  <c r="A36" i="14"/>
  <c r="A36" i="13"/>
  <c r="A36" i="12"/>
  <c r="A36" i="11"/>
  <c r="A36" i="10"/>
  <c r="A36" i="9"/>
  <c r="A36" i="8"/>
  <c r="A36" i="7"/>
  <c r="A36" i="5"/>
  <c r="A32" i="3"/>
  <c r="A37" i="15" l="1"/>
  <c r="A37" i="14"/>
  <c r="A37" i="13"/>
  <c r="A37" i="12"/>
  <c r="A37" i="11"/>
  <c r="A37" i="10"/>
  <c r="A37" i="9"/>
  <c r="A37" i="8"/>
  <c r="A37" i="7"/>
  <c r="A37" i="6"/>
  <c r="A37" i="5"/>
  <c r="A33" i="3"/>
  <c r="A38" i="15" l="1"/>
  <c r="A38" i="14"/>
  <c r="A38" i="13"/>
  <c r="A38" i="12"/>
  <c r="A38" i="11"/>
  <c r="A38" i="10"/>
  <c r="A38" i="9"/>
  <c r="A38" i="8"/>
  <c r="A38" i="7"/>
  <c r="A38" i="6"/>
  <c r="A38" i="5"/>
  <c r="A34" i="3"/>
  <c r="A39" i="15" l="1"/>
  <c r="A39" i="14"/>
  <c r="A39" i="13"/>
  <c r="A39" i="12"/>
  <c r="A39" i="11"/>
  <c r="A39" i="10"/>
  <c r="A39" i="9"/>
  <c r="A39" i="8"/>
  <c r="A39" i="7"/>
  <c r="A39" i="6"/>
  <c r="A39" i="5"/>
  <c r="A35" i="3"/>
  <c r="A42" i="15" l="1"/>
  <c r="A40" i="15"/>
  <c r="A41" i="15"/>
  <c r="A42" i="14"/>
  <c r="A40" i="14"/>
  <c r="A41" i="14"/>
  <c r="A42" i="13"/>
  <c r="A40" i="13"/>
  <c r="A41" i="13"/>
  <c r="A42" i="12"/>
  <c r="A40" i="12"/>
  <c r="A41" i="12"/>
  <c r="A41" i="11"/>
  <c r="A42" i="11"/>
  <c r="A40" i="11"/>
  <c r="A42" i="10"/>
  <c r="A40" i="10"/>
  <c r="A41" i="10"/>
  <c r="A42" i="9"/>
  <c r="A40" i="9"/>
  <c r="A41" i="9"/>
  <c r="A42" i="8"/>
  <c r="A40" i="8"/>
  <c r="A41" i="8"/>
  <c r="A42" i="7"/>
  <c r="A40" i="7"/>
  <c r="A41" i="7"/>
  <c r="A42" i="6"/>
  <c r="A40" i="6"/>
  <c r="A41" i="6"/>
  <c r="A42" i="5"/>
  <c r="A40" i="5"/>
  <c r="A41" i="5"/>
  <c r="A36" i="3"/>
  <c r="A37" i="3" l="1"/>
  <c r="A38" i="3" l="1"/>
  <c r="A39" i="3" l="1"/>
  <c r="A42" i="3" l="1"/>
  <c r="A41" i="3"/>
  <c r="A40" i="3"/>
</calcChain>
</file>

<file path=xl/sharedStrings.xml><?xml version="1.0" encoding="utf-8"?>
<sst xmlns="http://schemas.openxmlformats.org/spreadsheetml/2006/main" count="365" uniqueCount="40">
  <si>
    <t>日</t>
    <rPh sb="0" eb="1">
      <t>ニチ</t>
    </rPh>
    <phoneticPr fontId="2"/>
  </si>
  <si>
    <t>曜日</t>
    <rPh sb="0" eb="2">
      <t>ヨウビ</t>
    </rPh>
    <phoneticPr fontId="2"/>
  </si>
  <si>
    <t>合計</t>
    <rPh sb="0" eb="2">
      <t>ゴウケイ</t>
    </rPh>
    <phoneticPr fontId="2"/>
  </si>
  <si>
    <t>従事者　所属：</t>
    <rPh sb="0" eb="3">
      <t>ジュウジシャ</t>
    </rPh>
    <rPh sb="4" eb="6">
      <t>ショゾク</t>
    </rPh>
    <phoneticPr fontId="2"/>
  </si>
  <si>
    <t>氏名：</t>
    <rPh sb="0" eb="2">
      <t>シメイ</t>
    </rPh>
    <phoneticPr fontId="2"/>
  </si>
  <si>
    <t>開始時刻</t>
    <rPh sb="0" eb="2">
      <t>カイシ</t>
    </rPh>
    <rPh sb="2" eb="4">
      <t>ジコク</t>
    </rPh>
    <phoneticPr fontId="2"/>
  </si>
  <si>
    <t>終了時刻</t>
    <rPh sb="0" eb="2">
      <t>シュウリョウ</t>
    </rPh>
    <rPh sb="2" eb="4">
      <t>ジコク</t>
    </rPh>
    <phoneticPr fontId="2"/>
  </si>
  <si>
    <t>氏名：</t>
  </si>
  <si>
    <t>除外する時間数</t>
    <rPh sb="0" eb="2">
      <t>ジョガイ</t>
    </rPh>
    <rPh sb="4" eb="7">
      <t>ジカンスウ</t>
    </rPh>
    <phoneticPr fontId="2"/>
  </si>
  <si>
    <t>従事した時間数</t>
    <rPh sb="0" eb="2">
      <t>ジュウジ</t>
    </rPh>
    <rPh sb="4" eb="7">
      <t>ジカンスウ</t>
    </rPh>
    <phoneticPr fontId="2"/>
  </si>
  <si>
    <t>従事時間帯(２４時間制で時刻入力)</t>
    <rPh sb="0" eb="2">
      <t>ジュウジ</t>
    </rPh>
    <rPh sb="2" eb="4">
      <t>ジカン</t>
    </rPh>
    <rPh sb="4" eb="5">
      <t>タイ</t>
    </rPh>
    <rPh sb="8" eb="11">
      <t>ジカンセイ</t>
    </rPh>
    <rPh sb="12" eb="14">
      <t>ジコク</t>
    </rPh>
    <rPh sb="14" eb="16">
      <t>ニュウリョク</t>
    </rPh>
    <phoneticPr fontId="2"/>
  </si>
  <si>
    <t>数値表示に変換した右の時間数を労務費積算書に記入</t>
    <rPh sb="0" eb="2">
      <t>スウチ</t>
    </rPh>
    <rPh sb="2" eb="4">
      <t>ヒョウジ</t>
    </rPh>
    <rPh sb="5" eb="7">
      <t>ヘンカン</t>
    </rPh>
    <rPh sb="9" eb="10">
      <t>ミギ</t>
    </rPh>
    <rPh sb="11" eb="14">
      <t>ジカンスウ</t>
    </rPh>
    <rPh sb="15" eb="18">
      <t>ロウムヒ</t>
    </rPh>
    <rPh sb="18" eb="21">
      <t>セキサンショ</t>
    </rPh>
    <rPh sb="22" eb="24">
      <t>キニュウ</t>
    </rPh>
    <phoneticPr fontId="2"/>
  </si>
  <si>
    <t>ＮＥＤＯ確認欄</t>
    <rPh sb="4" eb="6">
      <t>カクニン</t>
    </rPh>
    <rPh sb="6" eb="7">
      <t>ラン</t>
    </rPh>
    <phoneticPr fontId="2"/>
  </si>
  <si>
    <t>氏名</t>
    <rPh sb="0" eb="2">
      <t>シメイ</t>
    </rPh>
    <phoneticPr fontId="2"/>
  </si>
  <si>
    <t>確認日</t>
    <rPh sb="0" eb="2">
      <t>カクニン</t>
    </rPh>
    <rPh sb="2" eb="3">
      <t>ビ</t>
    </rPh>
    <phoneticPr fontId="2"/>
  </si>
  <si>
    <t>所属</t>
    <rPh sb="0" eb="2">
      <t>ショゾク</t>
    </rPh>
    <phoneticPr fontId="2"/>
  </si>
  <si>
    <t>※下記業務以外のＮＥＤＯ業務従事：</t>
    <phoneticPr fontId="2"/>
  </si>
  <si>
    <t>※NEDO以外の公的資金に係る業務への従事：</t>
    <phoneticPr fontId="2"/>
  </si>
  <si>
    <t xml:space="preserve"> </t>
    <phoneticPr fontId="2"/>
  </si>
  <si>
    <t>委託業務従事日誌</t>
  </si>
  <si>
    <t>なし</t>
  </si>
  <si>
    <t>□□□□□□□□－□</t>
    <phoneticPr fontId="2"/>
  </si>
  <si>
    <t>通常勤務</t>
  </si>
  <si>
    <t>＊事業者としてコンプライアンス（法令遵守）プログラム等を有する場合にはその責任者が、有しない場合には役員等コンプライアンスに関し責任を有する者が、併せて従事内容の確認を行ってください。
＊具体的な研究内容・作業内容について作成頂いた研究者本人にヒアリングさせて頂くことがあります。</t>
    <rPh sb="1" eb="4">
      <t>ジギョウシャ</t>
    </rPh>
    <rPh sb="16" eb="18">
      <t>ホウレイ</t>
    </rPh>
    <rPh sb="18" eb="20">
      <t>ジュンシュ</t>
    </rPh>
    <rPh sb="26" eb="27">
      <t>トウ</t>
    </rPh>
    <rPh sb="28" eb="29">
      <t>ユウ</t>
    </rPh>
    <rPh sb="31" eb="33">
      <t>バアイ</t>
    </rPh>
    <rPh sb="37" eb="40">
      <t>セキニンシャ</t>
    </rPh>
    <rPh sb="42" eb="43">
      <t>ユウ</t>
    </rPh>
    <rPh sb="46" eb="48">
      <t>バアイ</t>
    </rPh>
    <phoneticPr fontId="2"/>
  </si>
  <si>
    <t>□□□□□□□□－□</t>
  </si>
  <si>
    <t>２０２３年４月分</t>
    <phoneticPr fontId="2"/>
  </si>
  <si>
    <t>２０２３年５月分</t>
    <phoneticPr fontId="2"/>
  </si>
  <si>
    <t>２０２３年６月分</t>
    <phoneticPr fontId="2"/>
  </si>
  <si>
    <t>２０２３年７月分</t>
    <phoneticPr fontId="2"/>
  </si>
  <si>
    <t>２０２３年８月分</t>
    <phoneticPr fontId="2"/>
  </si>
  <si>
    <t>２０２３年９月分</t>
    <phoneticPr fontId="2"/>
  </si>
  <si>
    <t>２０２３年１０月分</t>
    <phoneticPr fontId="2"/>
  </si>
  <si>
    <t>２０２３年１１月分</t>
    <phoneticPr fontId="2"/>
  </si>
  <si>
    <t>２０２３年１２月分</t>
    <phoneticPr fontId="2"/>
  </si>
  <si>
    <t>２０２４年１月分</t>
    <phoneticPr fontId="2"/>
  </si>
  <si>
    <t>２０２４年２月分</t>
    <phoneticPr fontId="2"/>
  </si>
  <si>
    <t>２０２４年３月分</t>
    <phoneticPr fontId="2"/>
  </si>
  <si>
    <t>祝</t>
    <rPh sb="0" eb="1">
      <t>シュク</t>
    </rPh>
    <phoneticPr fontId="2"/>
  </si>
  <si>
    <t>振</t>
    <rPh sb="0" eb="1">
      <t>シン</t>
    </rPh>
    <phoneticPr fontId="2"/>
  </si>
  <si>
    <t>具体的な研究内容、作業内容</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</si>
</sst>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h]:mm"/>
    <numFmt numFmtId="177" formatCode="0.00_ "/>
    <numFmt numFmtId="178" formatCode="m/d"/>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9"/>
      <name val="ＭＳ ゴシック"/>
      <family val="3"/>
      <charset val="128"/>
    </font>
    <font>
      <sz val="11"/>
      <color indexed="12"/>
      <name val="ＭＳ Ｐゴシック"/>
      <family val="3"/>
      <charset val="128"/>
    </font>
    <font>
      <sz val="12"/>
      <color indexed="12"/>
      <name val="ＭＳ Ｐゴシック"/>
      <family val="3"/>
      <charset val="128"/>
    </font>
    <font>
      <sz val="9"/>
      <name val="ＭＳ Ｐゴシック"/>
      <family val="3"/>
      <charset val="128"/>
    </font>
    <font>
      <sz val="10"/>
      <color indexed="12"/>
      <name val="ＭＳ Ｐゴシック"/>
      <family val="3"/>
      <charset val="128"/>
    </font>
    <font>
      <sz val="10"/>
      <name val="ＭＳ Ｐゴシック"/>
      <family val="3"/>
      <charset val="128"/>
    </font>
    <font>
      <sz val="9"/>
      <color indexed="12"/>
      <name val="ＭＳ Ｐゴシック"/>
      <family val="3"/>
      <charset val="128"/>
    </font>
    <font>
      <sz val="8"/>
      <name val="ＭＳ Ｐゴシック"/>
      <family val="3"/>
      <charset val="128"/>
    </font>
    <font>
      <sz val="8"/>
      <name val="ＭＳ ゴシック"/>
      <family val="3"/>
      <charset val="128"/>
    </font>
    <font>
      <sz val="10"/>
      <name val="ＭＳ ゴシック"/>
      <family val="3"/>
      <charset val="128"/>
    </font>
    <font>
      <sz val="9"/>
      <color indexed="10"/>
      <name val="ＭＳ Ｐゴシック"/>
      <family val="3"/>
      <charset val="128"/>
    </font>
    <font>
      <sz val="8"/>
      <color indexed="12"/>
      <name val="ＭＳ Ｐゴシック"/>
      <family val="3"/>
      <charset val="128"/>
    </font>
    <font>
      <b/>
      <sz val="9"/>
      <color indexed="10"/>
      <name val="ＭＳ Ｐゴシック"/>
      <family val="3"/>
      <charset val="128"/>
    </font>
    <font>
      <b/>
      <sz val="9"/>
      <name val="ＭＳ Ｐゴシック"/>
      <family val="3"/>
      <charset val="128"/>
    </font>
    <font>
      <b/>
      <sz val="11"/>
      <name val="ＭＳ Ｐゴシック"/>
      <family val="3"/>
      <charset val="128"/>
    </font>
    <font>
      <b/>
      <sz val="9"/>
      <color indexed="23"/>
      <name val="ＭＳ Ｐゴシック"/>
      <family val="3"/>
      <charset val="128"/>
    </font>
    <font>
      <sz val="9"/>
      <color indexed="23"/>
      <name val="ＭＳ Ｐゴシック"/>
      <family val="3"/>
      <charset val="128"/>
    </font>
    <font>
      <sz val="8"/>
      <color rgb="FF000000"/>
      <name val="ＭＳ ゴシック"/>
      <family val="3"/>
      <charset val="128"/>
    </font>
    <font>
      <sz val="12"/>
      <color theme="3" tint="0.39994506668294322"/>
      <name val="ＭＳ Ｐゴシック"/>
      <family val="3"/>
      <charset val="128"/>
    </font>
    <font>
      <sz val="11"/>
      <color theme="3" tint="0.39994506668294322"/>
      <name val="ＭＳ Ｐゴシック"/>
      <family val="3"/>
      <charset val="128"/>
    </font>
  </fonts>
  <fills count="7">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41"/>
        <bgColor indexed="64"/>
      </patternFill>
    </fill>
    <fill>
      <patternFill patternType="solid">
        <fgColor indexed="9"/>
        <bgColor indexed="64"/>
      </patternFill>
    </fill>
    <fill>
      <patternFill patternType="solid">
        <fgColor theme="0"/>
        <bgColor indexed="64"/>
      </patternFill>
    </fill>
  </fills>
  <borders count="73">
    <border>
      <left/>
      <right/>
      <top/>
      <bottom/>
      <diagonal/>
    </border>
    <border>
      <left/>
      <right/>
      <top style="medium">
        <color indexed="64"/>
      </top>
      <bottom/>
      <diagonal/>
    </border>
    <border>
      <left/>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thin">
        <color indexed="64"/>
      </left>
      <right style="thin">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medium">
        <color indexed="64"/>
      </left>
      <right style="hair">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right style="medium">
        <color indexed="64"/>
      </right>
      <top/>
      <bottom/>
      <diagonal/>
    </border>
    <border>
      <left style="hair">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double">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thin">
        <color indexed="64"/>
      </left>
      <right style="medium">
        <color indexed="64"/>
      </right>
      <top style="medium">
        <color indexed="64"/>
      </top>
      <bottom style="medium">
        <color indexed="64"/>
      </bottom>
      <diagonal/>
    </border>
    <border>
      <left style="hair">
        <color indexed="64"/>
      </left>
      <right style="double">
        <color indexed="64"/>
      </right>
      <top style="hair">
        <color indexed="64"/>
      </top>
      <bottom style="double">
        <color indexed="64"/>
      </bottom>
      <diagonal/>
    </border>
    <border>
      <left style="hair">
        <color indexed="64"/>
      </left>
      <right style="double">
        <color indexed="64"/>
      </right>
      <top style="double">
        <color indexed="64"/>
      </top>
      <bottom style="hair">
        <color indexed="64"/>
      </bottom>
      <diagonal/>
    </border>
    <border>
      <left style="thin">
        <color indexed="64"/>
      </left>
      <right style="hair">
        <color indexed="64"/>
      </right>
      <top/>
      <bottom style="hair">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hair">
        <color indexed="64"/>
      </bottom>
      <diagonal/>
    </border>
    <border>
      <left/>
      <right style="medium">
        <color indexed="64"/>
      </right>
      <top/>
      <bottom style="hair">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style="thin">
        <color indexed="64"/>
      </left>
      <right style="thin">
        <color indexed="64"/>
      </right>
      <top style="medium">
        <color indexed="64"/>
      </top>
      <bottom style="hair">
        <color indexed="64"/>
      </bottom>
      <diagonal/>
    </border>
    <border>
      <left/>
      <right style="medium">
        <color indexed="64"/>
      </right>
      <top style="hair">
        <color indexed="64"/>
      </top>
      <bottom style="hair">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hair">
        <color indexed="64"/>
      </right>
      <top/>
      <bottom/>
      <diagonal/>
    </border>
    <border>
      <left style="medium">
        <color indexed="64"/>
      </left>
      <right style="hair">
        <color indexed="64"/>
      </right>
      <top/>
      <bottom style="double">
        <color indexed="64"/>
      </bottom>
      <diagonal/>
    </border>
    <border>
      <left style="hair">
        <color indexed="64"/>
      </left>
      <right style="double">
        <color indexed="64"/>
      </right>
      <top/>
      <bottom/>
      <diagonal/>
    </border>
    <border>
      <left style="hair">
        <color indexed="64"/>
      </left>
      <right style="double">
        <color indexed="64"/>
      </right>
      <top/>
      <bottom style="double">
        <color indexed="64"/>
      </bottom>
      <diagonal/>
    </border>
    <border>
      <left/>
      <right style="medium">
        <color indexed="64"/>
      </right>
      <top style="medium">
        <color indexed="64"/>
      </top>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medium">
        <color indexed="64"/>
      </right>
      <top style="double">
        <color indexed="64"/>
      </top>
      <bottom style="hair">
        <color indexed="64"/>
      </bottom>
      <diagonal/>
    </border>
    <border>
      <left style="thin">
        <color indexed="64"/>
      </left>
      <right/>
      <top style="hair">
        <color indexed="64"/>
      </top>
      <bottom style="double">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diagonal/>
    </border>
    <border>
      <left style="thin">
        <color indexed="64"/>
      </left>
      <right/>
      <top/>
      <bottom style="hair">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top/>
      <bottom style="double">
        <color indexed="64"/>
      </bottom>
      <diagonal/>
    </border>
  </borders>
  <cellStyleXfs count="2">
    <xf numFmtId="0" fontId="0" fillId="0" borderId="0"/>
    <xf numFmtId="38" fontId="1" fillId="0" borderId="0" applyFont="0" applyFill="0" applyBorder="0" applyAlignment="0" applyProtection="0"/>
  </cellStyleXfs>
  <cellXfs count="159">
    <xf numFmtId="0" fontId="0" fillId="0" borderId="0" xfId="0"/>
    <xf numFmtId="49" fontId="3" fillId="0" borderId="0" xfId="0" applyNumberFormat="1" applyFont="1" applyAlignment="1">
      <alignment vertical="center" shrinkToFit="1"/>
    </xf>
    <xf numFmtId="176" fontId="3" fillId="0" borderId="0" xfId="0" applyNumberFormat="1" applyFont="1" applyAlignment="1">
      <alignment vertical="center" shrinkToFit="1"/>
    </xf>
    <xf numFmtId="49" fontId="3" fillId="0" borderId="0" xfId="0" applyNumberFormat="1" applyFont="1" applyAlignment="1">
      <alignment horizontal="center" vertical="center" shrinkToFit="1"/>
    </xf>
    <xf numFmtId="49" fontId="6" fillId="0" borderId="4" xfId="0" applyNumberFormat="1" applyFont="1" applyBorder="1" applyAlignment="1">
      <alignment horizontal="right" vertical="center" shrinkToFit="1"/>
    </xf>
    <xf numFmtId="49" fontId="10" fillId="2" borderId="6" xfId="0" applyNumberFormat="1" applyFont="1" applyFill="1" applyBorder="1" applyAlignment="1">
      <alignment horizontal="center" vertical="center" shrinkToFit="1"/>
    </xf>
    <xf numFmtId="49" fontId="10" fillId="2" borderId="7" xfId="0" applyNumberFormat="1" applyFont="1" applyFill="1" applyBorder="1" applyAlignment="1">
      <alignment horizontal="center" vertical="center" shrinkToFit="1"/>
    </xf>
    <xf numFmtId="49" fontId="10" fillId="2" borderId="8" xfId="0" applyNumberFormat="1" applyFont="1" applyFill="1" applyBorder="1" applyAlignment="1">
      <alignment horizontal="center" vertical="center" shrinkToFit="1"/>
    </xf>
    <xf numFmtId="176" fontId="13" fillId="3" borderId="9" xfId="0" applyNumberFormat="1" applyFont="1" applyFill="1" applyBorder="1" applyAlignment="1">
      <alignment horizontal="right" vertical="center" shrinkToFit="1"/>
    </xf>
    <xf numFmtId="178" fontId="11" fillId="0" borderId="10" xfId="0" applyNumberFormat="1" applyFont="1" applyBorder="1" applyAlignment="1">
      <alignment horizontal="center" vertical="center" shrinkToFit="1"/>
    </xf>
    <xf numFmtId="0" fontId="12" fillId="0" borderId="11" xfId="0" applyFont="1" applyBorder="1" applyAlignment="1">
      <alignment horizontal="center" vertical="center"/>
    </xf>
    <xf numFmtId="178" fontId="11" fillId="0" borderId="12" xfId="0" applyNumberFormat="1" applyFont="1" applyBorder="1" applyAlignment="1">
      <alignment horizontal="center" vertical="center" shrinkToFit="1"/>
    </xf>
    <xf numFmtId="176" fontId="13" fillId="3" borderId="13" xfId="0" applyNumberFormat="1" applyFont="1" applyFill="1" applyBorder="1" applyAlignment="1">
      <alignment horizontal="right" vertical="center" shrinkToFit="1"/>
    </xf>
    <xf numFmtId="176" fontId="15" fillId="3" borderId="14" xfId="0" applyNumberFormat="1" applyFont="1" applyFill="1" applyBorder="1" applyAlignment="1">
      <alignment horizontal="right" vertical="center" shrinkToFit="1"/>
    </xf>
    <xf numFmtId="0" fontId="6" fillId="0" borderId="16" xfId="0" applyFont="1" applyBorder="1" applyAlignment="1">
      <alignment horizontal="center" vertical="center" shrinkToFit="1"/>
    </xf>
    <xf numFmtId="0" fontId="16" fillId="4" borderId="17" xfId="0" applyFont="1" applyFill="1" applyBorder="1" applyAlignment="1">
      <alignment horizontal="center" vertical="center" shrinkToFit="1"/>
    </xf>
    <xf numFmtId="0" fontId="6" fillId="0" borderId="18" xfId="0" applyFont="1" applyBorder="1" applyAlignment="1">
      <alignment vertical="center" shrinkToFit="1"/>
    </xf>
    <xf numFmtId="177" fontId="15" fillId="0" borderId="19" xfId="0" applyNumberFormat="1" applyFont="1" applyBorder="1" applyAlignment="1">
      <alignment vertical="center"/>
    </xf>
    <xf numFmtId="38" fontId="12" fillId="0" borderId="20" xfId="1" applyFont="1" applyBorder="1" applyAlignment="1">
      <alignment horizontal="center" vertical="center"/>
    </xf>
    <xf numFmtId="49" fontId="7" fillId="0" borderId="1" xfId="0" applyNumberFormat="1" applyFont="1" applyBorder="1" applyAlignment="1" applyProtection="1">
      <alignment vertical="center" shrinkToFit="1"/>
      <protection locked="0"/>
    </xf>
    <xf numFmtId="49" fontId="9" fillId="0" borderId="0" xfId="0" applyNumberFormat="1" applyFont="1" applyAlignment="1" applyProtection="1">
      <alignment horizontal="center" vertical="center"/>
      <protection locked="0"/>
    </xf>
    <xf numFmtId="49" fontId="9" fillId="0" borderId="4" xfId="0" applyNumberFormat="1" applyFont="1" applyBorder="1" applyAlignment="1" applyProtection="1">
      <alignment vertical="center" shrinkToFit="1"/>
      <protection locked="0"/>
    </xf>
    <xf numFmtId="176" fontId="9" fillId="0" borderId="21" xfId="0" applyNumberFormat="1" applyFont="1" applyBorder="1" applyAlignment="1" applyProtection="1">
      <alignment vertical="center" shrinkToFit="1"/>
      <protection locked="0"/>
    </xf>
    <xf numFmtId="176" fontId="9" fillId="0" borderId="22" xfId="0" applyNumberFormat="1" applyFont="1" applyBorder="1" applyAlignment="1" applyProtection="1">
      <alignment vertical="center" shrinkToFit="1"/>
      <protection locked="0"/>
    </xf>
    <xf numFmtId="176" fontId="9" fillId="0" borderId="23" xfId="0" applyNumberFormat="1" applyFont="1" applyBorder="1" applyAlignment="1" applyProtection="1">
      <alignment vertical="center" shrinkToFit="1"/>
      <protection locked="0"/>
    </xf>
    <xf numFmtId="176" fontId="9" fillId="0" borderId="24" xfId="0" applyNumberFormat="1" applyFont="1" applyBorder="1" applyAlignment="1" applyProtection="1">
      <alignment vertical="center" shrinkToFit="1"/>
      <protection locked="0"/>
    </xf>
    <xf numFmtId="176" fontId="9" fillId="0" borderId="25" xfId="0" applyNumberFormat="1" applyFont="1" applyBorder="1" applyAlignment="1" applyProtection="1">
      <alignment vertical="center" shrinkToFit="1"/>
      <protection locked="0"/>
    </xf>
    <xf numFmtId="176" fontId="9" fillId="0" borderId="26" xfId="0" applyNumberFormat="1" applyFont="1" applyBorder="1" applyAlignment="1" applyProtection="1">
      <alignment vertical="center" shrinkToFit="1"/>
      <protection locked="0"/>
    </xf>
    <xf numFmtId="176" fontId="9" fillId="0" borderId="27" xfId="0" applyNumberFormat="1" applyFont="1" applyBorder="1" applyAlignment="1" applyProtection="1">
      <alignment vertical="center" shrinkToFit="1"/>
      <protection locked="0"/>
    </xf>
    <xf numFmtId="176" fontId="9" fillId="0" borderId="28" xfId="0" applyNumberFormat="1" applyFont="1" applyBorder="1" applyAlignment="1" applyProtection="1">
      <alignment vertical="center" shrinkToFit="1"/>
      <protection locked="0"/>
    </xf>
    <xf numFmtId="176" fontId="9" fillId="0" borderId="29" xfId="0" applyNumberFormat="1" applyFont="1" applyBorder="1" applyAlignment="1" applyProtection="1">
      <alignment vertical="center" shrinkToFit="1"/>
      <protection locked="0"/>
    </xf>
    <xf numFmtId="176" fontId="9" fillId="0" borderId="30" xfId="0" applyNumberFormat="1" applyFont="1" applyBorder="1" applyAlignment="1" applyProtection="1">
      <alignment vertical="center" shrinkToFit="1"/>
      <protection locked="0"/>
    </xf>
    <xf numFmtId="176" fontId="9" fillId="0" borderId="31" xfId="0" applyNumberFormat="1" applyFont="1" applyBorder="1" applyAlignment="1" applyProtection="1">
      <alignment vertical="center" shrinkToFit="1"/>
      <protection locked="0"/>
    </xf>
    <xf numFmtId="176" fontId="9" fillId="0" borderId="13" xfId="0" applyNumberFormat="1" applyFont="1" applyBorder="1" applyAlignment="1" applyProtection="1">
      <alignment vertical="center" shrinkToFit="1"/>
      <protection locked="0"/>
    </xf>
    <xf numFmtId="0" fontId="18" fillId="0" borderId="32" xfId="0" applyFont="1" applyBorder="1" applyAlignment="1" applyProtection="1">
      <alignment horizontal="center" vertical="center" shrinkToFit="1"/>
      <protection locked="0"/>
    </xf>
    <xf numFmtId="178" fontId="11" fillId="5" borderId="10" xfId="0" applyNumberFormat="1" applyFont="1" applyFill="1" applyBorder="1" applyAlignment="1">
      <alignment horizontal="center" vertical="center" shrinkToFit="1"/>
    </xf>
    <xf numFmtId="176" fontId="9" fillId="5" borderId="21" xfId="0" applyNumberFormat="1" applyFont="1" applyFill="1" applyBorder="1" applyAlignment="1" applyProtection="1">
      <alignment vertical="center" shrinkToFit="1"/>
      <protection locked="0"/>
    </xf>
    <xf numFmtId="176" fontId="9" fillId="5" borderId="22" xfId="0" applyNumberFormat="1" applyFont="1" applyFill="1" applyBorder="1" applyAlignment="1" applyProtection="1">
      <alignment vertical="center" shrinkToFit="1"/>
      <protection locked="0"/>
    </xf>
    <xf numFmtId="176" fontId="9" fillId="5" borderId="25" xfId="0" applyNumberFormat="1" applyFont="1" applyFill="1" applyBorder="1" applyAlignment="1" applyProtection="1">
      <alignment vertical="center" shrinkToFit="1"/>
      <protection locked="0"/>
    </xf>
    <xf numFmtId="176" fontId="9" fillId="5" borderId="26" xfId="0" applyNumberFormat="1" applyFont="1" applyFill="1" applyBorder="1" applyAlignment="1" applyProtection="1">
      <alignment vertical="center" shrinkToFit="1"/>
      <protection locked="0"/>
    </xf>
    <xf numFmtId="176" fontId="9" fillId="5" borderId="27" xfId="0" applyNumberFormat="1" applyFont="1" applyFill="1" applyBorder="1" applyAlignment="1" applyProtection="1">
      <alignment vertical="center" shrinkToFit="1"/>
      <protection locked="0"/>
    </xf>
    <xf numFmtId="0" fontId="3" fillId="0" borderId="0" xfId="0" applyFont="1" applyAlignment="1">
      <alignment vertical="center" shrinkToFit="1"/>
    </xf>
    <xf numFmtId="0" fontId="12" fillId="0" borderId="33" xfId="0" applyFont="1" applyBorder="1" applyAlignment="1">
      <alignment horizontal="center" vertical="center"/>
    </xf>
    <xf numFmtId="49" fontId="3" fillId="0" borderId="0" xfId="0" applyNumberFormat="1" applyFont="1" applyAlignment="1" applyProtection="1">
      <alignment vertical="center" shrinkToFit="1"/>
      <protection locked="0"/>
    </xf>
    <xf numFmtId="178" fontId="11" fillId="5" borderId="16" xfId="0" applyNumberFormat="1" applyFont="1" applyFill="1" applyBorder="1" applyAlignment="1">
      <alignment horizontal="center" vertical="center"/>
    </xf>
    <xf numFmtId="0" fontId="12" fillId="5" borderId="34" xfId="0" applyFont="1" applyFill="1" applyBorder="1" applyAlignment="1">
      <alignment horizontal="center" vertical="center"/>
    </xf>
    <xf numFmtId="176" fontId="9" fillId="5" borderId="35" xfId="0" applyNumberFormat="1" applyFont="1" applyFill="1" applyBorder="1" applyAlignment="1" applyProtection="1">
      <alignment vertical="center" shrinkToFit="1"/>
      <protection locked="0"/>
    </xf>
    <xf numFmtId="176" fontId="9" fillId="5" borderId="9" xfId="0" applyNumberFormat="1" applyFont="1" applyFill="1" applyBorder="1" applyAlignment="1" applyProtection="1">
      <alignment vertical="center" shrinkToFit="1"/>
      <protection locked="0"/>
    </xf>
    <xf numFmtId="0" fontId="6" fillId="0" borderId="1" xfId="0" applyFont="1" applyBorder="1" applyAlignment="1">
      <alignment horizontal="right" vertical="center" shrinkToFit="1"/>
    </xf>
    <xf numFmtId="0" fontId="6" fillId="0" borderId="2" xfId="0" applyFont="1" applyBorder="1" applyAlignment="1">
      <alignment horizontal="right" vertical="center" shrinkToFit="1"/>
    </xf>
    <xf numFmtId="49" fontId="9" fillId="0" borderId="59" xfId="0" applyNumberFormat="1" applyFont="1" applyBorder="1" applyAlignment="1" applyProtection="1">
      <alignment horizontal="center" vertical="center"/>
      <protection locked="0"/>
    </xf>
    <xf numFmtId="178" fontId="20" fillId="0" borderId="10" xfId="0" applyNumberFormat="1" applyFont="1" applyBorder="1" applyAlignment="1">
      <alignment horizontal="center" vertical="center" shrinkToFit="1"/>
    </xf>
    <xf numFmtId="0" fontId="6" fillId="6" borderId="3" xfId="0" applyFont="1" applyFill="1" applyBorder="1" applyAlignment="1">
      <alignment horizontal="center" vertical="center" shrinkToFit="1"/>
    </xf>
    <xf numFmtId="0" fontId="6" fillId="6" borderId="4" xfId="0" applyFont="1" applyFill="1" applyBorder="1" applyAlignment="1">
      <alignment horizontal="center" vertical="center" shrinkToFit="1"/>
    </xf>
    <xf numFmtId="0" fontId="6" fillId="6" borderId="4" xfId="0" applyFont="1" applyFill="1" applyBorder="1" applyAlignment="1">
      <alignment vertical="center" shrinkToFit="1"/>
    </xf>
    <xf numFmtId="0" fontId="6" fillId="6" borderId="5" xfId="0" applyFont="1" applyFill="1" applyBorder="1" applyAlignment="1">
      <alignment vertical="center" shrinkToFit="1"/>
    </xf>
    <xf numFmtId="0" fontId="6" fillId="6" borderId="16" xfId="0" applyFont="1" applyFill="1" applyBorder="1" applyAlignment="1">
      <alignment horizontal="center" vertical="center" shrinkToFit="1"/>
    </xf>
    <xf numFmtId="0" fontId="6" fillId="6" borderId="0" xfId="0" applyFont="1" applyFill="1" applyAlignment="1">
      <alignment horizontal="center" vertical="center" shrinkToFit="1"/>
    </xf>
    <xf numFmtId="0" fontId="6" fillId="6" borderId="0" xfId="0" applyFont="1" applyFill="1" applyAlignment="1">
      <alignment vertical="center" shrinkToFit="1"/>
    </xf>
    <xf numFmtId="0" fontId="6" fillId="6" borderId="15" xfId="0" applyFont="1" applyFill="1" applyBorder="1" applyAlignment="1">
      <alignment horizontal="center" vertical="center" shrinkToFit="1"/>
    </xf>
    <xf numFmtId="0" fontId="6" fillId="6" borderId="15" xfId="0" applyFont="1" applyFill="1" applyBorder="1" applyAlignment="1">
      <alignment vertical="center" shrinkToFit="1"/>
    </xf>
    <xf numFmtId="49" fontId="6" fillId="6" borderId="1" xfId="0" applyNumberFormat="1" applyFont="1" applyFill="1" applyBorder="1" applyAlignment="1">
      <alignment vertical="center" shrinkToFit="1"/>
    </xf>
    <xf numFmtId="49" fontId="6" fillId="6" borderId="3" xfId="0" applyNumberFormat="1" applyFont="1" applyFill="1" applyBorder="1" applyAlignment="1">
      <alignment horizontal="right" vertical="center" shrinkToFit="1"/>
    </xf>
    <xf numFmtId="49" fontId="6" fillId="6" borderId="4" xfId="0" applyNumberFormat="1" applyFont="1" applyFill="1" applyBorder="1" applyAlignment="1">
      <alignment horizontal="right" vertical="center" shrinkToFit="1"/>
    </xf>
    <xf numFmtId="0" fontId="0" fillId="6" borderId="0" xfId="0" applyFill="1" applyAlignment="1">
      <alignment vertical="center"/>
    </xf>
    <xf numFmtId="49" fontId="3" fillId="6" borderId="0" xfId="0" applyNumberFormat="1" applyFont="1" applyFill="1" applyAlignment="1">
      <alignment vertical="center"/>
    </xf>
    <xf numFmtId="49" fontId="3" fillId="0" borderId="0" xfId="0" applyNumberFormat="1" applyFont="1" applyAlignment="1">
      <alignment horizontal="left" vertical="center" shrinkToFit="1"/>
    </xf>
    <xf numFmtId="49" fontId="3" fillId="0" borderId="0" xfId="0" applyNumberFormat="1" applyFont="1" applyAlignment="1">
      <alignment horizontal="left" vertical="center"/>
    </xf>
    <xf numFmtId="49" fontId="3" fillId="0" borderId="0" xfId="0" applyNumberFormat="1" applyFont="1" applyAlignment="1">
      <alignment vertical="center"/>
    </xf>
    <xf numFmtId="49" fontId="9" fillId="0" borderId="2" xfId="0" applyNumberFormat="1" applyFont="1" applyBorder="1" applyAlignment="1" applyProtection="1">
      <alignment vertical="center" shrinkToFit="1"/>
      <protection locked="0"/>
    </xf>
    <xf numFmtId="49" fontId="6" fillId="0" borderId="5" xfId="0" applyNumberFormat="1" applyFont="1" applyBorder="1" applyAlignment="1" applyProtection="1">
      <alignment vertical="center" shrinkToFit="1"/>
      <protection locked="0"/>
    </xf>
    <xf numFmtId="49" fontId="6" fillId="0" borderId="4" xfId="0" applyNumberFormat="1" applyFont="1" applyBorder="1" applyAlignment="1" applyProtection="1">
      <alignment vertical="center" shrinkToFit="1"/>
      <protection locked="0"/>
    </xf>
    <xf numFmtId="0" fontId="7" fillId="0" borderId="1" xfId="0" applyFont="1" applyBorder="1" applyAlignment="1" applyProtection="1">
      <alignment vertical="center" shrinkToFit="1"/>
      <protection locked="0"/>
    </xf>
    <xf numFmtId="49" fontId="8" fillId="0" borderId="16" xfId="0" applyNumberFormat="1" applyFont="1" applyBorder="1" applyAlignment="1">
      <alignment horizontal="right" vertical="center"/>
    </xf>
    <xf numFmtId="49" fontId="8" fillId="0" borderId="0" xfId="0" applyNumberFormat="1" applyFont="1" applyAlignment="1">
      <alignment horizontal="right" vertical="center"/>
    </xf>
    <xf numFmtId="0" fontId="8" fillId="0" borderId="0" xfId="0" applyFont="1" applyAlignment="1">
      <alignment horizontal="right" vertical="center"/>
    </xf>
    <xf numFmtId="0" fontId="6" fillId="0" borderId="16" xfId="0" applyFont="1" applyBorder="1" applyAlignment="1">
      <alignment horizontal="right" vertical="center" shrinkToFit="1"/>
    </xf>
    <xf numFmtId="0" fontId="6" fillId="0" borderId="0" xfId="0" applyFont="1" applyAlignment="1">
      <alignment horizontal="right" vertical="center" shrinkToFit="1"/>
    </xf>
    <xf numFmtId="49" fontId="6" fillId="0" borderId="16" xfId="0" applyNumberFormat="1" applyFont="1" applyBorder="1" applyAlignment="1">
      <alignment horizontal="right" vertical="center" shrinkToFit="1"/>
    </xf>
    <xf numFmtId="49" fontId="6" fillId="0" borderId="0" xfId="0" applyNumberFormat="1" applyFont="1" applyAlignment="1">
      <alignment horizontal="right" vertical="center" shrinkToFit="1"/>
    </xf>
    <xf numFmtId="49" fontId="9" fillId="0" borderId="4" xfId="0" applyNumberFormat="1" applyFont="1" applyBorder="1" applyAlignment="1" applyProtection="1">
      <alignment vertical="center" shrinkToFit="1"/>
      <protection locked="0"/>
    </xf>
    <xf numFmtId="49" fontId="5" fillId="0" borderId="53" xfId="0" applyNumberFormat="1" applyFont="1" applyBorder="1" applyAlignment="1" applyProtection="1">
      <alignment horizontal="center" vertical="center" shrinkToFit="1"/>
      <protection locked="0"/>
    </xf>
    <xf numFmtId="49" fontId="5" fillId="0" borderId="54" xfId="0" applyNumberFormat="1" applyFont="1" applyBorder="1" applyAlignment="1" applyProtection="1">
      <alignment horizontal="center" vertical="center" shrinkToFit="1"/>
      <protection locked="0"/>
    </xf>
    <xf numFmtId="49" fontId="21" fillId="0" borderId="54" xfId="0" applyNumberFormat="1" applyFont="1" applyBorder="1" applyAlignment="1" applyProtection="1">
      <alignment horizontal="center" vertical="center" shrinkToFit="1"/>
      <protection locked="0"/>
    </xf>
    <xf numFmtId="0" fontId="22" fillId="0" borderId="54" xfId="0" applyFont="1" applyBorder="1" applyAlignment="1" applyProtection="1">
      <alignment horizontal="center" vertical="center" shrinkToFit="1"/>
      <protection locked="0"/>
    </xf>
    <xf numFmtId="49" fontId="10" fillId="2" borderId="55" xfId="0" applyNumberFormat="1" applyFont="1" applyFill="1" applyBorder="1" applyAlignment="1">
      <alignment horizontal="center" vertical="center" wrapText="1" shrinkToFit="1"/>
    </xf>
    <xf numFmtId="49" fontId="10" fillId="2" borderId="56" xfId="0" applyNumberFormat="1" applyFont="1" applyFill="1" applyBorder="1" applyAlignment="1">
      <alignment horizontal="center" vertical="center" wrapText="1" shrinkToFit="1"/>
    </xf>
    <xf numFmtId="49" fontId="10" fillId="2" borderId="57" xfId="0" applyNumberFormat="1" applyFont="1" applyFill="1" applyBorder="1" applyAlignment="1">
      <alignment horizontal="center" vertical="center" wrapText="1" shrinkToFit="1"/>
    </xf>
    <xf numFmtId="49" fontId="10" fillId="2" borderId="58" xfId="0" applyNumberFormat="1" applyFont="1" applyFill="1" applyBorder="1" applyAlignment="1">
      <alignment horizontal="center" vertical="center" wrapText="1" shrinkToFit="1"/>
    </xf>
    <xf numFmtId="22" fontId="3" fillId="6" borderId="16" xfId="0" applyNumberFormat="1" applyFont="1" applyFill="1" applyBorder="1" applyAlignment="1">
      <alignment horizontal="right" vertical="center" shrinkToFit="1"/>
    </xf>
    <xf numFmtId="22" fontId="3" fillId="6" borderId="0" xfId="0" applyNumberFormat="1" applyFont="1" applyFill="1" applyAlignment="1">
      <alignment horizontal="right" vertical="center" shrinkToFit="1"/>
    </xf>
    <xf numFmtId="49" fontId="9" fillId="0" borderId="2" xfId="0" applyNumberFormat="1" applyFont="1" applyBorder="1" applyAlignment="1" applyProtection="1">
      <alignment vertical="center" shrinkToFit="1"/>
      <protection locked="0"/>
    </xf>
    <xf numFmtId="0" fontId="4" fillId="0" borderId="2" xfId="0" applyFont="1" applyBorder="1" applyAlignment="1" applyProtection="1">
      <alignment vertical="center" shrinkToFit="1"/>
      <protection locked="0"/>
    </xf>
    <xf numFmtId="0" fontId="1" fillId="0" borderId="50" xfId="0" applyFont="1" applyBorder="1" applyAlignment="1" applyProtection="1">
      <alignment vertical="center" shrinkToFit="1"/>
      <protection locked="0"/>
    </xf>
    <xf numFmtId="49" fontId="10" fillId="2" borderId="9" xfId="0" applyNumberFormat="1" applyFont="1" applyFill="1" applyBorder="1" applyAlignment="1">
      <alignment horizontal="center" vertical="center" wrapText="1" shrinkToFit="1"/>
    </xf>
    <xf numFmtId="49" fontId="10" fillId="2" borderId="13" xfId="0" applyNumberFormat="1" applyFont="1" applyFill="1" applyBorder="1" applyAlignment="1">
      <alignment horizontal="center" vertical="center" wrapText="1" shrinkToFit="1"/>
    </xf>
    <xf numFmtId="49" fontId="9" fillId="0" borderId="42" xfId="0" applyNumberFormat="1" applyFont="1" applyBorder="1" applyAlignment="1" applyProtection="1">
      <alignment vertical="center" shrinkToFit="1"/>
      <protection locked="0"/>
    </xf>
    <xf numFmtId="0" fontId="4" fillId="0" borderId="42" xfId="0" applyFont="1" applyBorder="1" applyAlignment="1" applyProtection="1">
      <alignment vertical="center" shrinkToFit="1"/>
      <protection locked="0"/>
    </xf>
    <xf numFmtId="0" fontId="1" fillId="0" borderId="43" xfId="0" applyFont="1" applyBorder="1" applyAlignment="1" applyProtection="1">
      <alignment vertical="center" shrinkToFit="1"/>
      <protection locked="0"/>
    </xf>
    <xf numFmtId="49" fontId="9" fillId="0" borderId="50" xfId="0" applyNumberFormat="1" applyFont="1" applyBorder="1" applyAlignment="1" applyProtection="1">
      <alignment vertical="center" shrinkToFit="1"/>
      <protection locked="0"/>
    </xf>
    <xf numFmtId="0" fontId="0" fillId="0" borderId="2" xfId="0" applyBorder="1" applyAlignment="1" applyProtection="1">
      <alignment vertical="center" shrinkToFit="1"/>
      <protection locked="0"/>
    </xf>
    <xf numFmtId="49" fontId="3" fillId="6" borderId="1" xfId="0" applyNumberFormat="1" applyFont="1" applyFill="1" applyBorder="1" applyAlignment="1">
      <alignment horizontal="left" vertical="center" wrapText="1"/>
    </xf>
    <xf numFmtId="0" fontId="0" fillId="0" borderId="0" xfId="0" applyAlignment="1">
      <alignment horizontal="left" vertical="center" wrapText="1"/>
    </xf>
    <xf numFmtId="49" fontId="6" fillId="0" borderId="4" xfId="0" applyNumberFormat="1" applyFont="1" applyBorder="1" applyAlignment="1">
      <alignment horizontal="center" vertical="center" shrinkToFit="1"/>
    </xf>
    <xf numFmtId="49" fontId="1" fillId="0" borderId="4" xfId="0" applyNumberFormat="1" applyFont="1" applyBorder="1" applyAlignment="1">
      <alignment horizontal="center" vertical="center"/>
    </xf>
    <xf numFmtId="176" fontId="19" fillId="0" borderId="41" xfId="0" applyNumberFormat="1" applyFont="1" applyBorder="1" applyAlignment="1" applyProtection="1">
      <alignment vertical="center" shrinkToFit="1"/>
      <protection locked="0"/>
    </xf>
    <xf numFmtId="0" fontId="0" fillId="0" borderId="40" xfId="0" applyBorder="1" applyAlignment="1" applyProtection="1">
      <alignment vertical="center" shrinkToFit="1"/>
      <protection locked="0"/>
    </xf>
    <xf numFmtId="0" fontId="6" fillId="6" borderId="0" xfId="0" applyFont="1" applyFill="1" applyAlignment="1">
      <alignment horizontal="center" vertical="center" shrinkToFit="1"/>
    </xf>
    <xf numFmtId="0" fontId="6" fillId="6" borderId="18" xfId="0" applyFont="1" applyFill="1" applyBorder="1" applyAlignment="1">
      <alignment horizontal="center" vertical="center" shrinkToFit="1"/>
    </xf>
    <xf numFmtId="0" fontId="6" fillId="4" borderId="36" xfId="0" applyFont="1" applyFill="1" applyBorder="1" applyAlignment="1">
      <alignment horizontal="center" vertical="center" shrinkToFit="1"/>
    </xf>
    <xf numFmtId="0" fontId="6" fillId="4" borderId="37" xfId="0" applyFont="1" applyFill="1" applyBorder="1" applyAlignment="1">
      <alignment horizontal="center" vertical="center" shrinkToFit="1"/>
    </xf>
    <xf numFmtId="0" fontId="6" fillId="4" borderId="38" xfId="0" applyFont="1" applyFill="1" applyBorder="1" applyAlignment="1">
      <alignment horizontal="center" vertical="center" shrinkToFit="1"/>
    </xf>
    <xf numFmtId="49" fontId="6" fillId="0" borderId="3" xfId="0" applyNumberFormat="1" applyFont="1" applyBorder="1" applyAlignment="1">
      <alignment horizontal="center" vertical="center" shrinkToFit="1"/>
    </xf>
    <xf numFmtId="0" fontId="1" fillId="0" borderId="4" xfId="0" applyFont="1" applyBorder="1" applyAlignment="1">
      <alignment vertical="center" shrinkToFit="1"/>
    </xf>
    <xf numFmtId="49" fontId="14" fillId="0" borderId="64" xfId="0" applyNumberFormat="1" applyFont="1" applyBorder="1" applyAlignment="1" applyProtection="1">
      <alignment horizontal="left" vertical="top" wrapText="1" shrinkToFit="1"/>
      <protection locked="0"/>
    </xf>
    <xf numFmtId="49" fontId="14" fillId="0" borderId="65" xfId="0" applyNumberFormat="1" applyFont="1" applyBorder="1" applyAlignment="1" applyProtection="1">
      <alignment horizontal="left" vertical="top" wrapText="1" shrinkToFit="1"/>
      <protection locked="0"/>
    </xf>
    <xf numFmtId="49" fontId="14" fillId="0" borderId="66" xfId="0" applyNumberFormat="1" applyFont="1" applyBorder="1" applyAlignment="1" applyProtection="1">
      <alignment horizontal="left" vertical="top" wrapText="1" shrinkToFit="1"/>
      <protection locked="0"/>
    </xf>
    <xf numFmtId="49" fontId="14" fillId="0" borderId="72" xfId="0" applyNumberFormat="1" applyFont="1" applyBorder="1" applyAlignment="1" applyProtection="1">
      <alignment horizontal="left" vertical="top" wrapText="1" shrinkToFit="1"/>
      <protection locked="0"/>
    </xf>
    <xf numFmtId="49" fontId="14" fillId="0" borderId="51" xfId="0" applyNumberFormat="1" applyFont="1" applyBorder="1" applyAlignment="1" applyProtection="1">
      <alignment horizontal="left" vertical="top" wrapText="1" shrinkToFit="1"/>
      <protection locked="0"/>
    </xf>
    <xf numFmtId="49" fontId="14" fillId="0" borderId="52" xfId="0" applyNumberFormat="1" applyFont="1" applyBorder="1" applyAlignment="1" applyProtection="1">
      <alignment horizontal="left" vertical="top" wrapText="1" shrinkToFit="1"/>
      <protection locked="0"/>
    </xf>
    <xf numFmtId="49" fontId="10" fillId="2" borderId="46" xfId="0" applyNumberFormat="1" applyFont="1" applyFill="1" applyBorder="1" applyAlignment="1">
      <alignment horizontal="center" vertical="center" shrinkToFit="1"/>
    </xf>
    <xf numFmtId="49" fontId="10" fillId="2" borderId="47" xfId="0" applyNumberFormat="1" applyFont="1" applyFill="1" applyBorder="1" applyAlignment="1">
      <alignment horizontal="center" vertical="center" shrinkToFit="1"/>
    </xf>
    <xf numFmtId="49" fontId="10" fillId="2" borderId="48" xfId="0" applyNumberFormat="1" applyFont="1" applyFill="1" applyBorder="1" applyAlignment="1">
      <alignment horizontal="center" vertical="center" shrinkToFit="1"/>
    </xf>
    <xf numFmtId="49" fontId="10" fillId="2" borderId="49" xfId="0" applyNumberFormat="1" applyFont="1" applyFill="1" applyBorder="1" applyAlignment="1">
      <alignment horizontal="center" vertical="center" wrapText="1" shrinkToFit="1"/>
    </xf>
    <xf numFmtId="49" fontId="14" fillId="0" borderId="67" xfId="0" applyNumberFormat="1" applyFont="1" applyBorder="1" applyAlignment="1" applyProtection="1">
      <alignment horizontal="left" vertical="top" wrapText="1" shrinkToFit="1"/>
      <protection locked="0"/>
    </xf>
    <xf numFmtId="49" fontId="14" fillId="0" borderId="0" xfId="0" applyNumberFormat="1" applyFont="1" applyAlignment="1" applyProtection="1">
      <alignment horizontal="left" vertical="top" wrapText="1" shrinkToFit="1"/>
      <protection locked="0"/>
    </xf>
    <xf numFmtId="49" fontId="14" fillId="0" borderId="18" xfId="0" applyNumberFormat="1" applyFont="1" applyBorder="1" applyAlignment="1" applyProtection="1">
      <alignment horizontal="left" vertical="top" wrapText="1" shrinkToFit="1"/>
      <protection locked="0"/>
    </xf>
    <xf numFmtId="49" fontId="14" fillId="0" borderId="68" xfId="0" applyNumberFormat="1" applyFont="1" applyBorder="1" applyAlignment="1" applyProtection="1">
      <alignment horizontal="left" vertical="top" wrapText="1" shrinkToFit="1"/>
      <protection locked="0"/>
    </xf>
    <xf numFmtId="49" fontId="14" fillId="0" borderId="42" xfId="0" applyNumberFormat="1" applyFont="1" applyBorder="1" applyAlignment="1" applyProtection="1">
      <alignment horizontal="left" vertical="top" wrapText="1" shrinkToFit="1"/>
      <protection locked="0"/>
    </xf>
    <xf numFmtId="49" fontId="14" fillId="0" borderId="43" xfId="0" applyNumberFormat="1" applyFont="1" applyBorder="1" applyAlignment="1" applyProtection="1">
      <alignment horizontal="left" vertical="top" wrapText="1" shrinkToFit="1"/>
      <protection locked="0"/>
    </xf>
    <xf numFmtId="0" fontId="16" fillId="4" borderId="39" xfId="0" applyFont="1" applyFill="1" applyBorder="1" applyAlignment="1">
      <alignment horizontal="center" vertical="center" shrinkToFit="1"/>
    </xf>
    <xf numFmtId="0" fontId="17" fillId="0" borderId="40" xfId="0" applyFont="1" applyBorder="1" applyAlignment="1">
      <alignment horizontal="center" vertical="center" shrinkToFit="1"/>
    </xf>
    <xf numFmtId="14" fontId="18" fillId="0" borderId="41" xfId="0" applyNumberFormat="1" applyFont="1" applyBorder="1" applyAlignment="1" applyProtection="1">
      <alignment horizontal="center" vertical="center" shrinkToFit="1"/>
      <protection locked="0"/>
    </xf>
    <xf numFmtId="14" fontId="16" fillId="0" borderId="40" xfId="0" applyNumberFormat="1" applyFont="1" applyBorder="1" applyAlignment="1" applyProtection="1">
      <alignment horizontal="center" vertical="center" shrinkToFit="1"/>
      <protection locked="0"/>
    </xf>
    <xf numFmtId="49" fontId="14" fillId="5" borderId="60" xfId="0" applyNumberFormat="1" applyFont="1" applyFill="1" applyBorder="1" applyAlignment="1" applyProtection="1">
      <alignment horizontal="left" vertical="top" wrapText="1" shrinkToFit="1"/>
      <protection locked="0"/>
    </xf>
    <xf numFmtId="49" fontId="14" fillId="5" borderId="61" xfId="0" applyNumberFormat="1" applyFont="1" applyFill="1" applyBorder="1" applyAlignment="1" applyProtection="1">
      <alignment horizontal="left" vertical="top" wrapText="1" shrinkToFit="1"/>
      <protection locked="0"/>
    </xf>
    <xf numFmtId="49" fontId="14" fillId="5" borderId="62" xfId="0" applyNumberFormat="1" applyFont="1" applyFill="1" applyBorder="1" applyAlignment="1" applyProtection="1">
      <alignment horizontal="left" vertical="top" wrapText="1" shrinkToFit="1"/>
      <protection locked="0"/>
    </xf>
    <xf numFmtId="49" fontId="10" fillId="2" borderId="0" xfId="0" applyNumberFormat="1" applyFont="1" applyFill="1" applyAlignment="1">
      <alignment horizontal="center" vertical="center" wrapText="1" shrinkToFit="1"/>
    </xf>
    <xf numFmtId="49" fontId="10" fillId="2" borderId="18" xfId="0" applyNumberFormat="1" applyFont="1" applyFill="1" applyBorder="1" applyAlignment="1">
      <alignment horizontal="center" vertical="center" wrapText="1" shrinkToFit="1"/>
    </xf>
    <xf numFmtId="49" fontId="10" fillId="2" borderId="51" xfId="0" applyNumberFormat="1" applyFont="1" applyFill="1" applyBorder="1" applyAlignment="1">
      <alignment horizontal="center" vertical="center" wrapText="1" shrinkToFit="1"/>
    </xf>
    <xf numFmtId="49" fontId="10" fillId="2" borderId="52" xfId="0" applyNumberFormat="1" applyFont="1" applyFill="1" applyBorder="1" applyAlignment="1">
      <alignment horizontal="center" vertical="center" wrapText="1" shrinkToFit="1"/>
    </xf>
    <xf numFmtId="49" fontId="14" fillId="5" borderId="69" xfId="0" applyNumberFormat="1" applyFont="1" applyFill="1" applyBorder="1" applyAlignment="1" applyProtection="1">
      <alignment horizontal="left" vertical="top" wrapText="1" shrinkToFit="1"/>
      <protection locked="0"/>
    </xf>
    <xf numFmtId="49" fontId="14" fillId="5" borderId="70" xfId="0" applyNumberFormat="1" applyFont="1" applyFill="1" applyBorder="1" applyAlignment="1" applyProtection="1">
      <alignment horizontal="left" vertical="top" wrapText="1" shrinkToFit="1"/>
      <protection locked="0"/>
    </xf>
    <xf numFmtId="49" fontId="14" fillId="5" borderId="71" xfId="0" applyNumberFormat="1" applyFont="1" applyFill="1" applyBorder="1" applyAlignment="1" applyProtection="1">
      <alignment horizontal="left" vertical="top" wrapText="1" shrinkToFit="1"/>
      <protection locked="0"/>
    </xf>
    <xf numFmtId="49" fontId="14" fillId="5" borderId="67" xfId="0" applyNumberFormat="1" applyFont="1" applyFill="1" applyBorder="1" applyAlignment="1" applyProtection="1">
      <alignment horizontal="left" vertical="top" wrapText="1" shrinkToFit="1"/>
      <protection locked="0"/>
    </xf>
    <xf numFmtId="49" fontId="14" fillId="5" borderId="0" xfId="0" applyNumberFormat="1" applyFont="1" applyFill="1" applyAlignment="1" applyProtection="1">
      <alignment horizontal="left" vertical="top" wrapText="1" shrinkToFit="1"/>
      <protection locked="0"/>
    </xf>
    <xf numFmtId="49" fontId="14" fillId="5" borderId="18" xfId="0" applyNumberFormat="1" applyFont="1" applyFill="1" applyBorder="1" applyAlignment="1" applyProtection="1">
      <alignment horizontal="left" vertical="top" wrapText="1" shrinkToFit="1"/>
      <protection locked="0"/>
    </xf>
    <xf numFmtId="49" fontId="14" fillId="5" borderId="68" xfId="0" applyNumberFormat="1" applyFont="1" applyFill="1" applyBorder="1" applyAlignment="1" applyProtection="1">
      <alignment horizontal="left" vertical="top" wrapText="1" shrinkToFit="1"/>
      <protection locked="0"/>
    </xf>
    <xf numFmtId="49" fontId="14" fillId="5" borderId="42" xfId="0" applyNumberFormat="1" applyFont="1" applyFill="1" applyBorder="1" applyAlignment="1" applyProtection="1">
      <alignment horizontal="left" vertical="top" wrapText="1" shrinkToFit="1"/>
      <protection locked="0"/>
    </xf>
    <xf numFmtId="49" fontId="14" fillId="5" borderId="43" xfId="0" applyNumberFormat="1" applyFont="1" applyFill="1" applyBorder="1" applyAlignment="1" applyProtection="1">
      <alignment horizontal="left" vertical="top" wrapText="1" shrinkToFit="1"/>
      <protection locked="0"/>
    </xf>
    <xf numFmtId="49" fontId="14" fillId="0" borderId="63" xfId="0" applyNumberFormat="1" applyFont="1" applyBorder="1" applyAlignment="1" applyProtection="1">
      <alignment horizontal="center" vertical="top" wrapText="1" shrinkToFit="1"/>
      <protection locked="0"/>
    </xf>
    <xf numFmtId="49" fontId="14" fillId="0" borderId="44" xfId="0" applyNumberFormat="1" applyFont="1" applyBorder="1" applyAlignment="1" applyProtection="1">
      <alignment horizontal="center" vertical="top" wrapText="1" shrinkToFit="1"/>
      <protection locked="0"/>
    </xf>
    <xf numFmtId="49" fontId="14" fillId="0" borderId="45" xfId="0" applyNumberFormat="1" applyFont="1" applyBorder="1" applyAlignment="1" applyProtection="1">
      <alignment horizontal="center" vertical="top" wrapText="1" shrinkToFit="1"/>
      <protection locked="0"/>
    </xf>
    <xf numFmtId="49" fontId="14" fillId="0" borderId="63" xfId="0" applyNumberFormat="1" applyFont="1" applyBorder="1" applyAlignment="1" applyProtection="1">
      <alignment horizontal="left" vertical="top" wrapText="1" shrinkToFit="1"/>
      <protection locked="0"/>
    </xf>
    <xf numFmtId="49" fontId="14" fillId="0" borderId="44" xfId="0" applyNumberFormat="1" applyFont="1" applyBorder="1" applyAlignment="1" applyProtection="1">
      <alignment horizontal="left" vertical="top" wrapText="1" shrinkToFit="1"/>
      <protection locked="0"/>
    </xf>
    <xf numFmtId="49" fontId="14" fillId="0" borderId="45" xfId="0" applyNumberFormat="1" applyFont="1" applyBorder="1" applyAlignment="1" applyProtection="1">
      <alignment horizontal="left" vertical="top" wrapText="1" shrinkToFit="1"/>
      <protection locked="0"/>
    </xf>
    <xf numFmtId="49" fontId="14" fillId="0" borderId="63" xfId="0" applyNumberFormat="1" applyFont="1" applyBorder="1" applyAlignment="1" applyProtection="1">
      <alignment vertical="top" wrapText="1" shrinkToFit="1"/>
      <protection locked="0"/>
    </xf>
    <xf numFmtId="49" fontId="14" fillId="0" borderId="44" xfId="0" applyNumberFormat="1" applyFont="1" applyBorder="1" applyAlignment="1" applyProtection="1">
      <alignment vertical="top" wrapText="1" shrinkToFit="1"/>
      <protection locked="0"/>
    </xf>
    <xf numFmtId="49" fontId="14" fillId="0" borderId="45" xfId="0" applyNumberFormat="1" applyFont="1" applyBorder="1" applyAlignment="1" applyProtection="1">
      <alignment vertical="top" wrapText="1" shrinkToFit="1"/>
      <protection locked="0"/>
    </xf>
  </cellXfs>
  <cellStyles count="2">
    <cellStyle name="桁区切り" xfId="1" builtinId="6"/>
    <cellStyle name="標準" xfId="0" builtinId="0"/>
  </cellStyles>
  <dxfs count="21">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 Id="rId16"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N57"/>
  <sheetViews>
    <sheetView tabSelected="1" zoomScaleNormal="100" workbookViewId="0">
      <selection activeCell="A2" sqref="A2:F2"/>
    </sheetView>
  </sheetViews>
  <sheetFormatPr defaultRowHeight="19.350000000000001" customHeight="1" x14ac:dyDescent="0.15"/>
  <cols>
    <col min="1" max="1" width="4.125" style="3" customWidth="1"/>
    <col min="2" max="2" width="3.125" style="3" customWidth="1"/>
    <col min="3" max="8" width="6.625" style="2" customWidth="1"/>
    <col min="9" max="9" width="12.625" style="1" customWidth="1"/>
    <col min="10" max="10" width="24.625" style="1" customWidth="1"/>
    <col min="11" max="11" width="6.625" style="1" customWidth="1"/>
    <col min="12" max="16384" width="9" style="1"/>
  </cols>
  <sheetData>
    <row r="1" spans="1:13" ht="17.100000000000001" customHeight="1" thickBot="1" x14ac:dyDescent="0.2">
      <c r="A1" s="81" t="s">
        <v>25</v>
      </c>
      <c r="B1" s="82"/>
      <c r="C1" s="82"/>
      <c r="D1" s="82"/>
      <c r="E1" s="83" t="s">
        <v>19</v>
      </c>
      <c r="F1" s="84"/>
      <c r="G1" s="84"/>
      <c r="H1" s="61"/>
      <c r="I1" s="48" t="str">
        <f>IF($E$1="委託業務従事日誌","契約管理番号：","事業番号：")</f>
        <v>契約管理番号：</v>
      </c>
      <c r="J1" s="72" t="s">
        <v>21</v>
      </c>
      <c r="K1" s="18" t="str">
        <f>IF($E$1="委託業務従事日誌","別紙８","")</f>
        <v>別紙８</v>
      </c>
    </row>
    <row r="2" spans="1:13" ht="17.100000000000001" customHeight="1" x14ac:dyDescent="0.15">
      <c r="A2" s="73" t="s">
        <v>16</v>
      </c>
      <c r="B2" s="74"/>
      <c r="C2" s="74"/>
      <c r="D2" s="74"/>
      <c r="E2" s="74"/>
      <c r="F2" s="74"/>
      <c r="G2" s="20" t="s">
        <v>20</v>
      </c>
      <c r="H2" s="75" t="s">
        <v>17</v>
      </c>
      <c r="I2" s="75"/>
      <c r="J2" s="75"/>
      <c r="K2" s="50" t="s">
        <v>20</v>
      </c>
    </row>
    <row r="3" spans="1:13" ht="17.100000000000001" customHeight="1" x14ac:dyDescent="0.15">
      <c r="A3" s="76" t="str">
        <f>IF($E$1="委託業務従事日誌","件名：","助成事業の名称：")</f>
        <v>件名：</v>
      </c>
      <c r="B3" s="77"/>
      <c r="C3" s="77"/>
      <c r="D3" s="96"/>
      <c r="E3" s="97"/>
      <c r="F3" s="97"/>
      <c r="G3" s="97"/>
      <c r="H3" s="97"/>
      <c r="I3" s="97"/>
      <c r="J3" s="97"/>
      <c r="K3" s="98"/>
    </row>
    <row r="4" spans="1:13" ht="17.100000000000001" customHeight="1" x14ac:dyDescent="0.15">
      <c r="A4" s="89"/>
      <c r="B4" s="90"/>
      <c r="C4" s="90"/>
      <c r="D4" s="91"/>
      <c r="E4" s="92"/>
      <c r="F4" s="92"/>
      <c r="G4" s="92"/>
      <c r="H4" s="92"/>
      <c r="I4" s="92"/>
      <c r="J4" s="92"/>
      <c r="K4" s="93"/>
    </row>
    <row r="5" spans="1:13" ht="17.100000000000001" customHeight="1" x14ac:dyDescent="0.15">
      <c r="A5" s="89"/>
      <c r="B5" s="90"/>
      <c r="C5" s="90"/>
      <c r="D5" s="91"/>
      <c r="E5" s="92"/>
      <c r="F5" s="92"/>
      <c r="G5" s="92"/>
      <c r="H5" s="92"/>
      <c r="I5" s="92"/>
      <c r="J5" s="92"/>
      <c r="K5" s="93"/>
      <c r="L5" s="41"/>
    </row>
    <row r="6" spans="1:13" ht="17.100000000000001" customHeight="1" x14ac:dyDescent="0.15">
      <c r="A6" s="76" t="str">
        <f>IF($E$1="委託業務従事日誌","再委託等項目：","委託・共同研究項目：")</f>
        <v>再委託等項目：</v>
      </c>
      <c r="B6" s="77"/>
      <c r="C6" s="77"/>
      <c r="D6" s="91" t="s">
        <v>18</v>
      </c>
      <c r="E6" s="92"/>
      <c r="F6" s="92"/>
      <c r="G6" s="92"/>
      <c r="H6" s="92"/>
      <c r="I6" s="92"/>
      <c r="J6" s="92"/>
      <c r="K6" s="93"/>
    </row>
    <row r="7" spans="1:13" ht="17.100000000000001" customHeight="1" x14ac:dyDescent="0.15">
      <c r="A7" s="76" t="str">
        <f>IF($E$1="委託業務従事日誌","委託先等名称：","助成事業者名称：")</f>
        <v>委託先等名称：</v>
      </c>
      <c r="B7" s="77"/>
      <c r="C7" s="77"/>
      <c r="D7" s="91"/>
      <c r="E7" s="92"/>
      <c r="F7" s="92"/>
      <c r="G7" s="92"/>
      <c r="H7" s="92"/>
      <c r="I7" s="92"/>
      <c r="J7" s="92"/>
      <c r="K7" s="93"/>
      <c r="L7" s="43"/>
    </row>
    <row r="8" spans="1:13" ht="17.100000000000001" customHeight="1" x14ac:dyDescent="0.15">
      <c r="A8" s="78" t="s">
        <v>3</v>
      </c>
      <c r="B8" s="79"/>
      <c r="C8" s="79"/>
      <c r="D8" s="91"/>
      <c r="E8" s="100"/>
      <c r="F8" s="100"/>
      <c r="G8" s="100"/>
      <c r="H8" s="69" t="s">
        <v>22</v>
      </c>
      <c r="I8" s="49" t="str">
        <f>IF($E$1="委託業務従事日誌","業務管理者","主任研究者")&amp;"　所属："</f>
        <v>業務管理者　所属：</v>
      </c>
      <c r="J8" s="91"/>
      <c r="K8" s="99"/>
      <c r="M8" s="41"/>
    </row>
    <row r="9" spans="1:13" ht="17.100000000000001" customHeight="1" thickBot="1" x14ac:dyDescent="0.2">
      <c r="A9" s="62"/>
      <c r="B9" s="63"/>
      <c r="C9" s="4" t="s">
        <v>4</v>
      </c>
      <c r="D9" s="80"/>
      <c r="E9" s="80"/>
      <c r="F9" s="80"/>
      <c r="G9" s="80"/>
      <c r="H9" s="71"/>
      <c r="I9" s="4" t="s">
        <v>7</v>
      </c>
      <c r="J9" s="21"/>
      <c r="K9" s="70"/>
    </row>
    <row r="10" spans="1:13" s="3" customFormat="1" ht="17.100000000000001" customHeight="1" x14ac:dyDescent="0.15">
      <c r="A10" s="85" t="s">
        <v>0</v>
      </c>
      <c r="B10" s="87" t="s">
        <v>1</v>
      </c>
      <c r="C10" s="120" t="s">
        <v>10</v>
      </c>
      <c r="D10" s="121"/>
      <c r="E10" s="121"/>
      <c r="F10" s="122"/>
      <c r="G10" s="123" t="s">
        <v>8</v>
      </c>
      <c r="H10" s="94" t="s">
        <v>9</v>
      </c>
      <c r="I10" s="137" t="s">
        <v>39</v>
      </c>
      <c r="J10" s="137"/>
      <c r="K10" s="138"/>
    </row>
    <row r="11" spans="1:13" s="3" customFormat="1" ht="17.100000000000001" customHeight="1" thickBot="1" x14ac:dyDescent="0.2">
      <c r="A11" s="86"/>
      <c r="B11" s="88"/>
      <c r="C11" s="5" t="s">
        <v>5</v>
      </c>
      <c r="D11" s="6" t="s">
        <v>6</v>
      </c>
      <c r="E11" s="7" t="s">
        <v>5</v>
      </c>
      <c r="F11" s="6" t="s">
        <v>6</v>
      </c>
      <c r="G11" s="95"/>
      <c r="H11" s="95"/>
      <c r="I11" s="139"/>
      <c r="J11" s="139"/>
      <c r="K11" s="140"/>
    </row>
    <row r="12" spans="1:13" ht="17.100000000000001" customHeight="1" thickTop="1" x14ac:dyDescent="0.15">
      <c r="A12" s="44">
        <f>DATEVALUE(TEXT(SUBSTITUTE(SUBSTITUTE(SUBSTITUTE($A$1,"元","１"),"分",""),"度","")&amp;"１日","yyyy/mm/d"))</f>
        <v>45017</v>
      </c>
      <c r="B12" s="45" t="str">
        <f>TEXT(A12,"aaa")</f>
        <v>土</v>
      </c>
      <c r="C12" s="36"/>
      <c r="D12" s="37"/>
      <c r="E12" s="46"/>
      <c r="F12" s="39"/>
      <c r="G12" s="47"/>
      <c r="H12" s="8" t="str">
        <f>IF((D12-C12)+(F12-E12)-G12=0,"",(D12-C12)+(F12-E12)-G12)</f>
        <v/>
      </c>
      <c r="I12" s="134"/>
      <c r="J12" s="135"/>
      <c r="K12" s="136"/>
    </row>
    <row r="13" spans="1:13" ht="17.100000000000001" customHeight="1" x14ac:dyDescent="0.15">
      <c r="A13" s="9">
        <f t="shared" ref="A13:A37" si="0">A12+1</f>
        <v>45018</v>
      </c>
      <c r="B13" s="10" t="str">
        <f>TEXT(A13,"aaa")</f>
        <v>日</v>
      </c>
      <c r="C13" s="24"/>
      <c r="D13" s="25"/>
      <c r="E13" s="26"/>
      <c r="F13" s="27"/>
      <c r="G13" s="28"/>
      <c r="H13" s="8" t="str">
        <f>IF((D13-C13)+(F13-E13)-G13=0,"",(D13-C13)+(F13-E13)-G13)</f>
        <v/>
      </c>
      <c r="I13" s="114"/>
      <c r="J13" s="115"/>
      <c r="K13" s="116"/>
    </row>
    <row r="14" spans="1:13" ht="16.5" customHeight="1" x14ac:dyDescent="0.15">
      <c r="A14" s="51">
        <f t="shared" si="0"/>
        <v>45019</v>
      </c>
      <c r="B14" s="10" t="str">
        <f t="shared" ref="B14:B41" si="1">TEXT(A14,"aaa")</f>
        <v>月</v>
      </c>
      <c r="C14" s="22"/>
      <c r="D14" s="23"/>
      <c r="E14" s="26"/>
      <c r="F14" s="27"/>
      <c r="G14" s="28"/>
      <c r="H14" s="8" t="str">
        <f t="shared" ref="H14:H42" si="2">IF((D14-C14)+(F14-E14)-G14=0,"",(D14-C14)+(F14-E14)-G14)</f>
        <v/>
      </c>
      <c r="I14" s="124"/>
      <c r="J14" s="125"/>
      <c r="K14" s="126"/>
    </row>
    <row r="15" spans="1:13" ht="17.100000000000001" customHeight="1" x14ac:dyDescent="0.15">
      <c r="A15" s="9">
        <f t="shared" si="0"/>
        <v>45020</v>
      </c>
      <c r="B15" s="10" t="str">
        <f t="shared" si="1"/>
        <v>火</v>
      </c>
      <c r="C15" s="22"/>
      <c r="D15" s="23"/>
      <c r="E15" s="26"/>
      <c r="F15" s="27"/>
      <c r="G15" s="28"/>
      <c r="H15" s="8" t="str">
        <f t="shared" si="2"/>
        <v/>
      </c>
      <c r="I15" s="124"/>
      <c r="J15" s="125"/>
      <c r="K15" s="126"/>
    </row>
    <row r="16" spans="1:13" ht="17.100000000000001" customHeight="1" x14ac:dyDescent="0.15">
      <c r="A16" s="9">
        <f t="shared" si="0"/>
        <v>45021</v>
      </c>
      <c r="B16" s="10" t="str">
        <f t="shared" si="1"/>
        <v>水</v>
      </c>
      <c r="C16" s="22"/>
      <c r="D16" s="23"/>
      <c r="E16" s="26"/>
      <c r="F16" s="27"/>
      <c r="G16" s="28"/>
      <c r="H16" s="8" t="str">
        <f t="shared" si="2"/>
        <v/>
      </c>
      <c r="I16" s="124"/>
      <c r="J16" s="125"/>
      <c r="K16" s="126"/>
    </row>
    <row r="17" spans="1:11" ht="17.100000000000001" customHeight="1" x14ac:dyDescent="0.15">
      <c r="A17" s="35">
        <f t="shared" si="0"/>
        <v>45022</v>
      </c>
      <c r="B17" s="10" t="str">
        <f t="shared" si="1"/>
        <v>木</v>
      </c>
      <c r="C17" s="36"/>
      <c r="D17" s="37"/>
      <c r="E17" s="38"/>
      <c r="F17" s="39"/>
      <c r="G17" s="40"/>
      <c r="H17" s="8" t="str">
        <f t="shared" si="2"/>
        <v/>
      </c>
      <c r="I17" s="124"/>
      <c r="J17" s="125"/>
      <c r="K17" s="126"/>
    </row>
    <row r="18" spans="1:11" ht="17.100000000000001" customHeight="1" x14ac:dyDescent="0.15">
      <c r="A18" s="35">
        <f t="shared" si="0"/>
        <v>45023</v>
      </c>
      <c r="B18" s="10" t="str">
        <f t="shared" si="1"/>
        <v>金</v>
      </c>
      <c r="C18" s="36"/>
      <c r="D18" s="37"/>
      <c r="E18" s="38"/>
      <c r="F18" s="39"/>
      <c r="G18" s="40"/>
      <c r="H18" s="8" t="str">
        <f t="shared" si="2"/>
        <v/>
      </c>
      <c r="I18" s="124"/>
      <c r="J18" s="125"/>
      <c r="K18" s="126"/>
    </row>
    <row r="19" spans="1:11" ht="17.100000000000001" customHeight="1" x14ac:dyDescent="0.15">
      <c r="A19" s="9">
        <f t="shared" si="0"/>
        <v>45024</v>
      </c>
      <c r="B19" s="10" t="str">
        <f t="shared" si="1"/>
        <v>土</v>
      </c>
      <c r="C19" s="22"/>
      <c r="D19" s="23"/>
      <c r="E19" s="26"/>
      <c r="F19" s="27"/>
      <c r="G19" s="28"/>
      <c r="H19" s="8" t="str">
        <f t="shared" si="2"/>
        <v/>
      </c>
      <c r="I19" s="127"/>
      <c r="J19" s="128"/>
      <c r="K19" s="129"/>
    </row>
    <row r="20" spans="1:11" ht="17.100000000000001" customHeight="1" x14ac:dyDescent="0.15">
      <c r="A20" s="9">
        <f t="shared" si="0"/>
        <v>45025</v>
      </c>
      <c r="B20" s="10" t="str">
        <f t="shared" si="1"/>
        <v>日</v>
      </c>
      <c r="C20" s="22"/>
      <c r="D20" s="23"/>
      <c r="E20" s="26"/>
      <c r="F20" s="27"/>
      <c r="G20" s="28"/>
      <c r="H20" s="8" t="str">
        <f t="shared" si="2"/>
        <v/>
      </c>
      <c r="I20" s="114"/>
      <c r="J20" s="115"/>
      <c r="K20" s="116"/>
    </row>
    <row r="21" spans="1:11" ht="17.100000000000001" customHeight="1" x14ac:dyDescent="0.15">
      <c r="A21" s="51">
        <f t="shared" si="0"/>
        <v>45026</v>
      </c>
      <c r="B21" s="10" t="str">
        <f t="shared" si="1"/>
        <v>月</v>
      </c>
      <c r="C21" s="22"/>
      <c r="D21" s="23"/>
      <c r="E21" s="26"/>
      <c r="F21" s="27"/>
      <c r="G21" s="28"/>
      <c r="H21" s="8" t="str">
        <f t="shared" si="2"/>
        <v/>
      </c>
      <c r="I21" s="124"/>
      <c r="J21" s="125"/>
      <c r="K21" s="126"/>
    </row>
    <row r="22" spans="1:11" ht="17.100000000000001" customHeight="1" x14ac:dyDescent="0.15">
      <c r="A22" s="9">
        <f t="shared" si="0"/>
        <v>45027</v>
      </c>
      <c r="B22" s="10" t="str">
        <f t="shared" si="1"/>
        <v>火</v>
      </c>
      <c r="C22" s="22"/>
      <c r="D22" s="23"/>
      <c r="E22" s="26"/>
      <c r="F22" s="27"/>
      <c r="G22" s="28"/>
      <c r="H22" s="8" t="str">
        <f t="shared" si="2"/>
        <v/>
      </c>
      <c r="I22" s="124"/>
      <c r="J22" s="125"/>
      <c r="K22" s="126"/>
    </row>
    <row r="23" spans="1:11" ht="17.100000000000001" customHeight="1" x14ac:dyDescent="0.15">
      <c r="A23" s="9">
        <f t="shared" si="0"/>
        <v>45028</v>
      </c>
      <c r="B23" s="10" t="str">
        <f t="shared" si="1"/>
        <v>水</v>
      </c>
      <c r="C23" s="22"/>
      <c r="D23" s="23"/>
      <c r="E23" s="26"/>
      <c r="F23" s="27"/>
      <c r="G23" s="28"/>
      <c r="H23" s="8" t="str">
        <f t="shared" si="2"/>
        <v/>
      </c>
      <c r="I23" s="124"/>
      <c r="J23" s="125"/>
      <c r="K23" s="126"/>
    </row>
    <row r="24" spans="1:11" ht="17.100000000000001" customHeight="1" x14ac:dyDescent="0.15">
      <c r="A24" s="9">
        <f t="shared" si="0"/>
        <v>45029</v>
      </c>
      <c r="B24" s="10" t="str">
        <f t="shared" si="1"/>
        <v>木</v>
      </c>
      <c r="C24" s="22"/>
      <c r="D24" s="23"/>
      <c r="E24" s="26"/>
      <c r="F24" s="27"/>
      <c r="G24" s="28"/>
      <c r="H24" s="8" t="str">
        <f t="shared" si="2"/>
        <v/>
      </c>
      <c r="I24" s="124"/>
      <c r="J24" s="125"/>
      <c r="K24" s="126"/>
    </row>
    <row r="25" spans="1:11" ht="17.100000000000001" customHeight="1" x14ac:dyDescent="0.15">
      <c r="A25" s="9">
        <f t="shared" si="0"/>
        <v>45030</v>
      </c>
      <c r="B25" s="10" t="str">
        <f t="shared" si="1"/>
        <v>金</v>
      </c>
      <c r="C25" s="22"/>
      <c r="D25" s="23"/>
      <c r="E25" s="26"/>
      <c r="F25" s="27"/>
      <c r="G25" s="28"/>
      <c r="H25" s="8" t="str">
        <f t="shared" si="2"/>
        <v/>
      </c>
      <c r="I25" s="124"/>
      <c r="J25" s="125"/>
      <c r="K25" s="126"/>
    </row>
    <row r="26" spans="1:11" ht="17.100000000000001" customHeight="1" x14ac:dyDescent="0.15">
      <c r="A26" s="9">
        <f t="shared" si="0"/>
        <v>45031</v>
      </c>
      <c r="B26" s="10" t="str">
        <f t="shared" si="1"/>
        <v>土</v>
      </c>
      <c r="C26" s="22"/>
      <c r="D26" s="23"/>
      <c r="E26" s="26"/>
      <c r="F26" s="27"/>
      <c r="G26" s="28"/>
      <c r="H26" s="8" t="str">
        <f t="shared" si="2"/>
        <v/>
      </c>
      <c r="I26" s="127"/>
      <c r="J26" s="128"/>
      <c r="K26" s="129"/>
    </row>
    <row r="27" spans="1:11" ht="17.100000000000001" customHeight="1" x14ac:dyDescent="0.15">
      <c r="A27" s="9">
        <f t="shared" si="0"/>
        <v>45032</v>
      </c>
      <c r="B27" s="10" t="str">
        <f t="shared" si="1"/>
        <v>日</v>
      </c>
      <c r="C27" s="22"/>
      <c r="D27" s="23"/>
      <c r="E27" s="26"/>
      <c r="F27" s="27"/>
      <c r="G27" s="28"/>
      <c r="H27" s="8" t="str">
        <f t="shared" si="2"/>
        <v/>
      </c>
      <c r="I27" s="114"/>
      <c r="J27" s="115"/>
      <c r="K27" s="116"/>
    </row>
    <row r="28" spans="1:11" ht="17.100000000000001" customHeight="1" x14ac:dyDescent="0.15">
      <c r="A28" s="9">
        <f t="shared" si="0"/>
        <v>45033</v>
      </c>
      <c r="B28" s="10" t="str">
        <f t="shared" si="1"/>
        <v>月</v>
      </c>
      <c r="C28" s="22"/>
      <c r="D28" s="23"/>
      <c r="E28" s="26"/>
      <c r="F28" s="27"/>
      <c r="G28" s="28"/>
      <c r="H28" s="8" t="str">
        <f t="shared" si="2"/>
        <v/>
      </c>
      <c r="I28" s="124"/>
      <c r="J28" s="125"/>
      <c r="K28" s="126"/>
    </row>
    <row r="29" spans="1:11" ht="17.100000000000001" customHeight="1" x14ac:dyDescent="0.15">
      <c r="A29" s="9">
        <f t="shared" si="0"/>
        <v>45034</v>
      </c>
      <c r="B29" s="10" t="str">
        <f t="shared" si="1"/>
        <v>火</v>
      </c>
      <c r="C29" s="22"/>
      <c r="D29" s="23"/>
      <c r="E29" s="26"/>
      <c r="F29" s="27"/>
      <c r="G29" s="28"/>
      <c r="H29" s="8" t="str">
        <f t="shared" si="2"/>
        <v/>
      </c>
      <c r="I29" s="124"/>
      <c r="J29" s="125"/>
      <c r="K29" s="126"/>
    </row>
    <row r="30" spans="1:11" ht="17.100000000000001" customHeight="1" x14ac:dyDescent="0.15">
      <c r="A30" s="9">
        <f t="shared" si="0"/>
        <v>45035</v>
      </c>
      <c r="B30" s="10" t="str">
        <f t="shared" si="1"/>
        <v>水</v>
      </c>
      <c r="C30" s="22"/>
      <c r="D30" s="23"/>
      <c r="E30" s="26"/>
      <c r="F30" s="27"/>
      <c r="G30" s="28"/>
      <c r="H30" s="8" t="str">
        <f t="shared" si="2"/>
        <v/>
      </c>
      <c r="I30" s="124"/>
      <c r="J30" s="125"/>
      <c r="K30" s="126"/>
    </row>
    <row r="31" spans="1:11" ht="17.100000000000001" customHeight="1" x14ac:dyDescent="0.15">
      <c r="A31" s="9">
        <f t="shared" si="0"/>
        <v>45036</v>
      </c>
      <c r="B31" s="10" t="str">
        <f t="shared" si="1"/>
        <v>木</v>
      </c>
      <c r="C31" s="22"/>
      <c r="D31" s="23"/>
      <c r="E31" s="26"/>
      <c r="F31" s="27"/>
      <c r="G31" s="28"/>
      <c r="H31" s="8" t="str">
        <f t="shared" si="2"/>
        <v/>
      </c>
      <c r="I31" s="124"/>
      <c r="J31" s="125"/>
      <c r="K31" s="126"/>
    </row>
    <row r="32" spans="1:11" ht="17.100000000000001" customHeight="1" x14ac:dyDescent="0.15">
      <c r="A32" s="9">
        <f t="shared" si="0"/>
        <v>45037</v>
      </c>
      <c r="B32" s="10" t="str">
        <f t="shared" si="1"/>
        <v>金</v>
      </c>
      <c r="C32" s="22"/>
      <c r="D32" s="23"/>
      <c r="E32" s="26"/>
      <c r="F32" s="27"/>
      <c r="G32" s="28"/>
      <c r="H32" s="8" t="str">
        <f t="shared" si="2"/>
        <v/>
      </c>
      <c r="I32" s="124"/>
      <c r="J32" s="125"/>
      <c r="K32" s="126"/>
    </row>
    <row r="33" spans="1:11" ht="17.100000000000001" customHeight="1" x14ac:dyDescent="0.15">
      <c r="A33" s="9">
        <f t="shared" si="0"/>
        <v>45038</v>
      </c>
      <c r="B33" s="10" t="str">
        <f t="shared" si="1"/>
        <v>土</v>
      </c>
      <c r="C33" s="22"/>
      <c r="D33" s="23"/>
      <c r="E33" s="26"/>
      <c r="F33" s="27"/>
      <c r="G33" s="28"/>
      <c r="H33" s="8" t="str">
        <f t="shared" si="2"/>
        <v/>
      </c>
      <c r="I33" s="127"/>
      <c r="J33" s="128"/>
      <c r="K33" s="129"/>
    </row>
    <row r="34" spans="1:11" ht="17.100000000000001" customHeight="1" x14ac:dyDescent="0.15">
      <c r="A34" s="9">
        <f t="shared" si="0"/>
        <v>45039</v>
      </c>
      <c r="B34" s="10" t="str">
        <f t="shared" si="1"/>
        <v>日</v>
      </c>
      <c r="C34" s="22"/>
      <c r="D34" s="23"/>
      <c r="E34" s="26"/>
      <c r="F34" s="27"/>
      <c r="G34" s="28"/>
      <c r="H34" s="8" t="str">
        <f t="shared" si="2"/>
        <v/>
      </c>
      <c r="I34" s="114"/>
      <c r="J34" s="115"/>
      <c r="K34" s="116"/>
    </row>
    <row r="35" spans="1:11" ht="17.100000000000001" customHeight="1" x14ac:dyDescent="0.15">
      <c r="A35" s="9">
        <f t="shared" si="0"/>
        <v>45040</v>
      </c>
      <c r="B35" s="10" t="str">
        <f t="shared" si="1"/>
        <v>月</v>
      </c>
      <c r="C35" s="22"/>
      <c r="D35" s="23"/>
      <c r="E35" s="26"/>
      <c r="F35" s="27"/>
      <c r="G35" s="28"/>
      <c r="H35" s="8" t="str">
        <f t="shared" si="2"/>
        <v/>
      </c>
      <c r="I35" s="124"/>
      <c r="J35" s="125"/>
      <c r="K35" s="126"/>
    </row>
    <row r="36" spans="1:11" ht="17.100000000000001" customHeight="1" x14ac:dyDescent="0.15">
      <c r="A36" s="9">
        <f t="shared" si="0"/>
        <v>45041</v>
      </c>
      <c r="B36" s="10" t="str">
        <f t="shared" si="1"/>
        <v>火</v>
      </c>
      <c r="C36" s="22"/>
      <c r="D36" s="23"/>
      <c r="E36" s="26"/>
      <c r="F36" s="27"/>
      <c r="G36" s="28"/>
      <c r="H36" s="8" t="str">
        <f t="shared" si="2"/>
        <v/>
      </c>
      <c r="I36" s="124"/>
      <c r="J36" s="125"/>
      <c r="K36" s="126"/>
    </row>
    <row r="37" spans="1:11" ht="17.100000000000001" customHeight="1" x14ac:dyDescent="0.15">
      <c r="A37" s="9">
        <f t="shared" si="0"/>
        <v>45042</v>
      </c>
      <c r="B37" s="10" t="str">
        <f t="shared" si="1"/>
        <v>水</v>
      </c>
      <c r="C37" s="22"/>
      <c r="D37" s="23"/>
      <c r="E37" s="26"/>
      <c r="F37" s="27"/>
      <c r="G37" s="28"/>
      <c r="H37" s="8" t="str">
        <f t="shared" si="2"/>
        <v/>
      </c>
      <c r="I37" s="124"/>
      <c r="J37" s="125"/>
      <c r="K37" s="126"/>
    </row>
    <row r="38" spans="1:11" ht="17.100000000000001" customHeight="1" x14ac:dyDescent="0.15">
      <c r="A38" s="9">
        <f>A37+1</f>
        <v>45043</v>
      </c>
      <c r="B38" s="10" t="str">
        <f t="shared" si="1"/>
        <v>木</v>
      </c>
      <c r="C38" s="22"/>
      <c r="D38" s="23"/>
      <c r="E38" s="26"/>
      <c r="F38" s="27"/>
      <c r="G38" s="28"/>
      <c r="H38" s="8" t="str">
        <f t="shared" si="2"/>
        <v/>
      </c>
      <c r="I38" s="124"/>
      <c r="J38" s="125"/>
      <c r="K38" s="126"/>
    </row>
    <row r="39" spans="1:11" ht="17.100000000000001" customHeight="1" x14ac:dyDescent="0.15">
      <c r="A39" s="9">
        <f>A38+1</f>
        <v>45044</v>
      </c>
      <c r="B39" s="10" t="str">
        <f t="shared" si="1"/>
        <v>金</v>
      </c>
      <c r="C39" s="22"/>
      <c r="D39" s="23"/>
      <c r="E39" s="26"/>
      <c r="F39" s="27"/>
      <c r="G39" s="28"/>
      <c r="H39" s="8" t="str">
        <f t="shared" si="2"/>
        <v/>
      </c>
      <c r="I39" s="124"/>
      <c r="J39" s="125"/>
      <c r="K39" s="126"/>
    </row>
    <row r="40" spans="1:11" ht="17.100000000000001" customHeight="1" x14ac:dyDescent="0.15">
      <c r="A40" s="9">
        <f>IF(DAY(A39+1)&lt;4,"",A39+1)</f>
        <v>45045</v>
      </c>
      <c r="B40" s="10" t="s">
        <v>37</v>
      </c>
      <c r="C40" s="22"/>
      <c r="D40" s="23"/>
      <c r="E40" s="26"/>
      <c r="F40" s="27"/>
      <c r="G40" s="28"/>
      <c r="H40" s="8" t="str">
        <f t="shared" si="2"/>
        <v/>
      </c>
      <c r="I40" s="127"/>
      <c r="J40" s="128"/>
      <c r="K40" s="129"/>
    </row>
    <row r="41" spans="1:11" ht="17.100000000000001" customHeight="1" x14ac:dyDescent="0.15">
      <c r="A41" s="9">
        <f>IF(DAY(A39+2)&lt;4,"",A39+2)</f>
        <v>45046</v>
      </c>
      <c r="B41" s="10" t="str">
        <f t="shared" si="1"/>
        <v>日</v>
      </c>
      <c r="C41" s="22"/>
      <c r="D41" s="23"/>
      <c r="E41" s="26"/>
      <c r="F41" s="27"/>
      <c r="G41" s="28"/>
      <c r="H41" s="8" t="str">
        <f t="shared" si="2"/>
        <v/>
      </c>
      <c r="I41" s="114"/>
      <c r="J41" s="115"/>
      <c r="K41" s="116"/>
    </row>
    <row r="42" spans="1:11" ht="17.100000000000001" customHeight="1" thickBot="1" x14ac:dyDescent="0.2">
      <c r="A42" s="11" t="str">
        <f>IF(DAY(A39+3)&lt;4,"",A39+3)</f>
        <v/>
      </c>
      <c r="B42" s="42" t="str">
        <f>TEXT(A42,"aaa")</f>
        <v/>
      </c>
      <c r="C42" s="29"/>
      <c r="D42" s="30"/>
      <c r="E42" s="31"/>
      <c r="F42" s="32"/>
      <c r="G42" s="33"/>
      <c r="H42" s="12" t="str">
        <f t="shared" si="2"/>
        <v/>
      </c>
      <c r="I42" s="117"/>
      <c r="J42" s="118"/>
      <c r="K42" s="119"/>
    </row>
    <row r="43" spans="1:11" ht="17.100000000000001" customHeight="1" thickTop="1" thickBot="1" x14ac:dyDescent="0.2">
      <c r="A43" s="112" t="s">
        <v>2</v>
      </c>
      <c r="B43" s="103"/>
      <c r="C43" s="113"/>
      <c r="D43" s="113"/>
      <c r="E43" s="113"/>
      <c r="F43" s="113"/>
      <c r="G43" s="113"/>
      <c r="H43" s="13">
        <f>SUM(H12:H42)</f>
        <v>0</v>
      </c>
      <c r="I43" s="103" t="s">
        <v>11</v>
      </c>
      <c r="J43" s="104"/>
      <c r="K43" s="17">
        <f>ROUNDDOWN(ROUND(H43*24*60,1)/60,2)</f>
        <v>0</v>
      </c>
    </row>
    <row r="44" spans="1:11" ht="17.100000000000001" customHeight="1" thickBot="1" x14ac:dyDescent="0.2">
      <c r="A44" s="59"/>
      <c r="B44" s="59"/>
      <c r="C44" s="60"/>
      <c r="D44" s="60"/>
      <c r="E44" s="60"/>
      <c r="F44" s="60"/>
      <c r="G44" s="60"/>
      <c r="H44" s="60"/>
      <c r="I44" s="60"/>
      <c r="J44" s="60"/>
      <c r="K44" s="60"/>
    </row>
    <row r="45" spans="1:11" ht="17.100000000000001" customHeight="1" thickBot="1" x14ac:dyDescent="0.2">
      <c r="A45" s="109" t="s">
        <v>12</v>
      </c>
      <c r="B45" s="110"/>
      <c r="C45" s="110"/>
      <c r="D45" s="110"/>
      <c r="E45" s="110"/>
      <c r="F45" s="110"/>
      <c r="G45" s="110"/>
      <c r="H45" s="110"/>
      <c r="I45" s="110"/>
      <c r="J45" s="110"/>
      <c r="K45" s="111"/>
    </row>
    <row r="46" spans="1:11" ht="17.100000000000001" customHeight="1" thickTop="1" thickBot="1" x14ac:dyDescent="0.2">
      <c r="A46" s="56"/>
      <c r="B46" s="57"/>
      <c r="C46" s="107"/>
      <c r="D46" s="107"/>
      <c r="E46" s="58"/>
      <c r="F46" s="58"/>
      <c r="G46" s="58"/>
      <c r="H46" s="58"/>
      <c r="I46" s="107"/>
      <c r="J46" s="107"/>
      <c r="K46" s="108"/>
    </row>
    <row r="47" spans="1:11" ht="17.100000000000001" customHeight="1" thickBot="1" x14ac:dyDescent="0.2">
      <c r="A47" s="14"/>
      <c r="B47" s="130" t="s">
        <v>14</v>
      </c>
      <c r="C47" s="131"/>
      <c r="D47" s="132"/>
      <c r="E47" s="133"/>
      <c r="F47" s="15" t="s">
        <v>15</v>
      </c>
      <c r="G47" s="105"/>
      <c r="H47" s="106"/>
      <c r="I47" s="15" t="s">
        <v>13</v>
      </c>
      <c r="J47" s="34"/>
      <c r="K47" s="16"/>
    </row>
    <row r="48" spans="1:11" ht="19.350000000000001" customHeight="1" thickBot="1" x14ac:dyDescent="0.2">
      <c r="A48" s="52"/>
      <c r="B48" s="53"/>
      <c r="C48" s="54"/>
      <c r="D48" s="54"/>
      <c r="E48" s="54"/>
      <c r="F48" s="54"/>
      <c r="G48" s="54"/>
      <c r="H48" s="54"/>
      <c r="I48" s="54"/>
      <c r="J48" s="54"/>
      <c r="K48" s="55"/>
    </row>
    <row r="49" spans="1:14" ht="18" customHeight="1" x14ac:dyDescent="0.15">
      <c r="A49" s="101" t="s">
        <v>23</v>
      </c>
      <c r="B49" s="101"/>
      <c r="C49" s="101"/>
      <c r="D49" s="101"/>
      <c r="E49" s="101"/>
      <c r="F49" s="101"/>
      <c r="G49" s="101"/>
      <c r="H49" s="101"/>
      <c r="I49" s="101"/>
      <c r="J49" s="101"/>
      <c r="K49" s="101"/>
    </row>
    <row r="50" spans="1:14" ht="17.25" customHeight="1" x14ac:dyDescent="0.15">
      <c r="A50" s="102"/>
      <c r="B50" s="102"/>
      <c r="C50" s="102"/>
      <c r="D50" s="102"/>
      <c r="E50" s="102"/>
      <c r="F50" s="102"/>
      <c r="G50" s="102"/>
      <c r="H50" s="102"/>
      <c r="I50" s="102"/>
      <c r="J50" s="102"/>
      <c r="K50" s="102"/>
    </row>
    <row r="51" spans="1:14" ht="19.350000000000001" customHeight="1" x14ac:dyDescent="0.15">
      <c r="A51" s="65"/>
      <c r="B51" s="64"/>
      <c r="C51" s="64"/>
      <c r="D51" s="64"/>
      <c r="E51" s="64"/>
      <c r="F51" s="64"/>
      <c r="G51" s="64"/>
      <c r="H51" s="64"/>
      <c r="I51" s="64"/>
      <c r="J51" s="64"/>
      <c r="K51" s="64"/>
      <c r="N51" s="41"/>
    </row>
    <row r="52" spans="1:14" ht="19.350000000000001" customHeight="1" x14ac:dyDescent="0.15">
      <c r="A52" s="67"/>
    </row>
    <row r="53" spans="1:14" ht="19.350000000000001" customHeight="1" x14ac:dyDescent="0.15">
      <c r="A53" s="68"/>
      <c r="B53" s="66"/>
    </row>
    <row r="54" spans="1:14" ht="19.350000000000001" customHeight="1" x14ac:dyDescent="0.15">
      <c r="A54" s="67"/>
      <c r="B54" s="66"/>
    </row>
    <row r="55" spans="1:14" ht="19.350000000000001" customHeight="1" x14ac:dyDescent="0.15">
      <c r="A55" s="67"/>
      <c r="B55" s="66"/>
    </row>
    <row r="56" spans="1:14" ht="19.350000000000001" customHeight="1" x14ac:dyDescent="0.15">
      <c r="A56" s="67"/>
      <c r="B56" s="66"/>
    </row>
    <row r="57" spans="1:14" ht="19.350000000000001" customHeight="1" x14ac:dyDescent="0.15">
      <c r="A57" s="67"/>
      <c r="B57" s="66"/>
    </row>
  </sheetData>
  <sheetProtection sheet="1" formatRows="0"/>
  <mergeCells count="39">
    <mergeCell ref="I41:K42"/>
    <mergeCell ref="C10:F10"/>
    <mergeCell ref="G10:G11"/>
    <mergeCell ref="I20:K26"/>
    <mergeCell ref="B47:C47"/>
    <mergeCell ref="D47:E47"/>
    <mergeCell ref="I12:K12"/>
    <mergeCell ref="I10:K11"/>
    <mergeCell ref="I13:K19"/>
    <mergeCell ref="I27:K33"/>
    <mergeCell ref="I34:K40"/>
    <mergeCell ref="A49:K50"/>
    <mergeCell ref="I43:J43"/>
    <mergeCell ref="G47:H47"/>
    <mergeCell ref="C46:D46"/>
    <mergeCell ref="I46:K46"/>
    <mergeCell ref="A45:K45"/>
    <mergeCell ref="A43:G43"/>
    <mergeCell ref="A1:D1"/>
    <mergeCell ref="E1:G1"/>
    <mergeCell ref="A10:A11"/>
    <mergeCell ref="B10:B11"/>
    <mergeCell ref="A3:C3"/>
    <mergeCell ref="A4:C4"/>
    <mergeCell ref="A5:C5"/>
    <mergeCell ref="A6:C6"/>
    <mergeCell ref="D7:K7"/>
    <mergeCell ref="H10:H11"/>
    <mergeCell ref="D3:K3"/>
    <mergeCell ref="D4:K4"/>
    <mergeCell ref="D5:K5"/>
    <mergeCell ref="D6:K6"/>
    <mergeCell ref="J8:K8"/>
    <mergeCell ref="D8:G8"/>
    <mergeCell ref="A2:F2"/>
    <mergeCell ref="H2:J2"/>
    <mergeCell ref="A7:C7"/>
    <mergeCell ref="A8:C8"/>
    <mergeCell ref="D9:G9"/>
  </mergeCells>
  <phoneticPr fontId="2"/>
  <conditionalFormatting sqref="A12:H42">
    <cfRule type="expression" dxfId="20" priority="2" stopIfTrue="1">
      <formula>OR($B12="土",$B12="日",$B12="祝",$B12="振",$I12="休日")</formula>
    </cfRule>
  </conditionalFormatting>
  <dataValidations count="5">
    <dataValidation type="time" allowBlank="1" showInputMessage="1" showErrorMessage="1" errorTitle="時刻を入力してください。" error="0:00から23:59までの時刻が入力できます。" sqref="C12:C42 E12:E42 G12:G42" xr:uid="{00000000-0002-0000-0100-000000000000}">
      <formula1>0</formula1>
      <formula2>0.999988425925926</formula2>
    </dataValidation>
    <dataValidation type="time" operator="greaterThan" allowBlank="1" showInputMessage="1" showErrorMessage="1" errorTitle="時刻を入力して下さい。" error="0:01以上の時刻を入力して下さい。" sqref="D12:D42 F12:F42" xr:uid="{00000000-0002-0000-0100-000001000000}">
      <formula1>0</formula1>
    </dataValidation>
    <dataValidation type="list" allowBlank="1" showInputMessage="1" showErrorMessage="1" sqref="E1:G1" xr:uid="{00000000-0002-0000-0100-000002000000}">
      <formula1>"委託業務従事日誌,助成事業従事日誌"</formula1>
    </dataValidation>
    <dataValidation type="list" allowBlank="1" showInputMessage="1" showErrorMessage="1" sqref="G2 K2" xr:uid="{00000000-0002-0000-0100-000003000000}">
      <formula1>"あり,なし"</formula1>
    </dataValidation>
    <dataValidation type="list" imeMode="on" allowBlank="1" sqref="H8" xr:uid="{00000000-0002-0000-0100-000004000000}">
      <formula1>"通常勤務,管理者,裁量,高プロ,出向,その他"</formula1>
    </dataValidation>
  </dataValidations>
  <pageMargins left="0.78740157480314965" right="0.39370078740157483" top="0.59055118110236227" bottom="0.59055118110236227" header="0.39370078740157483" footer="0.39370078740157483"/>
  <pageSetup paperSize="9" scale="97"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43B99-5332-48A6-A93E-8FFF770E5880}">
  <sheetPr codeName="Sheet10"/>
  <dimension ref="A1:N57"/>
  <sheetViews>
    <sheetView zoomScaleNormal="100" workbookViewId="0">
      <selection activeCell="I10" sqref="I10:K11"/>
    </sheetView>
  </sheetViews>
  <sheetFormatPr defaultRowHeight="19.350000000000001" customHeight="1" x14ac:dyDescent="0.15"/>
  <cols>
    <col min="1" max="1" width="4.125" style="3" customWidth="1"/>
    <col min="2" max="2" width="3.125" style="3" customWidth="1"/>
    <col min="3" max="8" width="6.625" style="2" customWidth="1"/>
    <col min="9" max="9" width="12.625" style="1" customWidth="1"/>
    <col min="10" max="10" width="24.625" style="1" customWidth="1"/>
    <col min="11" max="11" width="6.625" style="1" customWidth="1"/>
    <col min="12" max="16384" width="9" style="1"/>
  </cols>
  <sheetData>
    <row r="1" spans="1:13" ht="17.100000000000001" customHeight="1" thickBot="1" x14ac:dyDescent="0.2">
      <c r="A1" s="81" t="s">
        <v>34</v>
      </c>
      <c r="B1" s="82"/>
      <c r="C1" s="82"/>
      <c r="D1" s="82"/>
      <c r="E1" s="83" t="s">
        <v>19</v>
      </c>
      <c r="F1" s="84"/>
      <c r="G1" s="84"/>
      <c r="H1" s="61"/>
      <c r="I1" s="48" t="str">
        <f>IF($E$1="委託業務従事日誌","契約管理番号：","事業番号：")</f>
        <v>契約管理番号：</v>
      </c>
      <c r="J1" s="19" t="s">
        <v>21</v>
      </c>
      <c r="K1" s="18" t="str">
        <f>IF($E$1="委託業務従事日誌","別紙８","")</f>
        <v>別紙８</v>
      </c>
    </row>
    <row r="2" spans="1:13" ht="17.100000000000001" customHeight="1" x14ac:dyDescent="0.15">
      <c r="A2" s="73" t="s">
        <v>16</v>
      </c>
      <c r="B2" s="74"/>
      <c r="C2" s="74"/>
      <c r="D2" s="74"/>
      <c r="E2" s="74"/>
      <c r="F2" s="74"/>
      <c r="G2" s="20" t="s">
        <v>20</v>
      </c>
      <c r="H2" s="75" t="s">
        <v>17</v>
      </c>
      <c r="I2" s="75"/>
      <c r="J2" s="75"/>
      <c r="K2" s="50" t="s">
        <v>20</v>
      </c>
    </row>
    <row r="3" spans="1:13" ht="17.100000000000001" customHeight="1" x14ac:dyDescent="0.15">
      <c r="A3" s="76" t="str">
        <f>IF($E$1="委託業務従事日誌","件名：","助成事業の名称：")</f>
        <v>件名：</v>
      </c>
      <c r="B3" s="77"/>
      <c r="C3" s="77"/>
      <c r="D3" s="96"/>
      <c r="E3" s="97"/>
      <c r="F3" s="97"/>
      <c r="G3" s="97"/>
      <c r="H3" s="97"/>
      <c r="I3" s="97"/>
      <c r="J3" s="97"/>
      <c r="K3" s="98"/>
    </row>
    <row r="4" spans="1:13" ht="17.100000000000001" customHeight="1" x14ac:dyDescent="0.15">
      <c r="A4" s="89"/>
      <c r="B4" s="90"/>
      <c r="C4" s="90"/>
      <c r="D4" s="91"/>
      <c r="E4" s="92"/>
      <c r="F4" s="92"/>
      <c r="G4" s="92"/>
      <c r="H4" s="92"/>
      <c r="I4" s="92"/>
      <c r="J4" s="92"/>
      <c r="K4" s="93"/>
    </row>
    <row r="5" spans="1:13" ht="17.100000000000001" customHeight="1" x14ac:dyDescent="0.15">
      <c r="A5" s="89"/>
      <c r="B5" s="90"/>
      <c r="C5" s="90"/>
      <c r="D5" s="91"/>
      <c r="E5" s="92"/>
      <c r="F5" s="92"/>
      <c r="G5" s="92"/>
      <c r="H5" s="92"/>
      <c r="I5" s="92"/>
      <c r="J5" s="92"/>
      <c r="K5" s="93"/>
      <c r="L5" s="41"/>
    </row>
    <row r="6" spans="1:13" ht="17.100000000000001" customHeight="1" x14ac:dyDescent="0.15">
      <c r="A6" s="76" t="str">
        <f>IF($E$1="委託業務従事日誌","再委託等項目：","委託・共同研究項目：")</f>
        <v>再委託等項目：</v>
      </c>
      <c r="B6" s="77"/>
      <c r="C6" s="77"/>
      <c r="D6" s="91" t="s">
        <v>18</v>
      </c>
      <c r="E6" s="92"/>
      <c r="F6" s="92"/>
      <c r="G6" s="92"/>
      <c r="H6" s="92"/>
      <c r="I6" s="92"/>
      <c r="J6" s="92"/>
      <c r="K6" s="93"/>
    </row>
    <row r="7" spans="1:13" ht="17.100000000000001" customHeight="1" x14ac:dyDescent="0.15">
      <c r="A7" s="76" t="str">
        <f>IF($E$1="委託業務従事日誌","委託先等名称：","助成事業者名称：")</f>
        <v>委託先等名称：</v>
      </c>
      <c r="B7" s="77"/>
      <c r="C7" s="77"/>
      <c r="D7" s="91"/>
      <c r="E7" s="92"/>
      <c r="F7" s="92"/>
      <c r="G7" s="92"/>
      <c r="H7" s="92"/>
      <c r="I7" s="92"/>
      <c r="J7" s="92"/>
      <c r="K7" s="93"/>
      <c r="L7" s="43"/>
    </row>
    <row r="8" spans="1:13" ht="17.100000000000001" customHeight="1" x14ac:dyDescent="0.15">
      <c r="A8" s="78" t="s">
        <v>3</v>
      </c>
      <c r="B8" s="79"/>
      <c r="C8" s="79"/>
      <c r="D8" s="91"/>
      <c r="E8" s="100"/>
      <c r="F8" s="100"/>
      <c r="G8" s="100"/>
      <c r="H8" s="69" t="s">
        <v>22</v>
      </c>
      <c r="I8" s="49" t="str">
        <f>IF($E$1="委託業務従事日誌","業務管理者","主任研究者")&amp;"　所属："</f>
        <v>業務管理者　所属：</v>
      </c>
      <c r="J8" s="91"/>
      <c r="K8" s="99"/>
      <c r="M8" s="41"/>
    </row>
    <row r="9" spans="1:13" ht="17.100000000000001" customHeight="1" thickBot="1" x14ac:dyDescent="0.2">
      <c r="A9" s="62"/>
      <c r="B9" s="63"/>
      <c r="C9" s="4" t="s">
        <v>4</v>
      </c>
      <c r="D9" s="80"/>
      <c r="E9" s="80"/>
      <c r="F9" s="80"/>
      <c r="G9" s="80"/>
      <c r="H9" s="71"/>
      <c r="I9" s="4" t="s">
        <v>7</v>
      </c>
      <c r="J9" s="21"/>
      <c r="K9" s="70"/>
    </row>
    <row r="10" spans="1:13" s="3" customFormat="1" ht="17.100000000000001" customHeight="1" x14ac:dyDescent="0.15">
      <c r="A10" s="85" t="s">
        <v>0</v>
      </c>
      <c r="B10" s="87" t="s">
        <v>1</v>
      </c>
      <c r="C10" s="120" t="s">
        <v>10</v>
      </c>
      <c r="D10" s="121"/>
      <c r="E10" s="121"/>
      <c r="F10" s="122"/>
      <c r="G10" s="123" t="s">
        <v>8</v>
      </c>
      <c r="H10" s="94" t="s">
        <v>9</v>
      </c>
      <c r="I10" s="137" t="s">
        <v>39</v>
      </c>
      <c r="J10" s="137"/>
      <c r="K10" s="138"/>
    </row>
    <row r="11" spans="1:13" s="3" customFormat="1" ht="17.100000000000001" customHeight="1" thickBot="1" x14ac:dyDescent="0.2">
      <c r="A11" s="86"/>
      <c r="B11" s="88"/>
      <c r="C11" s="5" t="s">
        <v>5</v>
      </c>
      <c r="D11" s="6" t="s">
        <v>6</v>
      </c>
      <c r="E11" s="7" t="s">
        <v>5</v>
      </c>
      <c r="F11" s="6" t="s">
        <v>6</v>
      </c>
      <c r="G11" s="95"/>
      <c r="H11" s="95"/>
      <c r="I11" s="139"/>
      <c r="J11" s="139"/>
      <c r="K11" s="140"/>
    </row>
    <row r="12" spans="1:13" ht="17.100000000000001" customHeight="1" thickTop="1" x14ac:dyDescent="0.15">
      <c r="A12" s="44">
        <f>DATEVALUE(TEXT(SUBSTITUTE(SUBSTITUTE(SUBSTITUTE($A$1,"元","１"),"分",""),"度","")&amp;"１日","yyyy/mm/d"))</f>
        <v>45292</v>
      </c>
      <c r="B12" s="45" t="s">
        <v>37</v>
      </c>
      <c r="C12" s="36"/>
      <c r="D12" s="37"/>
      <c r="E12" s="46"/>
      <c r="F12" s="39"/>
      <c r="G12" s="47"/>
      <c r="H12" s="8" t="str">
        <f>IF((D12-C12)+(F12-E12)-G12=0,"",(D12-C12)+(F12-E12)-G12)</f>
        <v/>
      </c>
      <c r="I12" s="141"/>
      <c r="J12" s="142"/>
      <c r="K12" s="143"/>
    </row>
    <row r="13" spans="1:13" ht="17.100000000000001" customHeight="1" x14ac:dyDescent="0.15">
      <c r="A13" s="9">
        <f t="shared" ref="A13:A37" si="0">A12+1</f>
        <v>45293</v>
      </c>
      <c r="B13" s="10" t="str">
        <f>TEXT(A13,"aaa")</f>
        <v>火</v>
      </c>
      <c r="C13" s="24"/>
      <c r="D13" s="25"/>
      <c r="E13" s="26"/>
      <c r="F13" s="27"/>
      <c r="G13" s="28"/>
      <c r="H13" s="8" t="str">
        <f>IF((D13-C13)+(F13-E13)-G13=0,"",(D13-C13)+(F13-E13)-G13)</f>
        <v/>
      </c>
      <c r="I13" s="144"/>
      <c r="J13" s="145"/>
      <c r="K13" s="146"/>
    </row>
    <row r="14" spans="1:13" ht="17.100000000000001" customHeight="1" x14ac:dyDescent="0.15">
      <c r="A14" s="51">
        <f t="shared" si="0"/>
        <v>45294</v>
      </c>
      <c r="B14" s="10" t="str">
        <f t="shared" ref="B14:B41" si="1">TEXT(A14,"aaa")</f>
        <v>水</v>
      </c>
      <c r="C14" s="22"/>
      <c r="D14" s="23"/>
      <c r="E14" s="26"/>
      <c r="F14" s="27"/>
      <c r="G14" s="28"/>
      <c r="H14" s="8" t="str">
        <f t="shared" ref="H14:H42" si="2">IF((D14-C14)+(F14-E14)-G14=0,"",(D14-C14)+(F14-E14)-G14)</f>
        <v/>
      </c>
      <c r="I14" s="144"/>
      <c r="J14" s="145"/>
      <c r="K14" s="146"/>
    </row>
    <row r="15" spans="1:13" ht="17.100000000000001" customHeight="1" x14ac:dyDescent="0.15">
      <c r="A15" s="9">
        <f t="shared" si="0"/>
        <v>45295</v>
      </c>
      <c r="B15" s="10" t="str">
        <f t="shared" si="1"/>
        <v>木</v>
      </c>
      <c r="C15" s="22"/>
      <c r="D15" s="23"/>
      <c r="E15" s="26"/>
      <c r="F15" s="27"/>
      <c r="G15" s="28"/>
      <c r="H15" s="8" t="str">
        <f t="shared" si="2"/>
        <v/>
      </c>
      <c r="I15" s="144"/>
      <c r="J15" s="145"/>
      <c r="K15" s="146"/>
    </row>
    <row r="16" spans="1:13" ht="17.100000000000001" customHeight="1" x14ac:dyDescent="0.15">
      <c r="A16" s="9">
        <f t="shared" si="0"/>
        <v>45296</v>
      </c>
      <c r="B16" s="10" t="str">
        <f t="shared" si="1"/>
        <v>金</v>
      </c>
      <c r="C16" s="22"/>
      <c r="D16" s="23"/>
      <c r="E16" s="26"/>
      <c r="F16" s="27"/>
      <c r="G16" s="28"/>
      <c r="H16" s="8" t="str">
        <f t="shared" si="2"/>
        <v/>
      </c>
      <c r="I16" s="144"/>
      <c r="J16" s="145"/>
      <c r="K16" s="146"/>
    </row>
    <row r="17" spans="1:11" ht="17.100000000000001" customHeight="1" x14ac:dyDescent="0.15">
      <c r="A17" s="35">
        <f t="shared" si="0"/>
        <v>45297</v>
      </c>
      <c r="B17" s="10" t="str">
        <f t="shared" si="1"/>
        <v>土</v>
      </c>
      <c r="C17" s="36"/>
      <c r="D17" s="37"/>
      <c r="E17" s="38"/>
      <c r="F17" s="39"/>
      <c r="G17" s="40"/>
      <c r="H17" s="8" t="str">
        <f t="shared" si="2"/>
        <v/>
      </c>
      <c r="I17" s="147"/>
      <c r="J17" s="148"/>
      <c r="K17" s="149"/>
    </row>
    <row r="18" spans="1:11" ht="17.100000000000001" customHeight="1" x14ac:dyDescent="0.15">
      <c r="A18" s="35">
        <f t="shared" si="0"/>
        <v>45298</v>
      </c>
      <c r="B18" s="10" t="str">
        <f t="shared" si="1"/>
        <v>日</v>
      </c>
      <c r="C18" s="36"/>
      <c r="D18" s="37"/>
      <c r="E18" s="38"/>
      <c r="F18" s="39"/>
      <c r="G18" s="40"/>
      <c r="H18" s="8" t="str">
        <f t="shared" si="2"/>
        <v/>
      </c>
      <c r="I18" s="114"/>
      <c r="J18" s="115"/>
      <c r="K18" s="116"/>
    </row>
    <row r="19" spans="1:11" ht="17.100000000000001" customHeight="1" x14ac:dyDescent="0.15">
      <c r="A19" s="9">
        <f t="shared" si="0"/>
        <v>45299</v>
      </c>
      <c r="B19" s="10" t="s">
        <v>37</v>
      </c>
      <c r="C19" s="22"/>
      <c r="D19" s="23"/>
      <c r="E19" s="26"/>
      <c r="F19" s="27"/>
      <c r="G19" s="28"/>
      <c r="H19" s="8" t="str">
        <f t="shared" si="2"/>
        <v/>
      </c>
      <c r="I19" s="124"/>
      <c r="J19" s="125"/>
      <c r="K19" s="126"/>
    </row>
    <row r="20" spans="1:11" ht="17.100000000000001" customHeight="1" x14ac:dyDescent="0.15">
      <c r="A20" s="9">
        <f t="shared" si="0"/>
        <v>45300</v>
      </c>
      <c r="B20" s="10" t="str">
        <f t="shared" si="1"/>
        <v>火</v>
      </c>
      <c r="C20" s="22"/>
      <c r="D20" s="23"/>
      <c r="E20" s="26"/>
      <c r="F20" s="27"/>
      <c r="G20" s="28"/>
      <c r="H20" s="8" t="str">
        <f t="shared" si="2"/>
        <v/>
      </c>
      <c r="I20" s="124"/>
      <c r="J20" s="125"/>
      <c r="K20" s="126"/>
    </row>
    <row r="21" spans="1:11" ht="17.100000000000001" customHeight="1" x14ac:dyDescent="0.15">
      <c r="A21" s="51">
        <f t="shared" si="0"/>
        <v>45301</v>
      </c>
      <c r="B21" s="10" t="str">
        <f t="shared" si="1"/>
        <v>水</v>
      </c>
      <c r="C21" s="22"/>
      <c r="D21" s="23"/>
      <c r="E21" s="26"/>
      <c r="F21" s="27"/>
      <c r="G21" s="28"/>
      <c r="H21" s="8" t="str">
        <f t="shared" si="2"/>
        <v/>
      </c>
      <c r="I21" s="124"/>
      <c r="J21" s="125"/>
      <c r="K21" s="126"/>
    </row>
    <row r="22" spans="1:11" ht="17.100000000000001" customHeight="1" x14ac:dyDescent="0.15">
      <c r="A22" s="9">
        <f t="shared" si="0"/>
        <v>45302</v>
      </c>
      <c r="B22" s="10" t="str">
        <f t="shared" si="1"/>
        <v>木</v>
      </c>
      <c r="C22" s="22"/>
      <c r="D22" s="23"/>
      <c r="E22" s="26"/>
      <c r="F22" s="27"/>
      <c r="G22" s="28"/>
      <c r="H22" s="8" t="str">
        <f t="shared" si="2"/>
        <v/>
      </c>
      <c r="I22" s="124"/>
      <c r="J22" s="125"/>
      <c r="K22" s="126"/>
    </row>
    <row r="23" spans="1:11" ht="17.100000000000001" customHeight="1" x14ac:dyDescent="0.15">
      <c r="A23" s="9">
        <f t="shared" si="0"/>
        <v>45303</v>
      </c>
      <c r="B23" s="10" t="str">
        <f t="shared" si="1"/>
        <v>金</v>
      </c>
      <c r="C23" s="22"/>
      <c r="D23" s="23"/>
      <c r="E23" s="26"/>
      <c r="F23" s="27"/>
      <c r="G23" s="28"/>
      <c r="H23" s="8" t="str">
        <f t="shared" si="2"/>
        <v/>
      </c>
      <c r="I23" s="124"/>
      <c r="J23" s="125"/>
      <c r="K23" s="126"/>
    </row>
    <row r="24" spans="1:11" ht="17.100000000000001" customHeight="1" x14ac:dyDescent="0.15">
      <c r="A24" s="9">
        <f t="shared" si="0"/>
        <v>45304</v>
      </c>
      <c r="B24" s="10" t="str">
        <f t="shared" si="1"/>
        <v>土</v>
      </c>
      <c r="C24" s="22"/>
      <c r="D24" s="23"/>
      <c r="E24" s="26"/>
      <c r="F24" s="27"/>
      <c r="G24" s="28"/>
      <c r="H24" s="8" t="str">
        <f t="shared" si="2"/>
        <v/>
      </c>
      <c r="I24" s="127"/>
      <c r="J24" s="128"/>
      <c r="K24" s="129"/>
    </row>
    <row r="25" spans="1:11" ht="17.100000000000001" customHeight="1" x14ac:dyDescent="0.15">
      <c r="A25" s="9">
        <f t="shared" si="0"/>
        <v>45305</v>
      </c>
      <c r="B25" s="10" t="str">
        <f t="shared" si="1"/>
        <v>日</v>
      </c>
      <c r="C25" s="22"/>
      <c r="D25" s="23"/>
      <c r="E25" s="26"/>
      <c r="F25" s="27"/>
      <c r="G25" s="28"/>
      <c r="H25" s="8" t="str">
        <f t="shared" si="2"/>
        <v/>
      </c>
      <c r="I25" s="114"/>
      <c r="J25" s="115"/>
      <c r="K25" s="116"/>
    </row>
    <row r="26" spans="1:11" ht="17.100000000000001" customHeight="1" x14ac:dyDescent="0.15">
      <c r="A26" s="9">
        <f t="shared" si="0"/>
        <v>45306</v>
      </c>
      <c r="B26" s="10" t="str">
        <f t="shared" si="1"/>
        <v>月</v>
      </c>
      <c r="C26" s="22"/>
      <c r="D26" s="23"/>
      <c r="E26" s="26"/>
      <c r="F26" s="27"/>
      <c r="G26" s="28"/>
      <c r="H26" s="8" t="str">
        <f t="shared" si="2"/>
        <v/>
      </c>
      <c r="I26" s="124"/>
      <c r="J26" s="125"/>
      <c r="K26" s="126"/>
    </row>
    <row r="27" spans="1:11" ht="17.100000000000001" customHeight="1" x14ac:dyDescent="0.15">
      <c r="A27" s="9">
        <f t="shared" si="0"/>
        <v>45307</v>
      </c>
      <c r="B27" s="10" t="str">
        <f t="shared" si="1"/>
        <v>火</v>
      </c>
      <c r="C27" s="22"/>
      <c r="D27" s="23"/>
      <c r="E27" s="26"/>
      <c r="F27" s="27"/>
      <c r="G27" s="28"/>
      <c r="H27" s="8" t="str">
        <f t="shared" si="2"/>
        <v/>
      </c>
      <c r="I27" s="124"/>
      <c r="J27" s="125"/>
      <c r="K27" s="126"/>
    </row>
    <row r="28" spans="1:11" ht="17.100000000000001" customHeight="1" x14ac:dyDescent="0.15">
      <c r="A28" s="9">
        <f t="shared" si="0"/>
        <v>45308</v>
      </c>
      <c r="B28" s="10" t="str">
        <f t="shared" si="1"/>
        <v>水</v>
      </c>
      <c r="C28" s="22"/>
      <c r="D28" s="23"/>
      <c r="E28" s="26"/>
      <c r="F28" s="27"/>
      <c r="G28" s="28"/>
      <c r="H28" s="8" t="str">
        <f t="shared" si="2"/>
        <v/>
      </c>
      <c r="I28" s="124"/>
      <c r="J28" s="125"/>
      <c r="K28" s="126"/>
    </row>
    <row r="29" spans="1:11" ht="17.100000000000001" customHeight="1" x14ac:dyDescent="0.15">
      <c r="A29" s="9">
        <f t="shared" si="0"/>
        <v>45309</v>
      </c>
      <c r="B29" s="10" t="str">
        <f t="shared" si="1"/>
        <v>木</v>
      </c>
      <c r="C29" s="22"/>
      <c r="D29" s="23"/>
      <c r="E29" s="26"/>
      <c r="F29" s="27"/>
      <c r="G29" s="28"/>
      <c r="H29" s="8" t="str">
        <f t="shared" si="2"/>
        <v/>
      </c>
      <c r="I29" s="124"/>
      <c r="J29" s="125"/>
      <c r="K29" s="126"/>
    </row>
    <row r="30" spans="1:11" ht="17.100000000000001" customHeight="1" x14ac:dyDescent="0.15">
      <c r="A30" s="9">
        <f t="shared" si="0"/>
        <v>45310</v>
      </c>
      <c r="B30" s="10" t="str">
        <f t="shared" si="1"/>
        <v>金</v>
      </c>
      <c r="C30" s="22"/>
      <c r="D30" s="23"/>
      <c r="E30" s="26"/>
      <c r="F30" s="27"/>
      <c r="G30" s="28"/>
      <c r="H30" s="8" t="str">
        <f t="shared" si="2"/>
        <v/>
      </c>
      <c r="I30" s="124"/>
      <c r="J30" s="125"/>
      <c r="K30" s="126"/>
    </row>
    <row r="31" spans="1:11" ht="17.100000000000001" customHeight="1" x14ac:dyDescent="0.15">
      <c r="A31" s="9">
        <f t="shared" si="0"/>
        <v>45311</v>
      </c>
      <c r="B31" s="10" t="str">
        <f t="shared" si="1"/>
        <v>土</v>
      </c>
      <c r="C31" s="22"/>
      <c r="D31" s="23"/>
      <c r="E31" s="26"/>
      <c r="F31" s="27"/>
      <c r="G31" s="28"/>
      <c r="H31" s="8" t="str">
        <f t="shared" si="2"/>
        <v/>
      </c>
      <c r="I31" s="127"/>
      <c r="J31" s="128"/>
      <c r="K31" s="129"/>
    </row>
    <row r="32" spans="1:11" ht="17.100000000000001" customHeight="1" x14ac:dyDescent="0.15">
      <c r="A32" s="9">
        <f t="shared" si="0"/>
        <v>45312</v>
      </c>
      <c r="B32" s="10" t="str">
        <f t="shared" si="1"/>
        <v>日</v>
      </c>
      <c r="C32" s="22"/>
      <c r="D32" s="23"/>
      <c r="E32" s="26"/>
      <c r="F32" s="27"/>
      <c r="G32" s="28"/>
      <c r="H32" s="8" t="str">
        <f t="shared" si="2"/>
        <v/>
      </c>
      <c r="I32" s="114"/>
      <c r="J32" s="115"/>
      <c r="K32" s="116"/>
    </row>
    <row r="33" spans="1:11" ht="17.100000000000001" customHeight="1" x14ac:dyDescent="0.15">
      <c r="A33" s="9">
        <f t="shared" si="0"/>
        <v>45313</v>
      </c>
      <c r="B33" s="10" t="str">
        <f t="shared" si="1"/>
        <v>月</v>
      </c>
      <c r="C33" s="22"/>
      <c r="D33" s="23"/>
      <c r="E33" s="26"/>
      <c r="F33" s="27"/>
      <c r="G33" s="28"/>
      <c r="H33" s="8" t="str">
        <f t="shared" si="2"/>
        <v/>
      </c>
      <c r="I33" s="124"/>
      <c r="J33" s="125"/>
      <c r="K33" s="126"/>
    </row>
    <row r="34" spans="1:11" ht="17.100000000000001" customHeight="1" x14ac:dyDescent="0.15">
      <c r="A34" s="9">
        <f t="shared" si="0"/>
        <v>45314</v>
      </c>
      <c r="B34" s="10" t="str">
        <f t="shared" si="1"/>
        <v>火</v>
      </c>
      <c r="C34" s="22"/>
      <c r="D34" s="23"/>
      <c r="E34" s="26"/>
      <c r="F34" s="27"/>
      <c r="G34" s="28"/>
      <c r="H34" s="8" t="str">
        <f t="shared" si="2"/>
        <v/>
      </c>
      <c r="I34" s="124"/>
      <c r="J34" s="125"/>
      <c r="K34" s="126"/>
    </row>
    <row r="35" spans="1:11" ht="17.100000000000001" customHeight="1" x14ac:dyDescent="0.15">
      <c r="A35" s="9">
        <f t="shared" si="0"/>
        <v>45315</v>
      </c>
      <c r="B35" s="10" t="str">
        <f t="shared" si="1"/>
        <v>水</v>
      </c>
      <c r="C35" s="22"/>
      <c r="D35" s="23"/>
      <c r="E35" s="26"/>
      <c r="F35" s="27"/>
      <c r="G35" s="28"/>
      <c r="H35" s="8" t="str">
        <f t="shared" si="2"/>
        <v/>
      </c>
      <c r="I35" s="124"/>
      <c r="J35" s="125"/>
      <c r="K35" s="126"/>
    </row>
    <row r="36" spans="1:11" ht="17.100000000000001" customHeight="1" x14ac:dyDescent="0.15">
      <c r="A36" s="9">
        <f t="shared" si="0"/>
        <v>45316</v>
      </c>
      <c r="B36" s="10" t="str">
        <f t="shared" si="1"/>
        <v>木</v>
      </c>
      <c r="C36" s="22"/>
      <c r="D36" s="23"/>
      <c r="E36" s="26"/>
      <c r="F36" s="27"/>
      <c r="G36" s="28"/>
      <c r="H36" s="8" t="str">
        <f t="shared" si="2"/>
        <v/>
      </c>
      <c r="I36" s="124"/>
      <c r="J36" s="125"/>
      <c r="K36" s="126"/>
    </row>
    <row r="37" spans="1:11" ht="17.100000000000001" customHeight="1" x14ac:dyDescent="0.15">
      <c r="A37" s="9">
        <f t="shared" si="0"/>
        <v>45317</v>
      </c>
      <c r="B37" s="10" t="str">
        <f t="shared" si="1"/>
        <v>金</v>
      </c>
      <c r="C37" s="22"/>
      <c r="D37" s="23"/>
      <c r="E37" s="26"/>
      <c r="F37" s="27"/>
      <c r="G37" s="28"/>
      <c r="H37" s="8" t="str">
        <f t="shared" si="2"/>
        <v/>
      </c>
      <c r="I37" s="124"/>
      <c r="J37" s="125"/>
      <c r="K37" s="126"/>
    </row>
    <row r="38" spans="1:11" ht="17.100000000000001" customHeight="1" x14ac:dyDescent="0.15">
      <c r="A38" s="9">
        <f>A37+1</f>
        <v>45318</v>
      </c>
      <c r="B38" s="10" t="str">
        <f t="shared" si="1"/>
        <v>土</v>
      </c>
      <c r="C38" s="22"/>
      <c r="D38" s="23"/>
      <c r="E38" s="26"/>
      <c r="F38" s="27"/>
      <c r="G38" s="28"/>
      <c r="H38" s="8" t="str">
        <f t="shared" si="2"/>
        <v/>
      </c>
      <c r="I38" s="127"/>
      <c r="J38" s="128"/>
      <c r="K38" s="129"/>
    </row>
    <row r="39" spans="1:11" ht="17.100000000000001" customHeight="1" x14ac:dyDescent="0.15">
      <c r="A39" s="9">
        <f>A38+1</f>
        <v>45319</v>
      </c>
      <c r="B39" s="10" t="str">
        <f t="shared" si="1"/>
        <v>日</v>
      </c>
      <c r="C39" s="22"/>
      <c r="D39" s="23"/>
      <c r="E39" s="26"/>
      <c r="F39" s="27"/>
      <c r="G39" s="28"/>
      <c r="H39" s="8" t="str">
        <f t="shared" si="2"/>
        <v/>
      </c>
      <c r="I39" s="114"/>
      <c r="J39" s="115"/>
      <c r="K39" s="116"/>
    </row>
    <row r="40" spans="1:11" ht="17.100000000000001" customHeight="1" x14ac:dyDescent="0.15">
      <c r="A40" s="9">
        <f>IF(DAY(A39+1)&lt;4,"",A39+1)</f>
        <v>45320</v>
      </c>
      <c r="B40" s="10" t="str">
        <f t="shared" si="1"/>
        <v>月</v>
      </c>
      <c r="C40" s="22"/>
      <c r="D40" s="23"/>
      <c r="E40" s="26"/>
      <c r="F40" s="27"/>
      <c r="G40" s="28"/>
      <c r="H40" s="8" t="str">
        <f t="shared" si="2"/>
        <v/>
      </c>
      <c r="I40" s="124"/>
      <c r="J40" s="125"/>
      <c r="K40" s="126"/>
    </row>
    <row r="41" spans="1:11" ht="17.100000000000001" customHeight="1" x14ac:dyDescent="0.15">
      <c r="A41" s="9">
        <f>IF(DAY(A39+2)&lt;4,"",A39+2)</f>
        <v>45321</v>
      </c>
      <c r="B41" s="10" t="str">
        <f t="shared" si="1"/>
        <v>火</v>
      </c>
      <c r="C41" s="22"/>
      <c r="D41" s="23"/>
      <c r="E41" s="26"/>
      <c r="F41" s="27"/>
      <c r="G41" s="28"/>
      <c r="H41" s="8" t="str">
        <f t="shared" si="2"/>
        <v/>
      </c>
      <c r="I41" s="124"/>
      <c r="J41" s="125"/>
      <c r="K41" s="126"/>
    </row>
    <row r="42" spans="1:11" ht="17.100000000000001" customHeight="1" thickBot="1" x14ac:dyDescent="0.2">
      <c r="A42" s="11">
        <f>IF(DAY(A39+3)&lt;4,"",A39+3)</f>
        <v>45322</v>
      </c>
      <c r="B42" s="42" t="str">
        <f>TEXT(A42,"aaa")</f>
        <v>水</v>
      </c>
      <c r="C42" s="29"/>
      <c r="D42" s="30"/>
      <c r="E42" s="31"/>
      <c r="F42" s="32"/>
      <c r="G42" s="33"/>
      <c r="H42" s="12" t="str">
        <f t="shared" si="2"/>
        <v/>
      </c>
      <c r="I42" s="117"/>
      <c r="J42" s="118"/>
      <c r="K42" s="119"/>
    </row>
    <row r="43" spans="1:11" ht="17.100000000000001" customHeight="1" thickTop="1" thickBot="1" x14ac:dyDescent="0.2">
      <c r="A43" s="112" t="s">
        <v>2</v>
      </c>
      <c r="B43" s="103"/>
      <c r="C43" s="113"/>
      <c r="D43" s="113"/>
      <c r="E43" s="113"/>
      <c r="F43" s="113"/>
      <c r="G43" s="113"/>
      <c r="H43" s="13">
        <f>SUM(H12:H42)</f>
        <v>0</v>
      </c>
      <c r="I43" s="103" t="s">
        <v>11</v>
      </c>
      <c r="J43" s="104"/>
      <c r="K43" s="17">
        <f>ROUNDDOWN(ROUND(H43*24*60,1)/60,2)</f>
        <v>0</v>
      </c>
    </row>
    <row r="44" spans="1:11" ht="17.100000000000001" customHeight="1" thickBot="1" x14ac:dyDescent="0.2">
      <c r="A44" s="59"/>
      <c r="B44" s="59"/>
      <c r="C44" s="60"/>
      <c r="D44" s="60"/>
      <c r="E44" s="60"/>
      <c r="F44" s="60"/>
      <c r="G44" s="60"/>
      <c r="H44" s="60"/>
      <c r="I44" s="60"/>
      <c r="J44" s="60"/>
      <c r="K44" s="60"/>
    </row>
    <row r="45" spans="1:11" ht="17.100000000000001" customHeight="1" thickBot="1" x14ac:dyDescent="0.2">
      <c r="A45" s="109" t="s">
        <v>12</v>
      </c>
      <c r="B45" s="110"/>
      <c r="C45" s="110"/>
      <c r="D45" s="110"/>
      <c r="E45" s="110"/>
      <c r="F45" s="110"/>
      <c r="G45" s="110"/>
      <c r="H45" s="110"/>
      <c r="I45" s="110"/>
      <c r="J45" s="110"/>
      <c r="K45" s="111"/>
    </row>
    <row r="46" spans="1:11" ht="17.100000000000001" customHeight="1" thickTop="1" thickBot="1" x14ac:dyDescent="0.2">
      <c r="A46" s="56"/>
      <c r="B46" s="57"/>
      <c r="C46" s="107"/>
      <c r="D46" s="107"/>
      <c r="E46" s="58"/>
      <c r="F46" s="58"/>
      <c r="G46" s="58"/>
      <c r="H46" s="58"/>
      <c r="I46" s="107"/>
      <c r="J46" s="107"/>
      <c r="K46" s="108"/>
    </row>
    <row r="47" spans="1:11" ht="17.100000000000001" customHeight="1" thickBot="1" x14ac:dyDescent="0.2">
      <c r="A47" s="14"/>
      <c r="B47" s="130" t="s">
        <v>14</v>
      </c>
      <c r="C47" s="131"/>
      <c r="D47" s="132"/>
      <c r="E47" s="133"/>
      <c r="F47" s="15" t="s">
        <v>15</v>
      </c>
      <c r="G47" s="105"/>
      <c r="H47" s="106"/>
      <c r="I47" s="15" t="s">
        <v>13</v>
      </c>
      <c r="J47" s="34"/>
      <c r="K47" s="16"/>
    </row>
    <row r="48" spans="1:11" ht="19.350000000000001" customHeight="1" thickBot="1" x14ac:dyDescent="0.2">
      <c r="A48" s="52"/>
      <c r="B48" s="53"/>
      <c r="C48" s="54"/>
      <c r="D48" s="54"/>
      <c r="E48" s="54"/>
      <c r="F48" s="54"/>
      <c r="G48" s="54"/>
      <c r="H48" s="54"/>
      <c r="I48" s="54"/>
      <c r="J48" s="54"/>
      <c r="K48" s="55"/>
    </row>
    <row r="49" spans="1:14" ht="18" customHeight="1" x14ac:dyDescent="0.15">
      <c r="A49" s="101" t="s">
        <v>23</v>
      </c>
      <c r="B49" s="101"/>
      <c r="C49" s="101"/>
      <c r="D49" s="101"/>
      <c r="E49" s="101"/>
      <c r="F49" s="101"/>
      <c r="G49" s="101"/>
      <c r="H49" s="101"/>
      <c r="I49" s="101"/>
      <c r="J49" s="101"/>
      <c r="K49" s="101"/>
    </row>
    <row r="50" spans="1:14" ht="17.25" customHeight="1" x14ac:dyDescent="0.15">
      <c r="A50" s="102"/>
      <c r="B50" s="102"/>
      <c r="C50" s="102"/>
      <c r="D50" s="102"/>
      <c r="E50" s="102"/>
      <c r="F50" s="102"/>
      <c r="G50" s="102"/>
      <c r="H50" s="102"/>
      <c r="I50" s="102"/>
      <c r="J50" s="102"/>
      <c r="K50" s="102"/>
    </row>
    <row r="51" spans="1:14" ht="19.350000000000001" customHeight="1" x14ac:dyDescent="0.15">
      <c r="A51" s="65"/>
      <c r="B51" s="64"/>
      <c r="C51" s="64"/>
      <c r="D51" s="64"/>
      <c r="E51" s="64"/>
      <c r="F51" s="64"/>
      <c r="G51" s="64"/>
      <c r="H51" s="64"/>
      <c r="I51" s="64"/>
      <c r="J51" s="64"/>
      <c r="K51" s="64"/>
      <c r="N51" s="41"/>
    </row>
    <row r="52" spans="1:14" ht="19.350000000000001" customHeight="1" x14ac:dyDescent="0.15">
      <c r="A52" s="67"/>
    </row>
    <row r="53" spans="1:14" ht="19.350000000000001" customHeight="1" x14ac:dyDescent="0.15">
      <c r="A53" s="68"/>
      <c r="B53" s="66"/>
    </row>
    <row r="54" spans="1:14" ht="19.350000000000001" customHeight="1" x14ac:dyDescent="0.15">
      <c r="A54" s="67"/>
      <c r="B54" s="66"/>
    </row>
    <row r="55" spans="1:14" ht="19.350000000000001" customHeight="1" x14ac:dyDescent="0.15">
      <c r="A55" s="67"/>
      <c r="B55" s="66"/>
    </row>
    <row r="56" spans="1:14" ht="19.350000000000001" customHeight="1" x14ac:dyDescent="0.15">
      <c r="A56" s="67"/>
      <c r="B56" s="66"/>
    </row>
    <row r="57" spans="1:14" ht="19.350000000000001" customHeight="1" x14ac:dyDescent="0.15">
      <c r="A57" s="67"/>
      <c r="B57" s="66"/>
    </row>
  </sheetData>
  <sheetProtection sheet="1" formatRows="0"/>
  <mergeCells count="38">
    <mergeCell ref="I39:K42"/>
    <mergeCell ref="B47:C47"/>
    <mergeCell ref="D47:E47"/>
    <mergeCell ref="G47:H47"/>
    <mergeCell ref="A49:K50"/>
    <mergeCell ref="A43:G43"/>
    <mergeCell ref="I43:J43"/>
    <mergeCell ref="A45:K45"/>
    <mergeCell ref="C46:D46"/>
    <mergeCell ref="I46:K46"/>
    <mergeCell ref="I10:K11"/>
    <mergeCell ref="I12:K17"/>
    <mergeCell ref="I18:K24"/>
    <mergeCell ref="I25:K31"/>
    <mergeCell ref="I32:K38"/>
    <mergeCell ref="A10:A11"/>
    <mergeCell ref="B10:B11"/>
    <mergeCell ref="C10:F10"/>
    <mergeCell ref="G10:G11"/>
    <mergeCell ref="H10:H11"/>
    <mergeCell ref="D9:G9"/>
    <mergeCell ref="A4:C4"/>
    <mergeCell ref="D4:K4"/>
    <mergeCell ref="A5:C5"/>
    <mergeCell ref="D5:K5"/>
    <mergeCell ref="A6:C6"/>
    <mergeCell ref="D6:K6"/>
    <mergeCell ref="A7:C7"/>
    <mergeCell ref="D7:K7"/>
    <mergeCell ref="A8:C8"/>
    <mergeCell ref="D8:G8"/>
    <mergeCell ref="J8:K8"/>
    <mergeCell ref="A1:D1"/>
    <mergeCell ref="E1:G1"/>
    <mergeCell ref="A2:F2"/>
    <mergeCell ref="H2:J2"/>
    <mergeCell ref="A3:C3"/>
    <mergeCell ref="D3:K3"/>
  </mergeCells>
  <phoneticPr fontId="2"/>
  <conditionalFormatting sqref="A12:H42">
    <cfRule type="expression" dxfId="4" priority="2" stopIfTrue="1">
      <formula>OR($B12="土",$B12="日",$B12="祝",$B12="振",$I12="休日")</formula>
    </cfRule>
  </conditionalFormatting>
  <dataValidations count="5">
    <dataValidation type="list" imeMode="on" allowBlank="1" sqref="H8" xr:uid="{71FF344B-B990-4551-A1C0-96583D987875}">
      <formula1>"通常勤務,管理者,裁量,高プロ,出向,その他"</formula1>
    </dataValidation>
    <dataValidation type="list" allowBlank="1" showInputMessage="1" showErrorMessage="1" sqref="G2 K2" xr:uid="{22DD1E1B-52E2-42DD-9F0B-E5C291F9EA9B}">
      <formula1>"あり,なし"</formula1>
    </dataValidation>
    <dataValidation type="list" allowBlank="1" showInputMessage="1" showErrorMessage="1" sqref="E1:G1" xr:uid="{34152111-6DBD-4196-B300-6FB496CC6207}">
      <formula1>"委託業務従事日誌,助成事業従事日誌"</formula1>
    </dataValidation>
    <dataValidation type="time" operator="greaterThan" allowBlank="1" showInputMessage="1" showErrorMessage="1" errorTitle="時刻を入力して下さい。" error="0:01以上の時刻を入力して下さい。" sqref="D12:D42 F12:F42" xr:uid="{0C0BB5D1-4986-4B7B-9C1B-E8E6DBBF2EC2}">
      <formula1>0</formula1>
    </dataValidation>
    <dataValidation type="time" allowBlank="1" showInputMessage="1" showErrorMessage="1" errorTitle="時刻を入力してください。" error="0:00から23:59までの時刻が入力できます。" sqref="C12:C42 E12:E42 G12:G42" xr:uid="{9EE1DA16-E10D-4390-A6A7-0EDC7805AC4C}">
      <formula1>0</formula1>
      <formula2>0.999988425925926</formula2>
    </dataValidation>
  </dataValidations>
  <pageMargins left="0.78740157480314965" right="0.39370078740157483" top="0.59055118110236227" bottom="0.59055118110236227" header="0.39370078740157483" footer="0.39370078740157483"/>
  <pageSetup paperSize="9" scale="9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DCF2A-6CD1-48F3-8F5B-69E1D29E45F2}">
  <sheetPr codeName="Sheet11"/>
  <dimension ref="A1:N57"/>
  <sheetViews>
    <sheetView zoomScaleNormal="100" workbookViewId="0">
      <selection activeCell="I10" sqref="I10:K11"/>
    </sheetView>
  </sheetViews>
  <sheetFormatPr defaultRowHeight="19.350000000000001" customHeight="1" x14ac:dyDescent="0.15"/>
  <cols>
    <col min="1" max="1" width="4.125" style="3" customWidth="1"/>
    <col min="2" max="2" width="3.125" style="3" customWidth="1"/>
    <col min="3" max="8" width="6.625" style="2" customWidth="1"/>
    <col min="9" max="9" width="12.625" style="1" customWidth="1"/>
    <col min="10" max="10" width="24.625" style="1" customWidth="1"/>
    <col min="11" max="11" width="6.625" style="1" customWidth="1"/>
    <col min="12" max="16384" width="9" style="1"/>
  </cols>
  <sheetData>
    <row r="1" spans="1:13" ht="17.100000000000001" customHeight="1" thickBot="1" x14ac:dyDescent="0.2">
      <c r="A1" s="81" t="s">
        <v>35</v>
      </c>
      <c r="B1" s="82"/>
      <c r="C1" s="82"/>
      <c r="D1" s="82"/>
      <c r="E1" s="83" t="s">
        <v>19</v>
      </c>
      <c r="F1" s="84"/>
      <c r="G1" s="84"/>
      <c r="H1" s="61"/>
      <c r="I1" s="48" t="str">
        <f>IF($E$1="委託業務従事日誌","契約管理番号：","事業番号：")</f>
        <v>契約管理番号：</v>
      </c>
      <c r="J1" s="19" t="s">
        <v>21</v>
      </c>
      <c r="K1" s="18" t="str">
        <f>IF($E$1="委託業務従事日誌","別紙８","")</f>
        <v>別紙８</v>
      </c>
    </row>
    <row r="2" spans="1:13" ht="17.100000000000001" customHeight="1" x14ac:dyDescent="0.15">
      <c r="A2" s="73" t="s">
        <v>16</v>
      </c>
      <c r="B2" s="74"/>
      <c r="C2" s="74"/>
      <c r="D2" s="74"/>
      <c r="E2" s="74"/>
      <c r="F2" s="74"/>
      <c r="G2" s="20" t="s">
        <v>20</v>
      </c>
      <c r="H2" s="75" t="s">
        <v>17</v>
      </c>
      <c r="I2" s="75"/>
      <c r="J2" s="75"/>
      <c r="K2" s="50" t="s">
        <v>20</v>
      </c>
    </row>
    <row r="3" spans="1:13" ht="17.100000000000001" customHeight="1" x14ac:dyDescent="0.15">
      <c r="A3" s="76" t="str">
        <f>IF($E$1="委託業務従事日誌","件名：","助成事業の名称：")</f>
        <v>件名：</v>
      </c>
      <c r="B3" s="77"/>
      <c r="C3" s="77"/>
      <c r="D3" s="96"/>
      <c r="E3" s="97"/>
      <c r="F3" s="97"/>
      <c r="G3" s="97"/>
      <c r="H3" s="97"/>
      <c r="I3" s="97"/>
      <c r="J3" s="97"/>
      <c r="K3" s="98"/>
    </row>
    <row r="4" spans="1:13" ht="17.100000000000001" customHeight="1" x14ac:dyDescent="0.15">
      <c r="A4" s="89"/>
      <c r="B4" s="90"/>
      <c r="C4" s="90"/>
      <c r="D4" s="91"/>
      <c r="E4" s="92"/>
      <c r="F4" s="92"/>
      <c r="G4" s="92"/>
      <c r="H4" s="92"/>
      <c r="I4" s="92"/>
      <c r="J4" s="92"/>
      <c r="K4" s="93"/>
    </row>
    <row r="5" spans="1:13" ht="17.100000000000001" customHeight="1" x14ac:dyDescent="0.15">
      <c r="A5" s="89"/>
      <c r="B5" s="90"/>
      <c r="C5" s="90"/>
      <c r="D5" s="91"/>
      <c r="E5" s="92"/>
      <c r="F5" s="92"/>
      <c r="G5" s="92"/>
      <c r="H5" s="92"/>
      <c r="I5" s="92"/>
      <c r="J5" s="92"/>
      <c r="K5" s="93"/>
      <c r="L5" s="41"/>
    </row>
    <row r="6" spans="1:13" ht="17.100000000000001" customHeight="1" x14ac:dyDescent="0.15">
      <c r="A6" s="76" t="str">
        <f>IF($E$1="委託業務従事日誌","再委託等項目：","委託・共同研究項目：")</f>
        <v>再委託等項目：</v>
      </c>
      <c r="B6" s="77"/>
      <c r="C6" s="77"/>
      <c r="D6" s="91" t="s">
        <v>18</v>
      </c>
      <c r="E6" s="92"/>
      <c r="F6" s="92"/>
      <c r="G6" s="92"/>
      <c r="H6" s="92"/>
      <c r="I6" s="92"/>
      <c r="J6" s="92"/>
      <c r="K6" s="93"/>
    </row>
    <row r="7" spans="1:13" ht="17.100000000000001" customHeight="1" x14ac:dyDescent="0.15">
      <c r="A7" s="76" t="str">
        <f>IF($E$1="委託業務従事日誌","委託先等名称：","助成事業者名称：")</f>
        <v>委託先等名称：</v>
      </c>
      <c r="B7" s="77"/>
      <c r="C7" s="77"/>
      <c r="D7" s="91"/>
      <c r="E7" s="92"/>
      <c r="F7" s="92"/>
      <c r="G7" s="92"/>
      <c r="H7" s="92"/>
      <c r="I7" s="92"/>
      <c r="J7" s="92"/>
      <c r="K7" s="93"/>
      <c r="L7" s="43"/>
    </row>
    <row r="8" spans="1:13" ht="17.100000000000001" customHeight="1" x14ac:dyDescent="0.15">
      <c r="A8" s="78" t="s">
        <v>3</v>
      </c>
      <c r="B8" s="79"/>
      <c r="C8" s="79"/>
      <c r="D8" s="91"/>
      <c r="E8" s="100"/>
      <c r="F8" s="100"/>
      <c r="G8" s="100"/>
      <c r="H8" s="69" t="s">
        <v>22</v>
      </c>
      <c r="I8" s="49" t="str">
        <f>IF($E$1="委託業務従事日誌","業務管理者","主任研究者")&amp;"　所属："</f>
        <v>業務管理者　所属：</v>
      </c>
      <c r="J8" s="91"/>
      <c r="K8" s="99"/>
      <c r="M8" s="41"/>
    </row>
    <row r="9" spans="1:13" ht="17.100000000000001" customHeight="1" thickBot="1" x14ac:dyDescent="0.2">
      <c r="A9" s="62"/>
      <c r="B9" s="63"/>
      <c r="C9" s="4" t="s">
        <v>4</v>
      </c>
      <c r="D9" s="80"/>
      <c r="E9" s="80"/>
      <c r="F9" s="80"/>
      <c r="G9" s="80"/>
      <c r="H9" s="71"/>
      <c r="I9" s="4" t="s">
        <v>7</v>
      </c>
      <c r="J9" s="21"/>
      <c r="K9" s="70"/>
    </row>
    <row r="10" spans="1:13" s="3" customFormat="1" ht="17.100000000000001" customHeight="1" x14ac:dyDescent="0.15">
      <c r="A10" s="85" t="s">
        <v>0</v>
      </c>
      <c r="B10" s="87" t="s">
        <v>1</v>
      </c>
      <c r="C10" s="120" t="s">
        <v>10</v>
      </c>
      <c r="D10" s="121"/>
      <c r="E10" s="121"/>
      <c r="F10" s="122"/>
      <c r="G10" s="123" t="s">
        <v>8</v>
      </c>
      <c r="H10" s="94" t="s">
        <v>9</v>
      </c>
      <c r="I10" s="137" t="s">
        <v>39</v>
      </c>
      <c r="J10" s="137"/>
      <c r="K10" s="138"/>
    </row>
    <row r="11" spans="1:13" s="3" customFormat="1" ht="17.100000000000001" customHeight="1" thickBot="1" x14ac:dyDescent="0.2">
      <c r="A11" s="86"/>
      <c r="B11" s="88"/>
      <c r="C11" s="5" t="s">
        <v>5</v>
      </c>
      <c r="D11" s="6" t="s">
        <v>6</v>
      </c>
      <c r="E11" s="7" t="s">
        <v>5</v>
      </c>
      <c r="F11" s="6" t="s">
        <v>6</v>
      </c>
      <c r="G11" s="95"/>
      <c r="H11" s="95"/>
      <c r="I11" s="139"/>
      <c r="J11" s="139"/>
      <c r="K11" s="140"/>
    </row>
    <row r="12" spans="1:13" ht="17.100000000000001" customHeight="1" thickTop="1" x14ac:dyDescent="0.15">
      <c r="A12" s="44">
        <f>DATEVALUE(TEXT(SUBSTITUTE(SUBSTITUTE(SUBSTITUTE($A$1,"元","１"),"分",""),"度","")&amp;"１日","yyyy/mm/d"))</f>
        <v>45323</v>
      </c>
      <c r="B12" s="45" t="str">
        <f>TEXT(A12,"aaa")</f>
        <v>木</v>
      </c>
      <c r="C12" s="36"/>
      <c r="D12" s="37"/>
      <c r="E12" s="46"/>
      <c r="F12" s="39"/>
      <c r="G12" s="47"/>
      <c r="H12" s="8" t="str">
        <f>IF((D12-C12)+(F12-E12)-G12=0,"",(D12-C12)+(F12-E12)-G12)</f>
        <v/>
      </c>
      <c r="I12" s="141"/>
      <c r="J12" s="142"/>
      <c r="K12" s="143"/>
    </row>
    <row r="13" spans="1:13" ht="17.100000000000001" customHeight="1" x14ac:dyDescent="0.15">
      <c r="A13" s="9">
        <f t="shared" ref="A13:A37" si="0">A12+1</f>
        <v>45324</v>
      </c>
      <c r="B13" s="10" t="str">
        <f>TEXT(A13,"aaa")</f>
        <v>金</v>
      </c>
      <c r="C13" s="24"/>
      <c r="D13" s="25"/>
      <c r="E13" s="26"/>
      <c r="F13" s="27"/>
      <c r="G13" s="28"/>
      <c r="H13" s="8" t="str">
        <f>IF((D13-C13)+(F13-E13)-G13=0,"",(D13-C13)+(F13-E13)-G13)</f>
        <v/>
      </c>
      <c r="I13" s="144"/>
      <c r="J13" s="145"/>
      <c r="K13" s="146"/>
    </row>
    <row r="14" spans="1:13" ht="17.100000000000001" customHeight="1" x14ac:dyDescent="0.15">
      <c r="A14" s="51">
        <f t="shared" si="0"/>
        <v>45325</v>
      </c>
      <c r="B14" s="10" t="str">
        <f t="shared" ref="B14:B41" si="1">TEXT(A14,"aaa")</f>
        <v>土</v>
      </c>
      <c r="C14" s="22"/>
      <c r="D14" s="23"/>
      <c r="E14" s="26"/>
      <c r="F14" s="27"/>
      <c r="G14" s="28"/>
      <c r="H14" s="8" t="str">
        <f t="shared" ref="H14:H42" si="2">IF((D14-C14)+(F14-E14)-G14=0,"",(D14-C14)+(F14-E14)-G14)</f>
        <v/>
      </c>
      <c r="I14" s="147"/>
      <c r="J14" s="148"/>
      <c r="K14" s="149"/>
    </row>
    <row r="15" spans="1:13" ht="17.100000000000001" customHeight="1" x14ac:dyDescent="0.15">
      <c r="A15" s="9">
        <f t="shared" si="0"/>
        <v>45326</v>
      </c>
      <c r="B15" s="10" t="str">
        <f t="shared" si="1"/>
        <v>日</v>
      </c>
      <c r="C15" s="22"/>
      <c r="D15" s="23"/>
      <c r="E15" s="26"/>
      <c r="F15" s="27"/>
      <c r="G15" s="28"/>
      <c r="H15" s="8" t="str">
        <f t="shared" si="2"/>
        <v/>
      </c>
      <c r="I15" s="114"/>
      <c r="J15" s="115"/>
      <c r="K15" s="116"/>
    </row>
    <row r="16" spans="1:13" ht="17.100000000000001" customHeight="1" x14ac:dyDescent="0.15">
      <c r="A16" s="9">
        <f t="shared" si="0"/>
        <v>45327</v>
      </c>
      <c r="B16" s="10" t="str">
        <f t="shared" si="1"/>
        <v>月</v>
      </c>
      <c r="C16" s="22"/>
      <c r="D16" s="23"/>
      <c r="E16" s="26"/>
      <c r="F16" s="27"/>
      <c r="G16" s="28"/>
      <c r="H16" s="8" t="str">
        <f t="shared" si="2"/>
        <v/>
      </c>
      <c r="I16" s="124"/>
      <c r="J16" s="125"/>
      <c r="K16" s="126"/>
    </row>
    <row r="17" spans="1:11" ht="17.100000000000001" customHeight="1" x14ac:dyDescent="0.15">
      <c r="A17" s="35">
        <f t="shared" si="0"/>
        <v>45328</v>
      </c>
      <c r="B17" s="10" t="str">
        <f t="shared" si="1"/>
        <v>火</v>
      </c>
      <c r="C17" s="36"/>
      <c r="D17" s="37"/>
      <c r="E17" s="38"/>
      <c r="F17" s="39"/>
      <c r="G17" s="40"/>
      <c r="H17" s="8" t="str">
        <f t="shared" si="2"/>
        <v/>
      </c>
      <c r="I17" s="124"/>
      <c r="J17" s="125"/>
      <c r="K17" s="126"/>
    </row>
    <row r="18" spans="1:11" ht="17.100000000000001" customHeight="1" x14ac:dyDescent="0.15">
      <c r="A18" s="35">
        <f t="shared" si="0"/>
        <v>45329</v>
      </c>
      <c r="B18" s="10" t="str">
        <f t="shared" si="1"/>
        <v>水</v>
      </c>
      <c r="C18" s="36"/>
      <c r="D18" s="37"/>
      <c r="E18" s="38"/>
      <c r="F18" s="39"/>
      <c r="G18" s="40"/>
      <c r="H18" s="8" t="str">
        <f t="shared" si="2"/>
        <v/>
      </c>
      <c r="I18" s="124"/>
      <c r="J18" s="125"/>
      <c r="K18" s="126"/>
    </row>
    <row r="19" spans="1:11" ht="17.100000000000001" customHeight="1" x14ac:dyDescent="0.15">
      <c r="A19" s="9">
        <f t="shared" si="0"/>
        <v>45330</v>
      </c>
      <c r="B19" s="10" t="str">
        <f t="shared" si="1"/>
        <v>木</v>
      </c>
      <c r="C19" s="22"/>
      <c r="D19" s="23"/>
      <c r="E19" s="26"/>
      <c r="F19" s="27"/>
      <c r="G19" s="28"/>
      <c r="H19" s="8" t="str">
        <f t="shared" si="2"/>
        <v/>
      </c>
      <c r="I19" s="124"/>
      <c r="J19" s="125"/>
      <c r="K19" s="126"/>
    </row>
    <row r="20" spans="1:11" ht="17.100000000000001" customHeight="1" x14ac:dyDescent="0.15">
      <c r="A20" s="9">
        <f t="shared" si="0"/>
        <v>45331</v>
      </c>
      <c r="B20" s="10" t="str">
        <f t="shared" si="1"/>
        <v>金</v>
      </c>
      <c r="C20" s="22"/>
      <c r="D20" s="23"/>
      <c r="E20" s="26"/>
      <c r="F20" s="27"/>
      <c r="G20" s="28"/>
      <c r="H20" s="8" t="str">
        <f t="shared" si="2"/>
        <v/>
      </c>
      <c r="I20" s="124"/>
      <c r="J20" s="125"/>
      <c r="K20" s="126"/>
    </row>
    <row r="21" spans="1:11" ht="17.100000000000001" customHeight="1" x14ac:dyDescent="0.15">
      <c r="A21" s="51">
        <f t="shared" si="0"/>
        <v>45332</v>
      </c>
      <c r="B21" s="10" t="str">
        <f t="shared" si="1"/>
        <v>土</v>
      </c>
      <c r="C21" s="22"/>
      <c r="D21" s="23"/>
      <c r="E21" s="26"/>
      <c r="F21" s="27"/>
      <c r="G21" s="28"/>
      <c r="H21" s="8" t="str">
        <f t="shared" si="2"/>
        <v/>
      </c>
      <c r="I21" s="127"/>
      <c r="J21" s="128"/>
      <c r="K21" s="129"/>
    </row>
    <row r="22" spans="1:11" ht="17.100000000000001" customHeight="1" x14ac:dyDescent="0.15">
      <c r="A22" s="9">
        <f t="shared" si="0"/>
        <v>45333</v>
      </c>
      <c r="B22" s="10" t="s">
        <v>37</v>
      </c>
      <c r="C22" s="22"/>
      <c r="D22" s="23"/>
      <c r="E22" s="26"/>
      <c r="F22" s="27"/>
      <c r="G22" s="28"/>
      <c r="H22" s="8" t="str">
        <f t="shared" si="2"/>
        <v/>
      </c>
      <c r="I22" s="114"/>
      <c r="J22" s="115"/>
      <c r="K22" s="116"/>
    </row>
    <row r="23" spans="1:11" ht="17.100000000000001" customHeight="1" x14ac:dyDescent="0.15">
      <c r="A23" s="9">
        <f t="shared" si="0"/>
        <v>45334</v>
      </c>
      <c r="B23" s="10" t="s">
        <v>38</v>
      </c>
      <c r="C23" s="22"/>
      <c r="D23" s="23"/>
      <c r="E23" s="26"/>
      <c r="F23" s="27"/>
      <c r="G23" s="28"/>
      <c r="H23" s="8" t="str">
        <f t="shared" si="2"/>
        <v/>
      </c>
      <c r="I23" s="124"/>
      <c r="J23" s="125"/>
      <c r="K23" s="126"/>
    </row>
    <row r="24" spans="1:11" ht="17.100000000000001" customHeight="1" x14ac:dyDescent="0.15">
      <c r="A24" s="9">
        <f t="shared" si="0"/>
        <v>45335</v>
      </c>
      <c r="B24" s="10" t="str">
        <f t="shared" si="1"/>
        <v>火</v>
      </c>
      <c r="C24" s="22"/>
      <c r="D24" s="23"/>
      <c r="E24" s="26"/>
      <c r="F24" s="27"/>
      <c r="G24" s="28"/>
      <c r="H24" s="8" t="str">
        <f t="shared" si="2"/>
        <v/>
      </c>
      <c r="I24" s="124"/>
      <c r="J24" s="125"/>
      <c r="K24" s="126"/>
    </row>
    <row r="25" spans="1:11" ht="17.100000000000001" customHeight="1" x14ac:dyDescent="0.15">
      <c r="A25" s="9">
        <f t="shared" si="0"/>
        <v>45336</v>
      </c>
      <c r="B25" s="10" t="str">
        <f t="shared" si="1"/>
        <v>水</v>
      </c>
      <c r="C25" s="22"/>
      <c r="D25" s="23"/>
      <c r="E25" s="26"/>
      <c r="F25" s="27"/>
      <c r="G25" s="28"/>
      <c r="H25" s="8" t="str">
        <f t="shared" si="2"/>
        <v/>
      </c>
      <c r="I25" s="124"/>
      <c r="J25" s="125"/>
      <c r="K25" s="126"/>
    </row>
    <row r="26" spans="1:11" ht="17.100000000000001" customHeight="1" x14ac:dyDescent="0.15">
      <c r="A26" s="9">
        <f t="shared" si="0"/>
        <v>45337</v>
      </c>
      <c r="B26" s="10" t="str">
        <f t="shared" si="1"/>
        <v>木</v>
      </c>
      <c r="C26" s="22"/>
      <c r="D26" s="23"/>
      <c r="E26" s="26"/>
      <c r="F26" s="27"/>
      <c r="G26" s="28"/>
      <c r="H26" s="8" t="str">
        <f t="shared" si="2"/>
        <v/>
      </c>
      <c r="I26" s="124"/>
      <c r="J26" s="125"/>
      <c r="K26" s="126"/>
    </row>
    <row r="27" spans="1:11" ht="17.100000000000001" customHeight="1" x14ac:dyDescent="0.15">
      <c r="A27" s="9">
        <f t="shared" si="0"/>
        <v>45338</v>
      </c>
      <c r="B27" s="10" t="str">
        <f t="shared" si="1"/>
        <v>金</v>
      </c>
      <c r="C27" s="22"/>
      <c r="D27" s="23"/>
      <c r="E27" s="26"/>
      <c r="F27" s="27"/>
      <c r="G27" s="28"/>
      <c r="H27" s="8" t="str">
        <f t="shared" si="2"/>
        <v/>
      </c>
      <c r="I27" s="124"/>
      <c r="J27" s="125"/>
      <c r="K27" s="126"/>
    </row>
    <row r="28" spans="1:11" ht="17.100000000000001" customHeight="1" x14ac:dyDescent="0.15">
      <c r="A28" s="9">
        <f t="shared" si="0"/>
        <v>45339</v>
      </c>
      <c r="B28" s="10" t="str">
        <f t="shared" si="1"/>
        <v>土</v>
      </c>
      <c r="C28" s="22"/>
      <c r="D28" s="23"/>
      <c r="E28" s="26"/>
      <c r="F28" s="27"/>
      <c r="G28" s="28"/>
      <c r="H28" s="8" t="str">
        <f t="shared" si="2"/>
        <v/>
      </c>
      <c r="I28" s="127"/>
      <c r="J28" s="128"/>
      <c r="K28" s="129"/>
    </row>
    <row r="29" spans="1:11" ht="17.100000000000001" customHeight="1" x14ac:dyDescent="0.15">
      <c r="A29" s="9">
        <f t="shared" si="0"/>
        <v>45340</v>
      </c>
      <c r="B29" s="10" t="str">
        <f t="shared" si="1"/>
        <v>日</v>
      </c>
      <c r="C29" s="22"/>
      <c r="D29" s="23"/>
      <c r="E29" s="26"/>
      <c r="F29" s="27"/>
      <c r="G29" s="28"/>
      <c r="H29" s="8" t="str">
        <f t="shared" si="2"/>
        <v/>
      </c>
      <c r="I29" s="114"/>
      <c r="J29" s="115"/>
      <c r="K29" s="116"/>
    </row>
    <row r="30" spans="1:11" ht="17.100000000000001" customHeight="1" x14ac:dyDescent="0.15">
      <c r="A30" s="9">
        <f t="shared" si="0"/>
        <v>45341</v>
      </c>
      <c r="B30" s="10" t="str">
        <f t="shared" si="1"/>
        <v>月</v>
      </c>
      <c r="C30" s="22"/>
      <c r="D30" s="23"/>
      <c r="E30" s="26"/>
      <c r="F30" s="27"/>
      <c r="G30" s="28"/>
      <c r="H30" s="8" t="str">
        <f t="shared" si="2"/>
        <v/>
      </c>
      <c r="I30" s="124"/>
      <c r="J30" s="125"/>
      <c r="K30" s="126"/>
    </row>
    <row r="31" spans="1:11" ht="17.100000000000001" customHeight="1" x14ac:dyDescent="0.15">
      <c r="A31" s="9">
        <f t="shared" si="0"/>
        <v>45342</v>
      </c>
      <c r="B31" s="10" t="str">
        <f t="shared" si="1"/>
        <v>火</v>
      </c>
      <c r="C31" s="22"/>
      <c r="D31" s="23"/>
      <c r="E31" s="26"/>
      <c r="F31" s="27"/>
      <c r="G31" s="28"/>
      <c r="H31" s="8" t="str">
        <f t="shared" si="2"/>
        <v/>
      </c>
      <c r="I31" s="124"/>
      <c r="J31" s="125"/>
      <c r="K31" s="126"/>
    </row>
    <row r="32" spans="1:11" ht="17.100000000000001" customHeight="1" x14ac:dyDescent="0.15">
      <c r="A32" s="9">
        <f t="shared" si="0"/>
        <v>45343</v>
      </c>
      <c r="B32" s="10" t="str">
        <f t="shared" si="1"/>
        <v>水</v>
      </c>
      <c r="C32" s="22"/>
      <c r="D32" s="23"/>
      <c r="E32" s="26"/>
      <c r="F32" s="27"/>
      <c r="G32" s="28"/>
      <c r="H32" s="8" t="str">
        <f t="shared" si="2"/>
        <v/>
      </c>
      <c r="I32" s="124"/>
      <c r="J32" s="125"/>
      <c r="K32" s="126"/>
    </row>
    <row r="33" spans="1:11" ht="17.100000000000001" customHeight="1" x14ac:dyDescent="0.15">
      <c r="A33" s="9">
        <f t="shared" si="0"/>
        <v>45344</v>
      </c>
      <c r="B33" s="10" t="str">
        <f t="shared" si="1"/>
        <v>木</v>
      </c>
      <c r="C33" s="22"/>
      <c r="D33" s="23"/>
      <c r="E33" s="26"/>
      <c r="F33" s="27"/>
      <c r="G33" s="28"/>
      <c r="H33" s="8" t="str">
        <f t="shared" si="2"/>
        <v/>
      </c>
      <c r="I33" s="124"/>
      <c r="J33" s="125"/>
      <c r="K33" s="126"/>
    </row>
    <row r="34" spans="1:11" ht="17.100000000000001" customHeight="1" x14ac:dyDescent="0.15">
      <c r="A34" s="9">
        <f t="shared" si="0"/>
        <v>45345</v>
      </c>
      <c r="B34" s="10" t="s">
        <v>37</v>
      </c>
      <c r="C34" s="22"/>
      <c r="D34" s="23"/>
      <c r="E34" s="26"/>
      <c r="F34" s="27"/>
      <c r="G34" s="28"/>
      <c r="H34" s="8" t="str">
        <f t="shared" si="2"/>
        <v/>
      </c>
      <c r="I34" s="124"/>
      <c r="J34" s="125"/>
      <c r="K34" s="126"/>
    </row>
    <row r="35" spans="1:11" ht="17.100000000000001" customHeight="1" x14ac:dyDescent="0.15">
      <c r="A35" s="9">
        <f t="shared" si="0"/>
        <v>45346</v>
      </c>
      <c r="B35" s="10" t="str">
        <f t="shared" si="1"/>
        <v>土</v>
      </c>
      <c r="C35" s="22"/>
      <c r="D35" s="23"/>
      <c r="E35" s="26"/>
      <c r="F35" s="27"/>
      <c r="G35" s="28"/>
      <c r="H35" s="8" t="str">
        <f t="shared" si="2"/>
        <v/>
      </c>
      <c r="I35" s="127"/>
      <c r="J35" s="128"/>
      <c r="K35" s="129"/>
    </row>
    <row r="36" spans="1:11" ht="17.100000000000001" customHeight="1" x14ac:dyDescent="0.15">
      <c r="A36" s="9">
        <f t="shared" si="0"/>
        <v>45347</v>
      </c>
      <c r="B36" s="10" t="str">
        <f t="shared" si="1"/>
        <v>日</v>
      </c>
      <c r="C36" s="22"/>
      <c r="D36" s="23"/>
      <c r="E36" s="26"/>
      <c r="F36" s="27"/>
      <c r="G36" s="28"/>
      <c r="H36" s="8" t="str">
        <f t="shared" si="2"/>
        <v/>
      </c>
      <c r="I36" s="114"/>
      <c r="J36" s="115"/>
      <c r="K36" s="116"/>
    </row>
    <row r="37" spans="1:11" ht="17.100000000000001" customHeight="1" x14ac:dyDescent="0.15">
      <c r="A37" s="9">
        <f t="shared" si="0"/>
        <v>45348</v>
      </c>
      <c r="B37" s="10" t="str">
        <f t="shared" si="1"/>
        <v>月</v>
      </c>
      <c r="C37" s="22"/>
      <c r="D37" s="23"/>
      <c r="E37" s="26"/>
      <c r="F37" s="27"/>
      <c r="G37" s="28"/>
      <c r="H37" s="8" t="str">
        <f t="shared" si="2"/>
        <v/>
      </c>
      <c r="I37" s="124"/>
      <c r="J37" s="125"/>
      <c r="K37" s="126"/>
    </row>
    <row r="38" spans="1:11" ht="17.100000000000001" customHeight="1" x14ac:dyDescent="0.15">
      <c r="A38" s="9">
        <f>A37+1</f>
        <v>45349</v>
      </c>
      <c r="B38" s="10" t="str">
        <f t="shared" si="1"/>
        <v>火</v>
      </c>
      <c r="C38" s="22"/>
      <c r="D38" s="23"/>
      <c r="E38" s="26"/>
      <c r="F38" s="27"/>
      <c r="G38" s="28"/>
      <c r="H38" s="8" t="str">
        <f t="shared" si="2"/>
        <v/>
      </c>
      <c r="I38" s="124"/>
      <c r="J38" s="125"/>
      <c r="K38" s="126"/>
    </row>
    <row r="39" spans="1:11" ht="17.100000000000001" customHeight="1" x14ac:dyDescent="0.15">
      <c r="A39" s="9">
        <f>A38+1</f>
        <v>45350</v>
      </c>
      <c r="B39" s="10" t="str">
        <f t="shared" si="1"/>
        <v>水</v>
      </c>
      <c r="C39" s="22"/>
      <c r="D39" s="23"/>
      <c r="E39" s="26"/>
      <c r="F39" s="27"/>
      <c r="G39" s="28"/>
      <c r="H39" s="8" t="str">
        <f t="shared" si="2"/>
        <v/>
      </c>
      <c r="I39" s="124"/>
      <c r="J39" s="125"/>
      <c r="K39" s="126"/>
    </row>
    <row r="40" spans="1:11" ht="17.100000000000001" customHeight="1" x14ac:dyDescent="0.15">
      <c r="A40" s="9">
        <f>IF(DAY(A39+1)&lt;4,"",A39+1)</f>
        <v>45351</v>
      </c>
      <c r="B40" s="10" t="str">
        <f t="shared" si="1"/>
        <v>木</v>
      </c>
      <c r="C40" s="22"/>
      <c r="D40" s="23"/>
      <c r="E40" s="26"/>
      <c r="F40" s="27"/>
      <c r="G40" s="28"/>
      <c r="H40" s="8" t="str">
        <f t="shared" si="2"/>
        <v/>
      </c>
      <c r="I40" s="124"/>
      <c r="J40" s="125"/>
      <c r="K40" s="126"/>
    </row>
    <row r="41" spans="1:11" ht="17.100000000000001" customHeight="1" x14ac:dyDescent="0.15">
      <c r="A41" s="9" t="str">
        <f>IF(DAY(A39+2)&lt;4,"",A39+2)</f>
        <v/>
      </c>
      <c r="B41" s="10" t="str">
        <f t="shared" si="1"/>
        <v/>
      </c>
      <c r="C41" s="22"/>
      <c r="D41" s="23"/>
      <c r="E41" s="26"/>
      <c r="F41" s="27"/>
      <c r="G41" s="28"/>
      <c r="H41" s="8" t="str">
        <f t="shared" si="2"/>
        <v/>
      </c>
      <c r="I41" s="124"/>
      <c r="J41" s="125"/>
      <c r="K41" s="126"/>
    </row>
    <row r="42" spans="1:11" ht="17.100000000000001" customHeight="1" thickBot="1" x14ac:dyDescent="0.2">
      <c r="A42" s="11" t="str">
        <f>IF(DAY(A39+3)&lt;4,"",A39+3)</f>
        <v/>
      </c>
      <c r="B42" s="42" t="str">
        <f>TEXT(A42,"aaa")</f>
        <v/>
      </c>
      <c r="C42" s="29"/>
      <c r="D42" s="30"/>
      <c r="E42" s="31"/>
      <c r="F42" s="32"/>
      <c r="G42" s="33"/>
      <c r="H42" s="12" t="str">
        <f t="shared" si="2"/>
        <v/>
      </c>
      <c r="I42" s="117"/>
      <c r="J42" s="118"/>
      <c r="K42" s="119"/>
    </row>
    <row r="43" spans="1:11" ht="17.100000000000001" customHeight="1" thickTop="1" thickBot="1" x14ac:dyDescent="0.2">
      <c r="A43" s="112" t="s">
        <v>2</v>
      </c>
      <c r="B43" s="103"/>
      <c r="C43" s="113"/>
      <c r="D43" s="113"/>
      <c r="E43" s="113"/>
      <c r="F43" s="113"/>
      <c r="G43" s="113"/>
      <c r="H43" s="13">
        <f>SUM(H12:H42)</f>
        <v>0</v>
      </c>
      <c r="I43" s="103" t="s">
        <v>11</v>
      </c>
      <c r="J43" s="104"/>
      <c r="K43" s="17">
        <f>ROUNDDOWN(ROUND(H43*24*60,1)/60,2)</f>
        <v>0</v>
      </c>
    </row>
    <row r="44" spans="1:11" ht="17.100000000000001" customHeight="1" thickBot="1" x14ac:dyDescent="0.2">
      <c r="A44" s="59"/>
      <c r="B44" s="59"/>
      <c r="C44" s="60"/>
      <c r="D44" s="60"/>
      <c r="E44" s="60"/>
      <c r="F44" s="60"/>
      <c r="G44" s="60"/>
      <c r="H44" s="60"/>
      <c r="I44" s="60"/>
      <c r="J44" s="60"/>
      <c r="K44" s="60"/>
    </row>
    <row r="45" spans="1:11" ht="17.100000000000001" customHeight="1" thickBot="1" x14ac:dyDescent="0.2">
      <c r="A45" s="109" t="s">
        <v>12</v>
      </c>
      <c r="B45" s="110"/>
      <c r="C45" s="110"/>
      <c r="D45" s="110"/>
      <c r="E45" s="110"/>
      <c r="F45" s="110"/>
      <c r="G45" s="110"/>
      <c r="H45" s="110"/>
      <c r="I45" s="110"/>
      <c r="J45" s="110"/>
      <c r="K45" s="111"/>
    </row>
    <row r="46" spans="1:11" ht="17.100000000000001" customHeight="1" thickTop="1" thickBot="1" x14ac:dyDescent="0.2">
      <c r="A46" s="56"/>
      <c r="B46" s="57"/>
      <c r="C46" s="107"/>
      <c r="D46" s="107"/>
      <c r="E46" s="58"/>
      <c r="F46" s="58"/>
      <c r="G46" s="58"/>
      <c r="H46" s="58"/>
      <c r="I46" s="107"/>
      <c r="J46" s="107"/>
      <c r="K46" s="108"/>
    </row>
    <row r="47" spans="1:11" ht="17.100000000000001" customHeight="1" thickBot="1" x14ac:dyDescent="0.2">
      <c r="A47" s="14"/>
      <c r="B47" s="130" t="s">
        <v>14</v>
      </c>
      <c r="C47" s="131"/>
      <c r="D47" s="132"/>
      <c r="E47" s="133"/>
      <c r="F47" s="15" t="s">
        <v>15</v>
      </c>
      <c r="G47" s="105"/>
      <c r="H47" s="106"/>
      <c r="I47" s="15" t="s">
        <v>13</v>
      </c>
      <c r="J47" s="34"/>
      <c r="K47" s="16"/>
    </row>
    <row r="48" spans="1:11" ht="19.350000000000001" customHeight="1" thickBot="1" x14ac:dyDescent="0.2">
      <c r="A48" s="52"/>
      <c r="B48" s="53"/>
      <c r="C48" s="54"/>
      <c r="D48" s="54"/>
      <c r="E48" s="54"/>
      <c r="F48" s="54"/>
      <c r="G48" s="54"/>
      <c r="H48" s="54"/>
      <c r="I48" s="54"/>
      <c r="J48" s="54"/>
      <c r="K48" s="55"/>
    </row>
    <row r="49" spans="1:14" ht="18" customHeight="1" x14ac:dyDescent="0.15">
      <c r="A49" s="101" t="s">
        <v>23</v>
      </c>
      <c r="B49" s="101"/>
      <c r="C49" s="101"/>
      <c r="D49" s="101"/>
      <c r="E49" s="101"/>
      <c r="F49" s="101"/>
      <c r="G49" s="101"/>
      <c r="H49" s="101"/>
      <c r="I49" s="101"/>
      <c r="J49" s="101"/>
      <c r="K49" s="101"/>
    </row>
    <row r="50" spans="1:14" ht="17.25" customHeight="1" x14ac:dyDescent="0.15">
      <c r="A50" s="102"/>
      <c r="B50" s="102"/>
      <c r="C50" s="102"/>
      <c r="D50" s="102"/>
      <c r="E50" s="102"/>
      <c r="F50" s="102"/>
      <c r="G50" s="102"/>
      <c r="H50" s="102"/>
      <c r="I50" s="102"/>
      <c r="J50" s="102"/>
      <c r="K50" s="102"/>
    </row>
    <row r="51" spans="1:14" ht="19.350000000000001" customHeight="1" x14ac:dyDescent="0.15">
      <c r="A51" s="65"/>
      <c r="B51" s="64"/>
      <c r="C51" s="64"/>
      <c r="D51" s="64"/>
      <c r="E51" s="64"/>
      <c r="F51" s="64"/>
      <c r="G51" s="64"/>
      <c r="H51" s="64"/>
      <c r="I51" s="64"/>
      <c r="J51" s="64"/>
      <c r="K51" s="64"/>
      <c r="N51" s="41"/>
    </row>
    <row r="52" spans="1:14" ht="19.350000000000001" customHeight="1" x14ac:dyDescent="0.15">
      <c r="A52" s="67"/>
    </row>
    <row r="53" spans="1:14" ht="19.350000000000001" customHeight="1" x14ac:dyDescent="0.15">
      <c r="A53" s="68"/>
      <c r="B53" s="66"/>
    </row>
    <row r="54" spans="1:14" ht="19.350000000000001" customHeight="1" x14ac:dyDescent="0.15">
      <c r="A54" s="67"/>
      <c r="B54" s="66"/>
    </row>
    <row r="55" spans="1:14" ht="19.350000000000001" customHeight="1" x14ac:dyDescent="0.15">
      <c r="A55" s="67"/>
      <c r="B55" s="66"/>
    </row>
    <row r="56" spans="1:14" ht="19.350000000000001" customHeight="1" x14ac:dyDescent="0.15">
      <c r="A56" s="67"/>
      <c r="B56" s="66"/>
    </row>
    <row r="57" spans="1:14" ht="19.350000000000001" customHeight="1" x14ac:dyDescent="0.15">
      <c r="A57" s="67"/>
      <c r="B57" s="66"/>
    </row>
  </sheetData>
  <sheetProtection sheet="1" formatRows="0"/>
  <mergeCells count="38">
    <mergeCell ref="I36:K42"/>
    <mergeCell ref="B47:C47"/>
    <mergeCell ref="D47:E47"/>
    <mergeCell ref="G47:H47"/>
    <mergeCell ref="A49:K50"/>
    <mergeCell ref="A43:G43"/>
    <mergeCell ref="I43:J43"/>
    <mergeCell ref="A45:K45"/>
    <mergeCell ref="C46:D46"/>
    <mergeCell ref="I46:K46"/>
    <mergeCell ref="I10:K11"/>
    <mergeCell ref="I12:K14"/>
    <mergeCell ref="I15:K21"/>
    <mergeCell ref="I22:K28"/>
    <mergeCell ref="I29:K35"/>
    <mergeCell ref="A10:A11"/>
    <mergeCell ref="B10:B11"/>
    <mergeCell ref="C10:F10"/>
    <mergeCell ref="G10:G11"/>
    <mergeCell ref="H10:H11"/>
    <mergeCell ref="D9:G9"/>
    <mergeCell ref="A4:C4"/>
    <mergeCell ref="D4:K4"/>
    <mergeCell ref="A5:C5"/>
    <mergeCell ref="D5:K5"/>
    <mergeCell ref="A6:C6"/>
    <mergeCell ref="D6:K6"/>
    <mergeCell ref="A7:C7"/>
    <mergeCell ref="D7:K7"/>
    <mergeCell ref="A8:C8"/>
    <mergeCell ref="D8:G8"/>
    <mergeCell ref="J8:K8"/>
    <mergeCell ref="A1:D1"/>
    <mergeCell ref="E1:G1"/>
    <mergeCell ref="A2:F2"/>
    <mergeCell ref="H2:J2"/>
    <mergeCell ref="A3:C3"/>
    <mergeCell ref="D3:K3"/>
  </mergeCells>
  <phoneticPr fontId="2"/>
  <conditionalFormatting sqref="A12:B42">
    <cfRule type="expression" dxfId="3" priority="1" stopIfTrue="1">
      <formula>OR($B12="土",$B12="日",$B12="祝",$B12="振",$I12="休日")</formula>
    </cfRule>
  </conditionalFormatting>
  <conditionalFormatting sqref="C12:I12 C13:H42">
    <cfRule type="expression" dxfId="2" priority="3" stopIfTrue="1">
      <formula>OR($B12="土",$B12="日",$B12="祝",$B12="振",$I12="休日")</formula>
    </cfRule>
  </conditionalFormatting>
  <dataValidations count="5">
    <dataValidation type="list" imeMode="on" allowBlank="1" sqref="H8" xr:uid="{90D677FE-5FCD-4F61-B94F-D8120D44A75B}">
      <formula1>"通常勤務,管理者,裁量,高プロ,出向,その他"</formula1>
    </dataValidation>
    <dataValidation type="list" allowBlank="1" showInputMessage="1" showErrorMessage="1" sqref="G2 K2" xr:uid="{FF7FC0FB-B70E-4293-B2B7-62A866CFB783}">
      <formula1>"あり,なし"</formula1>
    </dataValidation>
    <dataValidation type="list" allowBlank="1" showInputMessage="1" showErrorMessage="1" sqref="E1:G1" xr:uid="{7A299A3C-11D8-4ACC-B460-539505DC8A83}">
      <formula1>"委託業務従事日誌,助成事業従事日誌"</formula1>
    </dataValidation>
    <dataValidation type="time" operator="greaterThan" allowBlank="1" showInputMessage="1" showErrorMessage="1" errorTitle="時刻を入力して下さい。" error="0:01以上の時刻を入力して下さい。" sqref="D12:D42 F12:F42" xr:uid="{682DCC30-AA98-44C8-89B9-26D786FB5CC9}">
      <formula1>0</formula1>
    </dataValidation>
    <dataValidation type="time" allowBlank="1" showInputMessage="1" showErrorMessage="1" errorTitle="時刻を入力してください。" error="0:00から23:59までの時刻が入力できます。" sqref="C12:C42 E12:E42 G12:G42" xr:uid="{DE093E10-23B2-4520-8A30-04B3E30BCB1E}">
      <formula1>0</formula1>
      <formula2>0.999988425925926</formula2>
    </dataValidation>
  </dataValidations>
  <pageMargins left="0.78740157480314965" right="0.39370078740157483" top="0.59055118110236227" bottom="0.59055118110236227" header="0.39370078740157483" footer="0.39370078740157483"/>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A35FA-F6D5-40B8-A1EE-F3335AC82ED0}">
  <sheetPr codeName="Sheet12"/>
  <dimension ref="A1:N57"/>
  <sheetViews>
    <sheetView zoomScaleNormal="100" workbookViewId="0">
      <selection activeCell="I10" sqref="I10:K11"/>
    </sheetView>
  </sheetViews>
  <sheetFormatPr defaultRowHeight="19.350000000000001" customHeight="1" x14ac:dyDescent="0.15"/>
  <cols>
    <col min="1" max="1" width="4.125" style="3" customWidth="1"/>
    <col min="2" max="2" width="3.125" style="3" customWidth="1"/>
    <col min="3" max="8" width="6.625" style="2" customWidth="1"/>
    <col min="9" max="9" width="12.625" style="1" customWidth="1"/>
    <col min="10" max="10" width="24.625" style="1" customWidth="1"/>
    <col min="11" max="11" width="6.625" style="1" customWidth="1"/>
    <col min="12" max="16384" width="9" style="1"/>
  </cols>
  <sheetData>
    <row r="1" spans="1:13" ht="17.100000000000001" customHeight="1" thickBot="1" x14ac:dyDescent="0.2">
      <c r="A1" s="81" t="s">
        <v>36</v>
      </c>
      <c r="B1" s="82"/>
      <c r="C1" s="82"/>
      <c r="D1" s="82"/>
      <c r="E1" s="83" t="s">
        <v>19</v>
      </c>
      <c r="F1" s="84"/>
      <c r="G1" s="84"/>
      <c r="H1" s="61"/>
      <c r="I1" s="48" t="str">
        <f>IF($E$1="委託業務従事日誌","契約管理番号：","事業番号：")</f>
        <v>契約管理番号：</v>
      </c>
      <c r="J1" s="19" t="s">
        <v>21</v>
      </c>
      <c r="K1" s="18" t="str">
        <f>IF($E$1="委託業務従事日誌","別紙８","")</f>
        <v>別紙８</v>
      </c>
    </row>
    <row r="2" spans="1:13" ht="17.100000000000001" customHeight="1" x14ac:dyDescent="0.15">
      <c r="A2" s="73" t="s">
        <v>16</v>
      </c>
      <c r="B2" s="74"/>
      <c r="C2" s="74"/>
      <c r="D2" s="74"/>
      <c r="E2" s="74"/>
      <c r="F2" s="74"/>
      <c r="G2" s="20" t="s">
        <v>20</v>
      </c>
      <c r="H2" s="75" t="s">
        <v>17</v>
      </c>
      <c r="I2" s="75"/>
      <c r="J2" s="75"/>
      <c r="K2" s="50" t="s">
        <v>20</v>
      </c>
    </row>
    <row r="3" spans="1:13" ht="17.100000000000001" customHeight="1" x14ac:dyDescent="0.15">
      <c r="A3" s="76" t="str">
        <f>IF($E$1="委託業務従事日誌","件名：","助成事業の名称：")</f>
        <v>件名：</v>
      </c>
      <c r="B3" s="77"/>
      <c r="C3" s="77"/>
      <c r="D3" s="96"/>
      <c r="E3" s="97"/>
      <c r="F3" s="97"/>
      <c r="G3" s="97"/>
      <c r="H3" s="97"/>
      <c r="I3" s="97"/>
      <c r="J3" s="97"/>
      <c r="K3" s="98"/>
    </row>
    <row r="4" spans="1:13" ht="17.100000000000001" customHeight="1" x14ac:dyDescent="0.15">
      <c r="A4" s="89"/>
      <c r="B4" s="90"/>
      <c r="C4" s="90"/>
      <c r="D4" s="91"/>
      <c r="E4" s="92"/>
      <c r="F4" s="92"/>
      <c r="G4" s="92"/>
      <c r="H4" s="92"/>
      <c r="I4" s="92"/>
      <c r="J4" s="92"/>
      <c r="K4" s="93"/>
    </row>
    <row r="5" spans="1:13" ht="17.100000000000001" customHeight="1" x14ac:dyDescent="0.15">
      <c r="A5" s="89"/>
      <c r="B5" s="90"/>
      <c r="C5" s="90"/>
      <c r="D5" s="91"/>
      <c r="E5" s="92"/>
      <c r="F5" s="92"/>
      <c r="G5" s="92"/>
      <c r="H5" s="92"/>
      <c r="I5" s="92"/>
      <c r="J5" s="92"/>
      <c r="K5" s="93"/>
      <c r="L5" s="41"/>
    </row>
    <row r="6" spans="1:13" ht="17.100000000000001" customHeight="1" x14ac:dyDescent="0.15">
      <c r="A6" s="76" t="str">
        <f>IF($E$1="委託業務従事日誌","再委託等項目：","委託・共同研究項目：")</f>
        <v>再委託等項目：</v>
      </c>
      <c r="B6" s="77"/>
      <c r="C6" s="77"/>
      <c r="D6" s="91" t="s">
        <v>18</v>
      </c>
      <c r="E6" s="92"/>
      <c r="F6" s="92"/>
      <c r="G6" s="92"/>
      <c r="H6" s="92"/>
      <c r="I6" s="92"/>
      <c r="J6" s="92"/>
      <c r="K6" s="93"/>
    </row>
    <row r="7" spans="1:13" ht="17.100000000000001" customHeight="1" x14ac:dyDescent="0.15">
      <c r="A7" s="76" t="str">
        <f>IF($E$1="委託業務従事日誌","委託先等名称：","助成事業者名称：")</f>
        <v>委託先等名称：</v>
      </c>
      <c r="B7" s="77"/>
      <c r="C7" s="77"/>
      <c r="D7" s="91"/>
      <c r="E7" s="92"/>
      <c r="F7" s="92"/>
      <c r="G7" s="92"/>
      <c r="H7" s="92"/>
      <c r="I7" s="92"/>
      <c r="J7" s="92"/>
      <c r="K7" s="93"/>
      <c r="L7" s="43"/>
    </row>
    <row r="8" spans="1:13" ht="17.100000000000001" customHeight="1" x14ac:dyDescent="0.15">
      <c r="A8" s="78" t="s">
        <v>3</v>
      </c>
      <c r="B8" s="79"/>
      <c r="C8" s="79"/>
      <c r="D8" s="91"/>
      <c r="E8" s="100"/>
      <c r="F8" s="100"/>
      <c r="G8" s="100"/>
      <c r="H8" s="69" t="s">
        <v>22</v>
      </c>
      <c r="I8" s="49" t="str">
        <f>IF($E$1="委託業務従事日誌","業務管理者","主任研究者")&amp;"　所属："</f>
        <v>業務管理者　所属：</v>
      </c>
      <c r="J8" s="91"/>
      <c r="K8" s="99"/>
      <c r="M8" s="41"/>
    </row>
    <row r="9" spans="1:13" ht="17.100000000000001" customHeight="1" thickBot="1" x14ac:dyDescent="0.2">
      <c r="A9" s="62"/>
      <c r="B9" s="63"/>
      <c r="C9" s="4" t="s">
        <v>4</v>
      </c>
      <c r="D9" s="80"/>
      <c r="E9" s="80"/>
      <c r="F9" s="80"/>
      <c r="G9" s="80"/>
      <c r="H9" s="71"/>
      <c r="I9" s="4" t="s">
        <v>7</v>
      </c>
      <c r="J9" s="21"/>
      <c r="K9" s="70"/>
    </row>
    <row r="10" spans="1:13" s="3" customFormat="1" ht="17.100000000000001" customHeight="1" x14ac:dyDescent="0.15">
      <c r="A10" s="85" t="s">
        <v>0</v>
      </c>
      <c r="B10" s="87" t="s">
        <v>1</v>
      </c>
      <c r="C10" s="120" t="s">
        <v>10</v>
      </c>
      <c r="D10" s="121"/>
      <c r="E10" s="121"/>
      <c r="F10" s="122"/>
      <c r="G10" s="123" t="s">
        <v>8</v>
      </c>
      <c r="H10" s="94" t="s">
        <v>9</v>
      </c>
      <c r="I10" s="137" t="s">
        <v>39</v>
      </c>
      <c r="J10" s="137"/>
      <c r="K10" s="138"/>
    </row>
    <row r="11" spans="1:13" s="3" customFormat="1" ht="17.100000000000001" customHeight="1" thickBot="1" x14ac:dyDescent="0.2">
      <c r="A11" s="86"/>
      <c r="B11" s="88"/>
      <c r="C11" s="5" t="s">
        <v>5</v>
      </c>
      <c r="D11" s="6" t="s">
        <v>6</v>
      </c>
      <c r="E11" s="7" t="s">
        <v>5</v>
      </c>
      <c r="F11" s="6" t="s">
        <v>6</v>
      </c>
      <c r="G11" s="95"/>
      <c r="H11" s="95"/>
      <c r="I11" s="139"/>
      <c r="J11" s="139"/>
      <c r="K11" s="140"/>
    </row>
    <row r="12" spans="1:13" ht="17.100000000000001" customHeight="1" thickTop="1" x14ac:dyDescent="0.15">
      <c r="A12" s="44">
        <f>DATEVALUE(TEXT(SUBSTITUTE(SUBSTITUTE(SUBSTITUTE($A$1,"元","１"),"分",""),"度","")&amp;"１日","yyyy/mm/d"))</f>
        <v>45352</v>
      </c>
      <c r="B12" s="45" t="str">
        <f>TEXT(A12,"aaa")</f>
        <v>金</v>
      </c>
      <c r="C12" s="36"/>
      <c r="D12" s="37"/>
      <c r="E12" s="46"/>
      <c r="F12" s="39"/>
      <c r="G12" s="47"/>
      <c r="H12" s="8" t="str">
        <f>IF((D12-C12)+(F12-E12)-G12=0,"",(D12-C12)+(F12-E12)-G12)</f>
        <v/>
      </c>
      <c r="I12" s="141"/>
      <c r="J12" s="142"/>
      <c r="K12" s="143"/>
    </row>
    <row r="13" spans="1:13" ht="17.100000000000001" customHeight="1" x14ac:dyDescent="0.15">
      <c r="A13" s="9">
        <f t="shared" ref="A13:A37" si="0">A12+1</f>
        <v>45353</v>
      </c>
      <c r="B13" s="10" t="str">
        <f>TEXT(A13,"aaa")</f>
        <v>土</v>
      </c>
      <c r="C13" s="24"/>
      <c r="D13" s="25"/>
      <c r="E13" s="26"/>
      <c r="F13" s="27"/>
      <c r="G13" s="28"/>
      <c r="H13" s="8" t="str">
        <f>IF((D13-C13)+(F13-E13)-G13=0,"",(D13-C13)+(F13-E13)-G13)</f>
        <v/>
      </c>
      <c r="I13" s="147"/>
      <c r="J13" s="148"/>
      <c r="K13" s="149"/>
    </row>
    <row r="14" spans="1:13" ht="17.100000000000001" customHeight="1" x14ac:dyDescent="0.15">
      <c r="A14" s="51">
        <f t="shared" si="0"/>
        <v>45354</v>
      </c>
      <c r="B14" s="10" t="str">
        <f t="shared" ref="B14:B41" si="1">TEXT(A14,"aaa")</f>
        <v>日</v>
      </c>
      <c r="C14" s="22"/>
      <c r="D14" s="23"/>
      <c r="E14" s="26"/>
      <c r="F14" s="27"/>
      <c r="G14" s="28"/>
      <c r="H14" s="8" t="str">
        <f t="shared" ref="H14:H42" si="2">IF((D14-C14)+(F14-E14)-G14=0,"",(D14-C14)+(F14-E14)-G14)</f>
        <v/>
      </c>
      <c r="I14" s="114"/>
      <c r="J14" s="115"/>
      <c r="K14" s="116"/>
    </row>
    <row r="15" spans="1:13" ht="17.100000000000001" customHeight="1" x14ac:dyDescent="0.15">
      <c r="A15" s="9">
        <f t="shared" si="0"/>
        <v>45355</v>
      </c>
      <c r="B15" s="10" t="str">
        <f t="shared" si="1"/>
        <v>月</v>
      </c>
      <c r="C15" s="22"/>
      <c r="D15" s="23"/>
      <c r="E15" s="26"/>
      <c r="F15" s="27"/>
      <c r="G15" s="28"/>
      <c r="H15" s="8" t="str">
        <f t="shared" si="2"/>
        <v/>
      </c>
      <c r="I15" s="124"/>
      <c r="J15" s="125"/>
      <c r="K15" s="126"/>
    </row>
    <row r="16" spans="1:13" ht="17.100000000000001" customHeight="1" x14ac:dyDescent="0.15">
      <c r="A16" s="9">
        <f t="shared" si="0"/>
        <v>45356</v>
      </c>
      <c r="B16" s="10" t="str">
        <f t="shared" si="1"/>
        <v>火</v>
      </c>
      <c r="C16" s="22"/>
      <c r="D16" s="23"/>
      <c r="E16" s="26"/>
      <c r="F16" s="27"/>
      <c r="G16" s="28"/>
      <c r="H16" s="8" t="str">
        <f t="shared" si="2"/>
        <v/>
      </c>
      <c r="I16" s="124"/>
      <c r="J16" s="125"/>
      <c r="K16" s="126"/>
    </row>
    <row r="17" spans="1:11" ht="17.100000000000001" customHeight="1" x14ac:dyDescent="0.15">
      <c r="A17" s="35">
        <f t="shared" si="0"/>
        <v>45357</v>
      </c>
      <c r="B17" s="10" t="str">
        <f t="shared" si="1"/>
        <v>水</v>
      </c>
      <c r="C17" s="36"/>
      <c r="D17" s="37"/>
      <c r="E17" s="38"/>
      <c r="F17" s="39"/>
      <c r="G17" s="40"/>
      <c r="H17" s="8" t="str">
        <f t="shared" si="2"/>
        <v/>
      </c>
      <c r="I17" s="124"/>
      <c r="J17" s="125"/>
      <c r="K17" s="126"/>
    </row>
    <row r="18" spans="1:11" ht="17.100000000000001" customHeight="1" x14ac:dyDescent="0.15">
      <c r="A18" s="35">
        <f t="shared" si="0"/>
        <v>45358</v>
      </c>
      <c r="B18" s="10" t="str">
        <f t="shared" si="1"/>
        <v>木</v>
      </c>
      <c r="C18" s="36"/>
      <c r="D18" s="37"/>
      <c r="E18" s="38"/>
      <c r="F18" s="39"/>
      <c r="G18" s="40"/>
      <c r="H18" s="8" t="str">
        <f t="shared" si="2"/>
        <v/>
      </c>
      <c r="I18" s="124"/>
      <c r="J18" s="125"/>
      <c r="K18" s="126"/>
    </row>
    <row r="19" spans="1:11" ht="17.100000000000001" customHeight="1" x14ac:dyDescent="0.15">
      <c r="A19" s="9">
        <f t="shared" si="0"/>
        <v>45359</v>
      </c>
      <c r="B19" s="10" t="str">
        <f t="shared" si="1"/>
        <v>金</v>
      </c>
      <c r="C19" s="22"/>
      <c r="D19" s="23"/>
      <c r="E19" s="26"/>
      <c r="F19" s="27"/>
      <c r="G19" s="28"/>
      <c r="H19" s="8" t="str">
        <f t="shared" si="2"/>
        <v/>
      </c>
      <c r="I19" s="124"/>
      <c r="J19" s="125"/>
      <c r="K19" s="126"/>
    </row>
    <row r="20" spans="1:11" ht="17.100000000000001" customHeight="1" x14ac:dyDescent="0.15">
      <c r="A20" s="9">
        <f t="shared" si="0"/>
        <v>45360</v>
      </c>
      <c r="B20" s="10" t="str">
        <f t="shared" si="1"/>
        <v>土</v>
      </c>
      <c r="C20" s="22"/>
      <c r="D20" s="23"/>
      <c r="E20" s="26"/>
      <c r="F20" s="27"/>
      <c r="G20" s="28"/>
      <c r="H20" s="8" t="str">
        <f t="shared" si="2"/>
        <v/>
      </c>
      <c r="I20" s="127"/>
      <c r="J20" s="128"/>
      <c r="K20" s="129"/>
    </row>
    <row r="21" spans="1:11" ht="17.100000000000001" customHeight="1" x14ac:dyDescent="0.15">
      <c r="A21" s="51">
        <f t="shared" si="0"/>
        <v>45361</v>
      </c>
      <c r="B21" s="10" t="str">
        <f t="shared" si="1"/>
        <v>日</v>
      </c>
      <c r="C21" s="22"/>
      <c r="D21" s="23"/>
      <c r="E21" s="26"/>
      <c r="F21" s="27"/>
      <c r="G21" s="28"/>
      <c r="H21" s="8" t="str">
        <f t="shared" si="2"/>
        <v/>
      </c>
      <c r="I21" s="114"/>
      <c r="J21" s="115"/>
      <c r="K21" s="116"/>
    </row>
    <row r="22" spans="1:11" ht="17.100000000000001" customHeight="1" x14ac:dyDescent="0.15">
      <c r="A22" s="9">
        <f t="shared" si="0"/>
        <v>45362</v>
      </c>
      <c r="B22" s="10" t="str">
        <f t="shared" si="1"/>
        <v>月</v>
      </c>
      <c r="C22" s="22"/>
      <c r="D22" s="23"/>
      <c r="E22" s="26"/>
      <c r="F22" s="27"/>
      <c r="G22" s="28"/>
      <c r="H22" s="8" t="str">
        <f t="shared" si="2"/>
        <v/>
      </c>
      <c r="I22" s="124"/>
      <c r="J22" s="125"/>
      <c r="K22" s="126"/>
    </row>
    <row r="23" spans="1:11" ht="17.100000000000001" customHeight="1" x14ac:dyDescent="0.15">
      <c r="A23" s="9">
        <f t="shared" si="0"/>
        <v>45363</v>
      </c>
      <c r="B23" s="10" t="str">
        <f t="shared" si="1"/>
        <v>火</v>
      </c>
      <c r="C23" s="22"/>
      <c r="D23" s="23"/>
      <c r="E23" s="26"/>
      <c r="F23" s="27"/>
      <c r="G23" s="28"/>
      <c r="H23" s="8" t="str">
        <f t="shared" si="2"/>
        <v/>
      </c>
      <c r="I23" s="124"/>
      <c r="J23" s="125"/>
      <c r="K23" s="126"/>
    </row>
    <row r="24" spans="1:11" ht="17.100000000000001" customHeight="1" x14ac:dyDescent="0.15">
      <c r="A24" s="9">
        <f t="shared" si="0"/>
        <v>45364</v>
      </c>
      <c r="B24" s="10" t="str">
        <f t="shared" si="1"/>
        <v>水</v>
      </c>
      <c r="C24" s="22"/>
      <c r="D24" s="23"/>
      <c r="E24" s="26"/>
      <c r="F24" s="27"/>
      <c r="G24" s="28"/>
      <c r="H24" s="8" t="str">
        <f t="shared" si="2"/>
        <v/>
      </c>
      <c r="I24" s="124"/>
      <c r="J24" s="125"/>
      <c r="K24" s="126"/>
    </row>
    <row r="25" spans="1:11" ht="17.100000000000001" customHeight="1" x14ac:dyDescent="0.15">
      <c r="A25" s="9">
        <f t="shared" si="0"/>
        <v>45365</v>
      </c>
      <c r="B25" s="10" t="str">
        <f t="shared" si="1"/>
        <v>木</v>
      </c>
      <c r="C25" s="22"/>
      <c r="D25" s="23"/>
      <c r="E25" s="26"/>
      <c r="F25" s="27"/>
      <c r="G25" s="28"/>
      <c r="H25" s="8" t="str">
        <f t="shared" si="2"/>
        <v/>
      </c>
      <c r="I25" s="124"/>
      <c r="J25" s="125"/>
      <c r="K25" s="126"/>
    </row>
    <row r="26" spans="1:11" ht="17.100000000000001" customHeight="1" x14ac:dyDescent="0.15">
      <c r="A26" s="9">
        <f t="shared" si="0"/>
        <v>45366</v>
      </c>
      <c r="B26" s="10" t="str">
        <f t="shared" si="1"/>
        <v>金</v>
      </c>
      <c r="C26" s="22"/>
      <c r="D26" s="23"/>
      <c r="E26" s="26"/>
      <c r="F26" s="27"/>
      <c r="G26" s="28"/>
      <c r="H26" s="8" t="str">
        <f t="shared" si="2"/>
        <v/>
      </c>
      <c r="I26" s="124"/>
      <c r="J26" s="125"/>
      <c r="K26" s="126"/>
    </row>
    <row r="27" spans="1:11" ht="17.100000000000001" customHeight="1" x14ac:dyDescent="0.15">
      <c r="A27" s="9">
        <f t="shared" si="0"/>
        <v>45367</v>
      </c>
      <c r="B27" s="10" t="str">
        <f t="shared" si="1"/>
        <v>土</v>
      </c>
      <c r="C27" s="22"/>
      <c r="D27" s="23"/>
      <c r="E27" s="26"/>
      <c r="F27" s="27"/>
      <c r="G27" s="28"/>
      <c r="H27" s="8" t="str">
        <f t="shared" si="2"/>
        <v/>
      </c>
      <c r="I27" s="127"/>
      <c r="J27" s="128"/>
      <c r="K27" s="129"/>
    </row>
    <row r="28" spans="1:11" ht="17.100000000000001" customHeight="1" x14ac:dyDescent="0.15">
      <c r="A28" s="9">
        <f t="shared" si="0"/>
        <v>45368</v>
      </c>
      <c r="B28" s="10" t="str">
        <f t="shared" si="1"/>
        <v>日</v>
      </c>
      <c r="C28" s="22"/>
      <c r="D28" s="23"/>
      <c r="E28" s="26"/>
      <c r="F28" s="27"/>
      <c r="G28" s="28"/>
      <c r="H28" s="8" t="str">
        <f t="shared" si="2"/>
        <v/>
      </c>
      <c r="I28" s="114"/>
      <c r="J28" s="115"/>
      <c r="K28" s="116"/>
    </row>
    <row r="29" spans="1:11" ht="17.100000000000001" customHeight="1" x14ac:dyDescent="0.15">
      <c r="A29" s="9">
        <f t="shared" si="0"/>
        <v>45369</v>
      </c>
      <c r="B29" s="10" t="str">
        <f t="shared" si="1"/>
        <v>月</v>
      </c>
      <c r="C29" s="22"/>
      <c r="D29" s="23"/>
      <c r="E29" s="26"/>
      <c r="F29" s="27"/>
      <c r="G29" s="28"/>
      <c r="H29" s="8" t="str">
        <f t="shared" si="2"/>
        <v/>
      </c>
      <c r="I29" s="124"/>
      <c r="J29" s="125"/>
      <c r="K29" s="126"/>
    </row>
    <row r="30" spans="1:11" ht="17.100000000000001" customHeight="1" x14ac:dyDescent="0.15">
      <c r="A30" s="9">
        <f t="shared" si="0"/>
        <v>45370</v>
      </c>
      <c r="B30" s="10" t="str">
        <f t="shared" si="1"/>
        <v>火</v>
      </c>
      <c r="C30" s="22"/>
      <c r="D30" s="23"/>
      <c r="E30" s="26"/>
      <c r="F30" s="27"/>
      <c r="G30" s="28"/>
      <c r="H30" s="8" t="str">
        <f t="shared" si="2"/>
        <v/>
      </c>
      <c r="I30" s="124"/>
      <c r="J30" s="125"/>
      <c r="K30" s="126"/>
    </row>
    <row r="31" spans="1:11" ht="17.100000000000001" customHeight="1" x14ac:dyDescent="0.15">
      <c r="A31" s="9">
        <f t="shared" si="0"/>
        <v>45371</v>
      </c>
      <c r="B31" s="10" t="s">
        <v>37</v>
      </c>
      <c r="C31" s="22"/>
      <c r="D31" s="23"/>
      <c r="E31" s="26"/>
      <c r="F31" s="27"/>
      <c r="G31" s="28"/>
      <c r="H31" s="8" t="str">
        <f t="shared" si="2"/>
        <v/>
      </c>
      <c r="I31" s="124"/>
      <c r="J31" s="125"/>
      <c r="K31" s="126"/>
    </row>
    <row r="32" spans="1:11" ht="17.100000000000001" customHeight="1" x14ac:dyDescent="0.15">
      <c r="A32" s="9">
        <f t="shared" si="0"/>
        <v>45372</v>
      </c>
      <c r="B32" s="10" t="str">
        <f t="shared" si="1"/>
        <v>木</v>
      </c>
      <c r="C32" s="22"/>
      <c r="D32" s="23"/>
      <c r="E32" s="26"/>
      <c r="F32" s="27"/>
      <c r="G32" s="28"/>
      <c r="H32" s="8" t="str">
        <f t="shared" si="2"/>
        <v/>
      </c>
      <c r="I32" s="124"/>
      <c r="J32" s="125"/>
      <c r="K32" s="126"/>
    </row>
    <row r="33" spans="1:11" ht="17.100000000000001" customHeight="1" x14ac:dyDescent="0.15">
      <c r="A33" s="9">
        <f t="shared" si="0"/>
        <v>45373</v>
      </c>
      <c r="B33" s="10" t="str">
        <f t="shared" si="1"/>
        <v>金</v>
      </c>
      <c r="C33" s="22"/>
      <c r="D33" s="23"/>
      <c r="E33" s="26"/>
      <c r="F33" s="27"/>
      <c r="G33" s="28"/>
      <c r="H33" s="8" t="str">
        <f t="shared" si="2"/>
        <v/>
      </c>
      <c r="I33" s="124"/>
      <c r="J33" s="125"/>
      <c r="K33" s="126"/>
    </row>
    <row r="34" spans="1:11" ht="17.100000000000001" customHeight="1" x14ac:dyDescent="0.15">
      <c r="A34" s="9">
        <f t="shared" si="0"/>
        <v>45374</v>
      </c>
      <c r="B34" s="10" t="str">
        <f t="shared" si="1"/>
        <v>土</v>
      </c>
      <c r="C34" s="22"/>
      <c r="D34" s="23"/>
      <c r="E34" s="26"/>
      <c r="F34" s="27"/>
      <c r="G34" s="28"/>
      <c r="H34" s="8" t="str">
        <f t="shared" si="2"/>
        <v/>
      </c>
      <c r="I34" s="127"/>
      <c r="J34" s="128"/>
      <c r="K34" s="129"/>
    </row>
    <row r="35" spans="1:11" ht="17.100000000000001" customHeight="1" x14ac:dyDescent="0.15">
      <c r="A35" s="9">
        <f t="shared" si="0"/>
        <v>45375</v>
      </c>
      <c r="B35" s="10" t="str">
        <f t="shared" si="1"/>
        <v>日</v>
      </c>
      <c r="C35" s="22"/>
      <c r="D35" s="23"/>
      <c r="E35" s="26"/>
      <c r="F35" s="27"/>
      <c r="G35" s="28"/>
      <c r="H35" s="8" t="str">
        <f t="shared" si="2"/>
        <v/>
      </c>
      <c r="I35" s="114"/>
      <c r="J35" s="115"/>
      <c r="K35" s="116"/>
    </row>
    <row r="36" spans="1:11" ht="17.100000000000001" customHeight="1" x14ac:dyDescent="0.15">
      <c r="A36" s="9">
        <f t="shared" si="0"/>
        <v>45376</v>
      </c>
      <c r="B36" s="10" t="str">
        <f t="shared" si="1"/>
        <v>月</v>
      </c>
      <c r="C36" s="22"/>
      <c r="D36" s="23"/>
      <c r="E36" s="26"/>
      <c r="F36" s="27"/>
      <c r="G36" s="28"/>
      <c r="H36" s="8" t="str">
        <f t="shared" si="2"/>
        <v/>
      </c>
      <c r="I36" s="124"/>
      <c r="J36" s="125"/>
      <c r="K36" s="126"/>
    </row>
    <row r="37" spans="1:11" ht="17.100000000000001" customHeight="1" x14ac:dyDescent="0.15">
      <c r="A37" s="9">
        <f t="shared" si="0"/>
        <v>45377</v>
      </c>
      <c r="B37" s="10" t="str">
        <f t="shared" si="1"/>
        <v>火</v>
      </c>
      <c r="C37" s="22"/>
      <c r="D37" s="23"/>
      <c r="E37" s="26"/>
      <c r="F37" s="27"/>
      <c r="G37" s="28"/>
      <c r="H37" s="8" t="str">
        <f t="shared" si="2"/>
        <v/>
      </c>
      <c r="I37" s="124"/>
      <c r="J37" s="125"/>
      <c r="K37" s="126"/>
    </row>
    <row r="38" spans="1:11" ht="17.100000000000001" customHeight="1" x14ac:dyDescent="0.15">
      <c r="A38" s="9">
        <f>A37+1</f>
        <v>45378</v>
      </c>
      <c r="B38" s="10" t="str">
        <f t="shared" si="1"/>
        <v>水</v>
      </c>
      <c r="C38" s="22"/>
      <c r="D38" s="23"/>
      <c r="E38" s="26"/>
      <c r="F38" s="27"/>
      <c r="G38" s="28"/>
      <c r="H38" s="8" t="str">
        <f t="shared" si="2"/>
        <v/>
      </c>
      <c r="I38" s="124"/>
      <c r="J38" s="125"/>
      <c r="K38" s="126"/>
    </row>
    <row r="39" spans="1:11" ht="17.100000000000001" customHeight="1" x14ac:dyDescent="0.15">
      <c r="A39" s="9">
        <f>A38+1</f>
        <v>45379</v>
      </c>
      <c r="B39" s="10" t="str">
        <f t="shared" si="1"/>
        <v>木</v>
      </c>
      <c r="C39" s="22"/>
      <c r="D39" s="23"/>
      <c r="E39" s="26"/>
      <c r="F39" s="27"/>
      <c r="G39" s="28"/>
      <c r="H39" s="8" t="str">
        <f t="shared" si="2"/>
        <v/>
      </c>
      <c r="I39" s="124"/>
      <c r="J39" s="125"/>
      <c r="K39" s="126"/>
    </row>
    <row r="40" spans="1:11" ht="17.100000000000001" customHeight="1" x14ac:dyDescent="0.15">
      <c r="A40" s="9">
        <f>IF(DAY(A39+1)&lt;4,"",A39+1)</f>
        <v>45380</v>
      </c>
      <c r="B40" s="10" t="str">
        <f t="shared" si="1"/>
        <v>金</v>
      </c>
      <c r="C40" s="22"/>
      <c r="D40" s="23"/>
      <c r="E40" s="26"/>
      <c r="F40" s="27"/>
      <c r="G40" s="28"/>
      <c r="H40" s="8" t="str">
        <f t="shared" si="2"/>
        <v/>
      </c>
      <c r="I40" s="124"/>
      <c r="J40" s="125"/>
      <c r="K40" s="126"/>
    </row>
    <row r="41" spans="1:11" ht="17.100000000000001" customHeight="1" x14ac:dyDescent="0.15">
      <c r="A41" s="9">
        <f>IF(DAY(A39+2)&lt;4,"",A39+2)</f>
        <v>45381</v>
      </c>
      <c r="B41" s="10" t="str">
        <f t="shared" si="1"/>
        <v>土</v>
      </c>
      <c r="C41" s="22"/>
      <c r="D41" s="23"/>
      <c r="E41" s="26"/>
      <c r="F41" s="27"/>
      <c r="G41" s="28"/>
      <c r="H41" s="8" t="str">
        <f t="shared" si="2"/>
        <v/>
      </c>
      <c r="I41" s="127"/>
      <c r="J41" s="128"/>
      <c r="K41" s="129"/>
    </row>
    <row r="42" spans="1:11" ht="17.100000000000001" customHeight="1" thickBot="1" x14ac:dyDescent="0.2">
      <c r="A42" s="11">
        <f>IF(DAY(A39+3)&lt;4,"",A39+3)</f>
        <v>45382</v>
      </c>
      <c r="B42" s="42" t="str">
        <f>TEXT(A42,"aaa")</f>
        <v>日</v>
      </c>
      <c r="C42" s="29"/>
      <c r="D42" s="30"/>
      <c r="E42" s="31"/>
      <c r="F42" s="32"/>
      <c r="G42" s="33"/>
      <c r="H42" s="12" t="str">
        <f t="shared" si="2"/>
        <v/>
      </c>
      <c r="I42" s="156"/>
      <c r="J42" s="157"/>
      <c r="K42" s="158"/>
    </row>
    <row r="43" spans="1:11" ht="17.100000000000001" customHeight="1" thickTop="1" thickBot="1" x14ac:dyDescent="0.2">
      <c r="A43" s="112" t="s">
        <v>2</v>
      </c>
      <c r="B43" s="103"/>
      <c r="C43" s="113"/>
      <c r="D43" s="113"/>
      <c r="E43" s="113"/>
      <c r="F43" s="113"/>
      <c r="G43" s="113"/>
      <c r="H43" s="13">
        <f>SUM(H12:H42)</f>
        <v>0</v>
      </c>
      <c r="I43" s="103" t="s">
        <v>11</v>
      </c>
      <c r="J43" s="104"/>
      <c r="K43" s="17">
        <f>ROUNDDOWN(ROUND(H43*24*60,1)/60,2)</f>
        <v>0</v>
      </c>
    </row>
    <row r="44" spans="1:11" ht="17.100000000000001" customHeight="1" thickBot="1" x14ac:dyDescent="0.2">
      <c r="A44" s="59"/>
      <c r="B44" s="59"/>
      <c r="C44" s="60"/>
      <c r="D44" s="60"/>
      <c r="E44" s="60"/>
      <c r="F44" s="60"/>
      <c r="G44" s="60"/>
      <c r="H44" s="60"/>
      <c r="I44" s="60"/>
      <c r="J44" s="60"/>
      <c r="K44" s="60"/>
    </row>
    <row r="45" spans="1:11" ht="17.100000000000001" customHeight="1" thickBot="1" x14ac:dyDescent="0.2">
      <c r="A45" s="109" t="s">
        <v>12</v>
      </c>
      <c r="B45" s="110"/>
      <c r="C45" s="110"/>
      <c r="D45" s="110"/>
      <c r="E45" s="110"/>
      <c r="F45" s="110"/>
      <c r="G45" s="110"/>
      <c r="H45" s="110"/>
      <c r="I45" s="110"/>
      <c r="J45" s="110"/>
      <c r="K45" s="111"/>
    </row>
    <row r="46" spans="1:11" ht="17.100000000000001" customHeight="1" thickTop="1" thickBot="1" x14ac:dyDescent="0.2">
      <c r="A46" s="56"/>
      <c r="B46" s="57"/>
      <c r="C46" s="107"/>
      <c r="D46" s="107"/>
      <c r="E46" s="58"/>
      <c r="F46" s="58"/>
      <c r="G46" s="58"/>
      <c r="H46" s="58"/>
      <c r="I46" s="107"/>
      <c r="J46" s="107"/>
      <c r="K46" s="108"/>
    </row>
    <row r="47" spans="1:11" ht="17.100000000000001" customHeight="1" thickBot="1" x14ac:dyDescent="0.2">
      <c r="A47" s="14"/>
      <c r="B47" s="130" t="s">
        <v>14</v>
      </c>
      <c r="C47" s="131"/>
      <c r="D47" s="132"/>
      <c r="E47" s="133"/>
      <c r="F47" s="15" t="s">
        <v>15</v>
      </c>
      <c r="G47" s="105"/>
      <c r="H47" s="106"/>
      <c r="I47" s="15" t="s">
        <v>13</v>
      </c>
      <c r="J47" s="34"/>
      <c r="K47" s="16"/>
    </row>
    <row r="48" spans="1:11" ht="19.350000000000001" customHeight="1" thickBot="1" x14ac:dyDescent="0.2">
      <c r="A48" s="52"/>
      <c r="B48" s="53"/>
      <c r="C48" s="54"/>
      <c r="D48" s="54"/>
      <c r="E48" s="54"/>
      <c r="F48" s="54"/>
      <c r="G48" s="54"/>
      <c r="H48" s="54"/>
      <c r="I48" s="54"/>
      <c r="J48" s="54"/>
      <c r="K48" s="55"/>
    </row>
    <row r="49" spans="1:14" ht="18" customHeight="1" x14ac:dyDescent="0.15">
      <c r="A49" s="101" t="s">
        <v>23</v>
      </c>
      <c r="B49" s="101"/>
      <c r="C49" s="101"/>
      <c r="D49" s="101"/>
      <c r="E49" s="101"/>
      <c r="F49" s="101"/>
      <c r="G49" s="101"/>
      <c r="H49" s="101"/>
      <c r="I49" s="101"/>
      <c r="J49" s="101"/>
      <c r="K49" s="101"/>
    </row>
    <row r="50" spans="1:14" ht="17.25" customHeight="1" x14ac:dyDescent="0.15">
      <c r="A50" s="102"/>
      <c r="B50" s="102"/>
      <c r="C50" s="102"/>
      <c r="D50" s="102"/>
      <c r="E50" s="102"/>
      <c r="F50" s="102"/>
      <c r="G50" s="102"/>
      <c r="H50" s="102"/>
      <c r="I50" s="102"/>
      <c r="J50" s="102"/>
      <c r="K50" s="102"/>
    </row>
    <row r="51" spans="1:14" ht="19.350000000000001" customHeight="1" x14ac:dyDescent="0.15">
      <c r="A51" s="65"/>
      <c r="B51" s="64"/>
      <c r="C51" s="64"/>
      <c r="D51" s="64"/>
      <c r="E51" s="64"/>
      <c r="F51" s="64"/>
      <c r="G51" s="64"/>
      <c r="H51" s="64"/>
      <c r="I51" s="64"/>
      <c r="J51" s="64"/>
      <c r="K51" s="64"/>
      <c r="N51" s="41"/>
    </row>
    <row r="52" spans="1:14" ht="19.350000000000001" customHeight="1" x14ac:dyDescent="0.15">
      <c r="A52" s="67"/>
    </row>
    <row r="53" spans="1:14" ht="19.350000000000001" customHeight="1" x14ac:dyDescent="0.15">
      <c r="A53" s="68"/>
      <c r="B53" s="66"/>
    </row>
    <row r="54" spans="1:14" ht="19.350000000000001" customHeight="1" x14ac:dyDescent="0.15">
      <c r="A54" s="67"/>
      <c r="B54" s="66"/>
    </row>
    <row r="55" spans="1:14" ht="19.350000000000001" customHeight="1" x14ac:dyDescent="0.15">
      <c r="A55" s="67"/>
      <c r="B55" s="66"/>
    </row>
    <row r="56" spans="1:14" ht="19.350000000000001" customHeight="1" x14ac:dyDescent="0.15">
      <c r="A56" s="67"/>
      <c r="B56" s="66"/>
    </row>
    <row r="57" spans="1:14" ht="19.350000000000001" customHeight="1" x14ac:dyDescent="0.15">
      <c r="A57" s="67"/>
      <c r="B57" s="66"/>
    </row>
  </sheetData>
  <sheetProtection sheet="1" formatRows="0"/>
  <mergeCells count="39">
    <mergeCell ref="I35:K41"/>
    <mergeCell ref="B47:C47"/>
    <mergeCell ref="D47:E47"/>
    <mergeCell ref="G47:H47"/>
    <mergeCell ref="A49:K50"/>
    <mergeCell ref="I42:K42"/>
    <mergeCell ref="A43:G43"/>
    <mergeCell ref="I43:J43"/>
    <mergeCell ref="A45:K45"/>
    <mergeCell ref="C46:D46"/>
    <mergeCell ref="I46:K46"/>
    <mergeCell ref="I10:K11"/>
    <mergeCell ref="I12:K13"/>
    <mergeCell ref="I14:K20"/>
    <mergeCell ref="I21:K27"/>
    <mergeCell ref="I28:K34"/>
    <mergeCell ref="A10:A11"/>
    <mergeCell ref="B10:B11"/>
    <mergeCell ref="C10:F10"/>
    <mergeCell ref="G10:G11"/>
    <mergeCell ref="H10:H11"/>
    <mergeCell ref="D9:G9"/>
    <mergeCell ref="A4:C4"/>
    <mergeCell ref="D4:K4"/>
    <mergeCell ref="A5:C5"/>
    <mergeCell ref="D5:K5"/>
    <mergeCell ref="A6:C6"/>
    <mergeCell ref="D6:K6"/>
    <mergeCell ref="A7:C7"/>
    <mergeCell ref="D7:K7"/>
    <mergeCell ref="A8:C8"/>
    <mergeCell ref="D8:G8"/>
    <mergeCell ref="J8:K8"/>
    <mergeCell ref="A1:D1"/>
    <mergeCell ref="E1:G1"/>
    <mergeCell ref="A2:F2"/>
    <mergeCell ref="H2:J2"/>
    <mergeCell ref="A3:C3"/>
    <mergeCell ref="D3:K3"/>
  </mergeCells>
  <phoneticPr fontId="2"/>
  <conditionalFormatting sqref="A12:H42">
    <cfRule type="expression" dxfId="1" priority="3" stopIfTrue="1">
      <formula>OR($B12="土",$B12="日",$B12="祝",$B12="振",$I12="休日")</formula>
    </cfRule>
  </conditionalFormatting>
  <conditionalFormatting sqref="I12">
    <cfRule type="expression" dxfId="0" priority="2" stopIfTrue="1">
      <formula>OR($B12="土",$B12="日",$B12="祝",$B12="振",$I12="休日")</formula>
    </cfRule>
  </conditionalFormatting>
  <dataValidations count="5">
    <dataValidation type="list" imeMode="on" allowBlank="1" sqref="H8" xr:uid="{2576F61C-995D-4F97-9D95-82E9CC70CD9F}">
      <formula1>"通常勤務,管理者,裁量,高プロ,出向,その他"</formula1>
    </dataValidation>
    <dataValidation type="list" allowBlank="1" showInputMessage="1" showErrorMessage="1" sqref="G2 K2" xr:uid="{606E264E-5D3F-415A-B786-6E7474D51141}">
      <formula1>"あり,なし"</formula1>
    </dataValidation>
    <dataValidation type="list" allowBlank="1" showInputMessage="1" showErrorMessage="1" sqref="E1:G1" xr:uid="{0768977B-6353-4C07-A412-B0CB26545A34}">
      <formula1>"委託業務従事日誌,助成事業従事日誌"</formula1>
    </dataValidation>
    <dataValidation type="time" operator="greaterThan" allowBlank="1" showInputMessage="1" showErrorMessage="1" errorTitle="時刻を入力して下さい。" error="0:01以上の時刻を入力して下さい。" sqref="D12:D42 F12:F42" xr:uid="{328A912F-C6DC-4963-B6AF-F90504EF35AC}">
      <formula1>0</formula1>
    </dataValidation>
    <dataValidation type="time" allowBlank="1" showInputMessage="1" showErrorMessage="1" errorTitle="時刻を入力してください。" error="0:00から23:59までの時刻が入力できます。" sqref="C12:C42 E12:E42 G12:G42" xr:uid="{30DFECB4-9875-4C07-A0BA-5C9A3C90DBF0}">
      <formula1>0</formula1>
      <formula2>0.999988425925926</formula2>
    </dataValidation>
  </dataValidations>
  <pageMargins left="0.78740157480314965" right="0.39370078740157483" top="0.59055118110236227" bottom="0.59055118110236227" header="0.39370078740157483" footer="0.39370078740157483"/>
  <pageSetup paperSize="9" scale="9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942F3-5A71-4C41-8D9D-52A885ED9534}">
  <sheetPr codeName="Sheet2"/>
  <dimension ref="A1:N57"/>
  <sheetViews>
    <sheetView zoomScaleNormal="100" workbookViewId="0">
      <selection activeCell="I10" sqref="I10:K11"/>
    </sheetView>
  </sheetViews>
  <sheetFormatPr defaultRowHeight="19.350000000000001" customHeight="1" x14ac:dyDescent="0.15"/>
  <cols>
    <col min="1" max="1" width="4.125" style="3" customWidth="1"/>
    <col min="2" max="2" width="3.125" style="3" customWidth="1"/>
    <col min="3" max="8" width="6.625" style="2" customWidth="1"/>
    <col min="9" max="9" width="12.625" style="1" customWidth="1"/>
    <col min="10" max="10" width="24.625" style="1" customWidth="1"/>
    <col min="11" max="11" width="6.625" style="1" customWidth="1"/>
    <col min="12" max="16384" width="9" style="1"/>
  </cols>
  <sheetData>
    <row r="1" spans="1:13" ht="17.100000000000001" customHeight="1" thickBot="1" x14ac:dyDescent="0.2">
      <c r="A1" s="81" t="s">
        <v>26</v>
      </c>
      <c r="B1" s="82"/>
      <c r="C1" s="82"/>
      <c r="D1" s="82"/>
      <c r="E1" s="83" t="s">
        <v>19</v>
      </c>
      <c r="F1" s="84"/>
      <c r="G1" s="84"/>
      <c r="H1" s="61"/>
      <c r="I1" s="48" t="str">
        <f>IF($E$1="委託業務従事日誌","契約管理番号：","事業番号：")</f>
        <v>契約管理番号：</v>
      </c>
      <c r="J1" s="72" t="s">
        <v>24</v>
      </c>
      <c r="K1" s="18" t="str">
        <f>IF($E$1="委託業務従事日誌","別紙８","")</f>
        <v>別紙８</v>
      </c>
    </row>
    <row r="2" spans="1:13" ht="17.100000000000001" customHeight="1" x14ac:dyDescent="0.15">
      <c r="A2" s="73" t="s">
        <v>16</v>
      </c>
      <c r="B2" s="74"/>
      <c r="C2" s="74"/>
      <c r="D2" s="74"/>
      <c r="E2" s="74"/>
      <c r="F2" s="74"/>
      <c r="G2" s="20" t="s">
        <v>20</v>
      </c>
      <c r="H2" s="75" t="s">
        <v>17</v>
      </c>
      <c r="I2" s="75"/>
      <c r="J2" s="75"/>
      <c r="K2" s="50" t="s">
        <v>20</v>
      </c>
    </row>
    <row r="3" spans="1:13" ht="17.100000000000001" customHeight="1" x14ac:dyDescent="0.15">
      <c r="A3" s="76" t="str">
        <f>IF($E$1="委託業務従事日誌","件名：","助成事業の名称：")</f>
        <v>件名：</v>
      </c>
      <c r="B3" s="77"/>
      <c r="C3" s="77"/>
      <c r="D3" s="96"/>
      <c r="E3" s="97"/>
      <c r="F3" s="97"/>
      <c r="G3" s="97"/>
      <c r="H3" s="97"/>
      <c r="I3" s="97"/>
      <c r="J3" s="97"/>
      <c r="K3" s="98"/>
    </row>
    <row r="4" spans="1:13" ht="17.100000000000001" customHeight="1" x14ac:dyDescent="0.15">
      <c r="A4" s="89"/>
      <c r="B4" s="90"/>
      <c r="C4" s="90"/>
      <c r="D4" s="91"/>
      <c r="E4" s="92"/>
      <c r="F4" s="92"/>
      <c r="G4" s="92"/>
      <c r="H4" s="92"/>
      <c r="I4" s="92"/>
      <c r="J4" s="92"/>
      <c r="K4" s="93"/>
    </row>
    <row r="5" spans="1:13" ht="17.100000000000001" customHeight="1" x14ac:dyDescent="0.15">
      <c r="A5" s="89"/>
      <c r="B5" s="90"/>
      <c r="C5" s="90"/>
      <c r="D5" s="91"/>
      <c r="E5" s="92"/>
      <c r="F5" s="92"/>
      <c r="G5" s="92"/>
      <c r="H5" s="92"/>
      <c r="I5" s="92"/>
      <c r="J5" s="92"/>
      <c r="K5" s="93"/>
      <c r="L5" s="41"/>
    </row>
    <row r="6" spans="1:13" ht="17.100000000000001" customHeight="1" x14ac:dyDescent="0.15">
      <c r="A6" s="76" t="str">
        <f>IF($E$1="委託業務従事日誌","再委託等項目：","委託・共同研究項目：")</f>
        <v>再委託等項目：</v>
      </c>
      <c r="B6" s="77"/>
      <c r="C6" s="77"/>
      <c r="D6" s="91" t="s">
        <v>18</v>
      </c>
      <c r="E6" s="92"/>
      <c r="F6" s="92"/>
      <c r="G6" s="92"/>
      <c r="H6" s="92"/>
      <c r="I6" s="92"/>
      <c r="J6" s="92"/>
      <c r="K6" s="93"/>
    </row>
    <row r="7" spans="1:13" ht="17.100000000000001" customHeight="1" x14ac:dyDescent="0.15">
      <c r="A7" s="76" t="str">
        <f>IF($E$1="委託業務従事日誌","委託先等名称：","助成事業者名称：")</f>
        <v>委託先等名称：</v>
      </c>
      <c r="B7" s="77"/>
      <c r="C7" s="77"/>
      <c r="D7" s="91"/>
      <c r="E7" s="92"/>
      <c r="F7" s="92"/>
      <c r="G7" s="92"/>
      <c r="H7" s="92"/>
      <c r="I7" s="92"/>
      <c r="J7" s="92"/>
      <c r="K7" s="93"/>
      <c r="L7" s="43"/>
    </row>
    <row r="8" spans="1:13" ht="17.100000000000001" customHeight="1" x14ac:dyDescent="0.15">
      <c r="A8" s="78" t="s">
        <v>3</v>
      </c>
      <c r="B8" s="79"/>
      <c r="C8" s="79"/>
      <c r="D8" s="91"/>
      <c r="E8" s="100"/>
      <c r="F8" s="100"/>
      <c r="G8" s="100"/>
      <c r="H8" s="69" t="s">
        <v>22</v>
      </c>
      <c r="I8" s="49" t="str">
        <f>IF($E$1="委託業務従事日誌","業務管理者","主任研究者")&amp;"　所属："</f>
        <v>業務管理者　所属：</v>
      </c>
      <c r="J8" s="91"/>
      <c r="K8" s="99"/>
      <c r="M8" s="41"/>
    </row>
    <row r="9" spans="1:13" ht="17.100000000000001" customHeight="1" thickBot="1" x14ac:dyDescent="0.2">
      <c r="A9" s="62"/>
      <c r="B9" s="63"/>
      <c r="C9" s="4" t="s">
        <v>4</v>
      </c>
      <c r="D9" s="80"/>
      <c r="E9" s="80"/>
      <c r="F9" s="80"/>
      <c r="G9" s="80"/>
      <c r="H9" s="71"/>
      <c r="I9" s="4" t="s">
        <v>7</v>
      </c>
      <c r="J9" s="21"/>
      <c r="K9" s="70"/>
    </row>
    <row r="10" spans="1:13" s="3" customFormat="1" ht="17.100000000000001" customHeight="1" x14ac:dyDescent="0.15">
      <c r="A10" s="85" t="s">
        <v>0</v>
      </c>
      <c r="B10" s="87" t="s">
        <v>1</v>
      </c>
      <c r="C10" s="120" t="s">
        <v>10</v>
      </c>
      <c r="D10" s="121"/>
      <c r="E10" s="121"/>
      <c r="F10" s="122"/>
      <c r="G10" s="123" t="s">
        <v>8</v>
      </c>
      <c r="H10" s="94" t="s">
        <v>9</v>
      </c>
      <c r="I10" s="137" t="s">
        <v>39</v>
      </c>
      <c r="J10" s="137"/>
      <c r="K10" s="138"/>
    </row>
    <row r="11" spans="1:13" s="3" customFormat="1" ht="17.100000000000001" customHeight="1" thickBot="1" x14ac:dyDescent="0.2">
      <c r="A11" s="86"/>
      <c r="B11" s="88"/>
      <c r="C11" s="5" t="s">
        <v>5</v>
      </c>
      <c r="D11" s="6" t="s">
        <v>6</v>
      </c>
      <c r="E11" s="7" t="s">
        <v>5</v>
      </c>
      <c r="F11" s="6" t="s">
        <v>6</v>
      </c>
      <c r="G11" s="95"/>
      <c r="H11" s="95"/>
      <c r="I11" s="139"/>
      <c r="J11" s="139"/>
      <c r="K11" s="140"/>
    </row>
    <row r="12" spans="1:13" ht="17.100000000000001" customHeight="1" thickTop="1" x14ac:dyDescent="0.15">
      <c r="A12" s="44">
        <f>DATEVALUE(TEXT(SUBSTITUTE(SUBSTITUTE(SUBSTITUTE($A$1,"元","１"),"分",""),"度","")&amp;"１日","yyyy/mm/d"))</f>
        <v>45047</v>
      </c>
      <c r="B12" s="45" t="str">
        <f>TEXT(A12,"aaa")</f>
        <v>月</v>
      </c>
      <c r="C12" s="36"/>
      <c r="D12" s="37"/>
      <c r="E12" s="46"/>
      <c r="F12" s="39"/>
      <c r="G12" s="47"/>
      <c r="H12" s="8" t="str">
        <f>IF((D12-C12)+(F12-E12)-G12=0,"",(D12-C12)+(F12-E12)-G12)</f>
        <v/>
      </c>
      <c r="I12" s="141"/>
      <c r="J12" s="142"/>
      <c r="K12" s="143"/>
    </row>
    <row r="13" spans="1:13" ht="17.100000000000001" customHeight="1" x14ac:dyDescent="0.15">
      <c r="A13" s="9">
        <f t="shared" ref="A13:A37" si="0">A12+1</f>
        <v>45048</v>
      </c>
      <c r="B13" s="10" t="str">
        <f>TEXT(A13,"aaa")</f>
        <v>火</v>
      </c>
      <c r="C13" s="24"/>
      <c r="D13" s="25"/>
      <c r="E13" s="26"/>
      <c r="F13" s="27"/>
      <c r="G13" s="28"/>
      <c r="H13" s="8" t="str">
        <f>IF((D13-C13)+(F13-E13)-G13=0,"",(D13-C13)+(F13-E13)-G13)</f>
        <v/>
      </c>
      <c r="I13" s="144"/>
      <c r="J13" s="145"/>
      <c r="K13" s="146"/>
    </row>
    <row r="14" spans="1:13" ht="17.100000000000001" customHeight="1" x14ac:dyDescent="0.15">
      <c r="A14" s="51">
        <f t="shared" si="0"/>
        <v>45049</v>
      </c>
      <c r="B14" s="10" t="s">
        <v>37</v>
      </c>
      <c r="C14" s="22"/>
      <c r="D14" s="23"/>
      <c r="E14" s="26"/>
      <c r="F14" s="27"/>
      <c r="G14" s="28"/>
      <c r="H14" s="8" t="str">
        <f t="shared" ref="H14:H42" si="1">IF((D14-C14)+(F14-E14)-G14=0,"",(D14-C14)+(F14-E14)-G14)</f>
        <v/>
      </c>
      <c r="I14" s="144"/>
      <c r="J14" s="145"/>
      <c r="K14" s="146"/>
    </row>
    <row r="15" spans="1:13" ht="17.100000000000001" customHeight="1" x14ac:dyDescent="0.15">
      <c r="A15" s="9">
        <f t="shared" si="0"/>
        <v>45050</v>
      </c>
      <c r="B15" s="10" t="s">
        <v>37</v>
      </c>
      <c r="C15" s="22"/>
      <c r="D15" s="23"/>
      <c r="E15" s="26"/>
      <c r="F15" s="27"/>
      <c r="G15" s="28"/>
      <c r="H15" s="8" t="str">
        <f t="shared" si="1"/>
        <v/>
      </c>
      <c r="I15" s="144"/>
      <c r="J15" s="145"/>
      <c r="K15" s="146"/>
    </row>
    <row r="16" spans="1:13" ht="17.100000000000001" customHeight="1" x14ac:dyDescent="0.15">
      <c r="A16" s="9">
        <f t="shared" si="0"/>
        <v>45051</v>
      </c>
      <c r="B16" s="10" t="s">
        <v>37</v>
      </c>
      <c r="C16" s="22"/>
      <c r="D16" s="23"/>
      <c r="E16" s="26"/>
      <c r="F16" s="27"/>
      <c r="G16" s="28"/>
      <c r="H16" s="8" t="str">
        <f t="shared" si="1"/>
        <v/>
      </c>
      <c r="I16" s="144"/>
      <c r="J16" s="145"/>
      <c r="K16" s="146"/>
    </row>
    <row r="17" spans="1:11" ht="17.100000000000001" customHeight="1" x14ac:dyDescent="0.15">
      <c r="A17" s="35">
        <f t="shared" si="0"/>
        <v>45052</v>
      </c>
      <c r="B17" s="10" t="str">
        <f t="shared" ref="B17:B41" si="2">TEXT(A17,"aaa")</f>
        <v>土</v>
      </c>
      <c r="C17" s="36"/>
      <c r="D17" s="37"/>
      <c r="E17" s="38"/>
      <c r="F17" s="39"/>
      <c r="G17" s="40"/>
      <c r="H17" s="8" t="str">
        <f t="shared" si="1"/>
        <v/>
      </c>
      <c r="I17" s="147"/>
      <c r="J17" s="148"/>
      <c r="K17" s="149"/>
    </row>
    <row r="18" spans="1:11" ht="17.100000000000001" customHeight="1" x14ac:dyDescent="0.15">
      <c r="A18" s="35">
        <f t="shared" si="0"/>
        <v>45053</v>
      </c>
      <c r="B18" s="10" t="str">
        <f t="shared" si="2"/>
        <v>日</v>
      </c>
      <c r="C18" s="36"/>
      <c r="D18" s="37"/>
      <c r="E18" s="38"/>
      <c r="F18" s="39"/>
      <c r="G18" s="40"/>
      <c r="H18" s="8" t="str">
        <f t="shared" si="1"/>
        <v/>
      </c>
      <c r="I18" s="114"/>
      <c r="J18" s="115"/>
      <c r="K18" s="116"/>
    </row>
    <row r="19" spans="1:11" ht="17.100000000000001" customHeight="1" x14ac:dyDescent="0.15">
      <c r="A19" s="9">
        <f t="shared" si="0"/>
        <v>45054</v>
      </c>
      <c r="B19" s="10" t="str">
        <f t="shared" si="2"/>
        <v>月</v>
      </c>
      <c r="C19" s="22"/>
      <c r="D19" s="23"/>
      <c r="E19" s="26"/>
      <c r="F19" s="27"/>
      <c r="G19" s="28"/>
      <c r="H19" s="8" t="str">
        <f t="shared" si="1"/>
        <v/>
      </c>
      <c r="I19" s="124"/>
      <c r="J19" s="125"/>
      <c r="K19" s="126"/>
    </row>
    <row r="20" spans="1:11" ht="17.100000000000001" customHeight="1" x14ac:dyDescent="0.15">
      <c r="A20" s="9">
        <f t="shared" si="0"/>
        <v>45055</v>
      </c>
      <c r="B20" s="10" t="str">
        <f t="shared" si="2"/>
        <v>火</v>
      </c>
      <c r="C20" s="22"/>
      <c r="D20" s="23"/>
      <c r="E20" s="26"/>
      <c r="F20" s="27"/>
      <c r="G20" s="28"/>
      <c r="H20" s="8" t="str">
        <f t="shared" si="1"/>
        <v/>
      </c>
      <c r="I20" s="124"/>
      <c r="J20" s="125"/>
      <c r="K20" s="126"/>
    </row>
    <row r="21" spans="1:11" ht="17.100000000000001" customHeight="1" x14ac:dyDescent="0.15">
      <c r="A21" s="51">
        <f t="shared" si="0"/>
        <v>45056</v>
      </c>
      <c r="B21" s="10" t="str">
        <f t="shared" si="2"/>
        <v>水</v>
      </c>
      <c r="C21" s="22"/>
      <c r="D21" s="23"/>
      <c r="E21" s="26"/>
      <c r="F21" s="27"/>
      <c r="G21" s="28"/>
      <c r="H21" s="8" t="str">
        <f t="shared" si="1"/>
        <v/>
      </c>
      <c r="I21" s="124"/>
      <c r="J21" s="125"/>
      <c r="K21" s="126"/>
    </row>
    <row r="22" spans="1:11" ht="17.100000000000001" customHeight="1" x14ac:dyDescent="0.15">
      <c r="A22" s="9">
        <f t="shared" si="0"/>
        <v>45057</v>
      </c>
      <c r="B22" s="10" t="str">
        <f t="shared" si="2"/>
        <v>木</v>
      </c>
      <c r="C22" s="22"/>
      <c r="D22" s="23"/>
      <c r="E22" s="26"/>
      <c r="F22" s="27"/>
      <c r="G22" s="28"/>
      <c r="H22" s="8" t="str">
        <f t="shared" si="1"/>
        <v/>
      </c>
      <c r="I22" s="124"/>
      <c r="J22" s="125"/>
      <c r="K22" s="126"/>
    </row>
    <row r="23" spans="1:11" ht="17.100000000000001" customHeight="1" x14ac:dyDescent="0.15">
      <c r="A23" s="9">
        <f t="shared" si="0"/>
        <v>45058</v>
      </c>
      <c r="B23" s="10" t="str">
        <f t="shared" si="2"/>
        <v>金</v>
      </c>
      <c r="C23" s="22"/>
      <c r="D23" s="23"/>
      <c r="E23" s="26"/>
      <c r="F23" s="27"/>
      <c r="G23" s="28"/>
      <c r="H23" s="8" t="str">
        <f t="shared" si="1"/>
        <v/>
      </c>
      <c r="I23" s="124"/>
      <c r="J23" s="125"/>
      <c r="K23" s="126"/>
    </row>
    <row r="24" spans="1:11" ht="17.100000000000001" customHeight="1" x14ac:dyDescent="0.15">
      <c r="A24" s="9">
        <f t="shared" si="0"/>
        <v>45059</v>
      </c>
      <c r="B24" s="10" t="str">
        <f t="shared" si="2"/>
        <v>土</v>
      </c>
      <c r="C24" s="22"/>
      <c r="D24" s="23"/>
      <c r="E24" s="26"/>
      <c r="F24" s="27"/>
      <c r="G24" s="28"/>
      <c r="H24" s="8" t="str">
        <f t="shared" si="1"/>
        <v/>
      </c>
      <c r="I24" s="127"/>
      <c r="J24" s="128"/>
      <c r="K24" s="129"/>
    </row>
    <row r="25" spans="1:11" ht="17.100000000000001" customHeight="1" x14ac:dyDescent="0.15">
      <c r="A25" s="9">
        <f t="shared" si="0"/>
        <v>45060</v>
      </c>
      <c r="B25" s="10" t="str">
        <f t="shared" si="2"/>
        <v>日</v>
      </c>
      <c r="C25" s="22"/>
      <c r="D25" s="23"/>
      <c r="E25" s="26"/>
      <c r="F25" s="27"/>
      <c r="G25" s="28"/>
      <c r="H25" s="8" t="str">
        <f t="shared" si="1"/>
        <v/>
      </c>
      <c r="I25" s="114"/>
      <c r="J25" s="115"/>
      <c r="K25" s="116"/>
    </row>
    <row r="26" spans="1:11" ht="17.100000000000001" customHeight="1" x14ac:dyDescent="0.15">
      <c r="A26" s="9">
        <f t="shared" si="0"/>
        <v>45061</v>
      </c>
      <c r="B26" s="10" t="str">
        <f t="shared" si="2"/>
        <v>月</v>
      </c>
      <c r="C26" s="22"/>
      <c r="D26" s="23"/>
      <c r="E26" s="26"/>
      <c r="F26" s="27"/>
      <c r="G26" s="28"/>
      <c r="H26" s="8" t="str">
        <f t="shared" si="1"/>
        <v/>
      </c>
      <c r="I26" s="124"/>
      <c r="J26" s="125"/>
      <c r="K26" s="126"/>
    </row>
    <row r="27" spans="1:11" ht="17.100000000000001" customHeight="1" x14ac:dyDescent="0.15">
      <c r="A27" s="9">
        <f t="shared" si="0"/>
        <v>45062</v>
      </c>
      <c r="B27" s="10" t="str">
        <f t="shared" si="2"/>
        <v>火</v>
      </c>
      <c r="C27" s="22"/>
      <c r="D27" s="23"/>
      <c r="E27" s="26"/>
      <c r="F27" s="27"/>
      <c r="G27" s="28"/>
      <c r="H27" s="8" t="str">
        <f t="shared" si="1"/>
        <v/>
      </c>
      <c r="I27" s="124"/>
      <c r="J27" s="125"/>
      <c r="K27" s="126"/>
    </row>
    <row r="28" spans="1:11" ht="17.100000000000001" customHeight="1" x14ac:dyDescent="0.15">
      <c r="A28" s="9">
        <f t="shared" si="0"/>
        <v>45063</v>
      </c>
      <c r="B28" s="10" t="str">
        <f t="shared" si="2"/>
        <v>水</v>
      </c>
      <c r="C28" s="22"/>
      <c r="D28" s="23"/>
      <c r="E28" s="26"/>
      <c r="F28" s="27"/>
      <c r="G28" s="28"/>
      <c r="H28" s="8" t="str">
        <f t="shared" si="1"/>
        <v/>
      </c>
      <c r="I28" s="124"/>
      <c r="J28" s="125"/>
      <c r="K28" s="126"/>
    </row>
    <row r="29" spans="1:11" ht="17.100000000000001" customHeight="1" x14ac:dyDescent="0.15">
      <c r="A29" s="9">
        <f t="shared" si="0"/>
        <v>45064</v>
      </c>
      <c r="B29" s="10" t="str">
        <f t="shared" si="2"/>
        <v>木</v>
      </c>
      <c r="C29" s="22"/>
      <c r="D29" s="23"/>
      <c r="E29" s="26"/>
      <c r="F29" s="27"/>
      <c r="G29" s="28"/>
      <c r="H29" s="8" t="str">
        <f t="shared" si="1"/>
        <v/>
      </c>
      <c r="I29" s="124"/>
      <c r="J29" s="125"/>
      <c r="K29" s="126"/>
    </row>
    <row r="30" spans="1:11" ht="17.100000000000001" customHeight="1" x14ac:dyDescent="0.15">
      <c r="A30" s="9">
        <f t="shared" si="0"/>
        <v>45065</v>
      </c>
      <c r="B30" s="10" t="str">
        <f t="shared" si="2"/>
        <v>金</v>
      </c>
      <c r="C30" s="22"/>
      <c r="D30" s="23"/>
      <c r="E30" s="26"/>
      <c r="F30" s="27"/>
      <c r="G30" s="28"/>
      <c r="H30" s="8" t="str">
        <f t="shared" si="1"/>
        <v/>
      </c>
      <c r="I30" s="124"/>
      <c r="J30" s="125"/>
      <c r="K30" s="126"/>
    </row>
    <row r="31" spans="1:11" ht="17.100000000000001" customHeight="1" x14ac:dyDescent="0.15">
      <c r="A31" s="9">
        <f t="shared" si="0"/>
        <v>45066</v>
      </c>
      <c r="B31" s="10" t="str">
        <f t="shared" si="2"/>
        <v>土</v>
      </c>
      <c r="C31" s="22"/>
      <c r="D31" s="23"/>
      <c r="E31" s="26"/>
      <c r="F31" s="27"/>
      <c r="G31" s="28"/>
      <c r="H31" s="8" t="str">
        <f t="shared" si="1"/>
        <v/>
      </c>
      <c r="I31" s="127"/>
      <c r="J31" s="128"/>
      <c r="K31" s="129"/>
    </row>
    <row r="32" spans="1:11" ht="17.100000000000001" customHeight="1" x14ac:dyDescent="0.15">
      <c r="A32" s="9">
        <f t="shared" si="0"/>
        <v>45067</v>
      </c>
      <c r="B32" s="10" t="str">
        <f t="shared" si="2"/>
        <v>日</v>
      </c>
      <c r="C32" s="22"/>
      <c r="D32" s="23"/>
      <c r="E32" s="26"/>
      <c r="F32" s="27"/>
      <c r="G32" s="28"/>
      <c r="H32" s="8" t="str">
        <f t="shared" si="1"/>
        <v/>
      </c>
      <c r="I32" s="114"/>
      <c r="J32" s="115"/>
      <c r="K32" s="116"/>
    </row>
    <row r="33" spans="1:11" ht="17.100000000000001" customHeight="1" x14ac:dyDescent="0.15">
      <c r="A33" s="9">
        <f t="shared" si="0"/>
        <v>45068</v>
      </c>
      <c r="B33" s="10" t="str">
        <f t="shared" si="2"/>
        <v>月</v>
      </c>
      <c r="C33" s="22"/>
      <c r="D33" s="23"/>
      <c r="E33" s="26"/>
      <c r="F33" s="27"/>
      <c r="G33" s="28"/>
      <c r="H33" s="8" t="str">
        <f t="shared" si="1"/>
        <v/>
      </c>
      <c r="I33" s="124"/>
      <c r="J33" s="125"/>
      <c r="K33" s="126"/>
    </row>
    <row r="34" spans="1:11" ht="17.100000000000001" customHeight="1" x14ac:dyDescent="0.15">
      <c r="A34" s="9">
        <f t="shared" si="0"/>
        <v>45069</v>
      </c>
      <c r="B34" s="10" t="str">
        <f t="shared" si="2"/>
        <v>火</v>
      </c>
      <c r="C34" s="22"/>
      <c r="D34" s="23"/>
      <c r="E34" s="26"/>
      <c r="F34" s="27"/>
      <c r="G34" s="28"/>
      <c r="H34" s="8" t="str">
        <f t="shared" si="1"/>
        <v/>
      </c>
      <c r="I34" s="124"/>
      <c r="J34" s="125"/>
      <c r="K34" s="126"/>
    </row>
    <row r="35" spans="1:11" ht="17.100000000000001" customHeight="1" x14ac:dyDescent="0.15">
      <c r="A35" s="9">
        <f t="shared" si="0"/>
        <v>45070</v>
      </c>
      <c r="B35" s="10" t="str">
        <f t="shared" si="2"/>
        <v>水</v>
      </c>
      <c r="C35" s="22"/>
      <c r="D35" s="23"/>
      <c r="E35" s="26"/>
      <c r="F35" s="27"/>
      <c r="G35" s="28"/>
      <c r="H35" s="8" t="str">
        <f t="shared" si="1"/>
        <v/>
      </c>
      <c r="I35" s="124"/>
      <c r="J35" s="125"/>
      <c r="K35" s="126"/>
    </row>
    <row r="36" spans="1:11" ht="17.100000000000001" customHeight="1" x14ac:dyDescent="0.15">
      <c r="A36" s="9">
        <f t="shared" si="0"/>
        <v>45071</v>
      </c>
      <c r="B36" s="10" t="str">
        <f t="shared" si="2"/>
        <v>木</v>
      </c>
      <c r="C36" s="22"/>
      <c r="D36" s="23"/>
      <c r="E36" s="26"/>
      <c r="F36" s="27"/>
      <c r="G36" s="28"/>
      <c r="H36" s="8" t="str">
        <f t="shared" si="1"/>
        <v/>
      </c>
      <c r="I36" s="124"/>
      <c r="J36" s="125"/>
      <c r="K36" s="126"/>
    </row>
    <row r="37" spans="1:11" ht="17.100000000000001" customHeight="1" x14ac:dyDescent="0.15">
      <c r="A37" s="9">
        <f t="shared" si="0"/>
        <v>45072</v>
      </c>
      <c r="B37" s="10" t="str">
        <f t="shared" si="2"/>
        <v>金</v>
      </c>
      <c r="C37" s="22"/>
      <c r="D37" s="23"/>
      <c r="E37" s="26"/>
      <c r="F37" s="27"/>
      <c r="G37" s="28"/>
      <c r="H37" s="8" t="str">
        <f t="shared" si="1"/>
        <v/>
      </c>
      <c r="I37" s="124"/>
      <c r="J37" s="125"/>
      <c r="K37" s="126"/>
    </row>
    <row r="38" spans="1:11" ht="17.100000000000001" customHeight="1" x14ac:dyDescent="0.15">
      <c r="A38" s="9">
        <f>A37+1</f>
        <v>45073</v>
      </c>
      <c r="B38" s="10" t="str">
        <f t="shared" si="2"/>
        <v>土</v>
      </c>
      <c r="C38" s="22"/>
      <c r="D38" s="23"/>
      <c r="E38" s="26"/>
      <c r="F38" s="27"/>
      <c r="G38" s="28"/>
      <c r="H38" s="8" t="str">
        <f t="shared" si="1"/>
        <v/>
      </c>
      <c r="I38" s="127"/>
      <c r="J38" s="128"/>
      <c r="K38" s="129"/>
    </row>
    <row r="39" spans="1:11" ht="17.100000000000001" customHeight="1" x14ac:dyDescent="0.15">
      <c r="A39" s="9">
        <f>A38+1</f>
        <v>45074</v>
      </c>
      <c r="B39" s="10" t="str">
        <f t="shared" si="2"/>
        <v>日</v>
      </c>
      <c r="C39" s="22"/>
      <c r="D39" s="23"/>
      <c r="E39" s="26"/>
      <c r="F39" s="27"/>
      <c r="G39" s="28"/>
      <c r="H39" s="8" t="str">
        <f t="shared" si="1"/>
        <v/>
      </c>
      <c r="I39" s="114"/>
      <c r="J39" s="115"/>
      <c r="K39" s="116"/>
    </row>
    <row r="40" spans="1:11" ht="17.100000000000001" customHeight="1" x14ac:dyDescent="0.15">
      <c r="A40" s="9">
        <f>IF(DAY(A39+1)&lt;4,"",A39+1)</f>
        <v>45075</v>
      </c>
      <c r="B40" s="10" t="str">
        <f t="shared" si="2"/>
        <v>月</v>
      </c>
      <c r="C40" s="22"/>
      <c r="D40" s="23"/>
      <c r="E40" s="26"/>
      <c r="F40" s="27"/>
      <c r="G40" s="28"/>
      <c r="H40" s="8" t="str">
        <f t="shared" si="1"/>
        <v/>
      </c>
      <c r="I40" s="124"/>
      <c r="J40" s="125"/>
      <c r="K40" s="126"/>
    </row>
    <row r="41" spans="1:11" ht="17.100000000000001" customHeight="1" x14ac:dyDescent="0.15">
      <c r="A41" s="9">
        <f>IF(DAY(A39+2)&lt;4,"",A39+2)</f>
        <v>45076</v>
      </c>
      <c r="B41" s="10" t="str">
        <f t="shared" si="2"/>
        <v>火</v>
      </c>
      <c r="C41" s="22"/>
      <c r="D41" s="23"/>
      <c r="E41" s="26"/>
      <c r="F41" s="27"/>
      <c r="G41" s="28"/>
      <c r="H41" s="8" t="str">
        <f t="shared" si="1"/>
        <v/>
      </c>
      <c r="I41" s="124"/>
      <c r="J41" s="125"/>
      <c r="K41" s="126"/>
    </row>
    <row r="42" spans="1:11" ht="17.100000000000001" customHeight="1" thickBot="1" x14ac:dyDescent="0.2">
      <c r="A42" s="11">
        <f>IF(DAY(A39+3)&lt;4,"",A39+3)</f>
        <v>45077</v>
      </c>
      <c r="B42" s="42" t="str">
        <f>TEXT(A42,"aaa")</f>
        <v>水</v>
      </c>
      <c r="C42" s="29"/>
      <c r="D42" s="30"/>
      <c r="E42" s="31"/>
      <c r="F42" s="32"/>
      <c r="G42" s="33"/>
      <c r="H42" s="12" t="str">
        <f t="shared" si="1"/>
        <v/>
      </c>
      <c r="I42" s="117"/>
      <c r="J42" s="118"/>
      <c r="K42" s="119"/>
    </row>
    <row r="43" spans="1:11" ht="17.100000000000001" customHeight="1" thickTop="1" thickBot="1" x14ac:dyDescent="0.2">
      <c r="A43" s="112" t="s">
        <v>2</v>
      </c>
      <c r="B43" s="103"/>
      <c r="C43" s="113"/>
      <c r="D43" s="113"/>
      <c r="E43" s="113"/>
      <c r="F43" s="113"/>
      <c r="G43" s="113"/>
      <c r="H43" s="13">
        <f>SUM(H12:H42)</f>
        <v>0</v>
      </c>
      <c r="I43" s="103" t="s">
        <v>11</v>
      </c>
      <c r="J43" s="104"/>
      <c r="K43" s="17">
        <f>ROUNDDOWN(ROUND(H43*24*60,1)/60,2)</f>
        <v>0</v>
      </c>
    </row>
    <row r="44" spans="1:11" ht="17.100000000000001" customHeight="1" thickBot="1" x14ac:dyDescent="0.2">
      <c r="A44" s="59"/>
      <c r="B44" s="59"/>
      <c r="C44" s="60"/>
      <c r="D44" s="60"/>
      <c r="E44" s="60"/>
      <c r="F44" s="60"/>
      <c r="G44" s="60"/>
      <c r="H44" s="60"/>
      <c r="I44" s="60"/>
      <c r="J44" s="60"/>
      <c r="K44" s="60"/>
    </row>
    <row r="45" spans="1:11" ht="17.100000000000001" customHeight="1" thickBot="1" x14ac:dyDescent="0.2">
      <c r="A45" s="109" t="s">
        <v>12</v>
      </c>
      <c r="B45" s="110"/>
      <c r="C45" s="110"/>
      <c r="D45" s="110"/>
      <c r="E45" s="110"/>
      <c r="F45" s="110"/>
      <c r="G45" s="110"/>
      <c r="H45" s="110"/>
      <c r="I45" s="110"/>
      <c r="J45" s="110"/>
      <c r="K45" s="111"/>
    </row>
    <row r="46" spans="1:11" ht="17.100000000000001" customHeight="1" thickTop="1" thickBot="1" x14ac:dyDescent="0.2">
      <c r="A46" s="56"/>
      <c r="B46" s="57"/>
      <c r="C46" s="107"/>
      <c r="D46" s="107"/>
      <c r="E46" s="58"/>
      <c r="F46" s="58"/>
      <c r="G46" s="58"/>
      <c r="H46" s="58"/>
      <c r="I46" s="107"/>
      <c r="J46" s="107"/>
      <c r="K46" s="108"/>
    </row>
    <row r="47" spans="1:11" ht="17.100000000000001" customHeight="1" thickBot="1" x14ac:dyDescent="0.2">
      <c r="A47" s="14"/>
      <c r="B47" s="130" t="s">
        <v>14</v>
      </c>
      <c r="C47" s="131"/>
      <c r="D47" s="132"/>
      <c r="E47" s="133"/>
      <c r="F47" s="15" t="s">
        <v>15</v>
      </c>
      <c r="G47" s="105"/>
      <c r="H47" s="106"/>
      <c r="I47" s="15" t="s">
        <v>13</v>
      </c>
      <c r="J47" s="34"/>
      <c r="K47" s="16"/>
    </row>
    <row r="48" spans="1:11" ht="19.350000000000001" customHeight="1" thickBot="1" x14ac:dyDescent="0.2">
      <c r="A48" s="52"/>
      <c r="B48" s="53"/>
      <c r="C48" s="54"/>
      <c r="D48" s="54"/>
      <c r="E48" s="54"/>
      <c r="F48" s="54"/>
      <c r="G48" s="54"/>
      <c r="H48" s="54"/>
      <c r="I48" s="54"/>
      <c r="J48" s="54"/>
      <c r="K48" s="55"/>
    </row>
    <row r="49" spans="1:14" ht="18" customHeight="1" x14ac:dyDescent="0.15">
      <c r="A49" s="101" t="s">
        <v>23</v>
      </c>
      <c r="B49" s="101"/>
      <c r="C49" s="101"/>
      <c r="D49" s="101"/>
      <c r="E49" s="101"/>
      <c r="F49" s="101"/>
      <c r="G49" s="101"/>
      <c r="H49" s="101"/>
      <c r="I49" s="101"/>
      <c r="J49" s="101"/>
      <c r="K49" s="101"/>
    </row>
    <row r="50" spans="1:14" ht="17.25" customHeight="1" x14ac:dyDescent="0.15">
      <c r="A50" s="102"/>
      <c r="B50" s="102"/>
      <c r="C50" s="102"/>
      <c r="D50" s="102"/>
      <c r="E50" s="102"/>
      <c r="F50" s="102"/>
      <c r="G50" s="102"/>
      <c r="H50" s="102"/>
      <c r="I50" s="102"/>
      <c r="J50" s="102"/>
      <c r="K50" s="102"/>
    </row>
    <row r="51" spans="1:14" ht="19.350000000000001" customHeight="1" x14ac:dyDescent="0.15">
      <c r="A51" s="65"/>
      <c r="B51" s="64"/>
      <c r="C51" s="64"/>
      <c r="D51" s="64"/>
      <c r="E51" s="64"/>
      <c r="F51" s="64"/>
      <c r="G51" s="64"/>
      <c r="H51" s="64"/>
      <c r="I51" s="64"/>
      <c r="J51" s="64"/>
      <c r="K51" s="64"/>
      <c r="N51" s="41"/>
    </row>
    <row r="52" spans="1:14" ht="19.350000000000001" customHeight="1" x14ac:dyDescent="0.15">
      <c r="A52" s="67"/>
    </row>
    <row r="53" spans="1:14" ht="19.350000000000001" customHeight="1" x14ac:dyDescent="0.15">
      <c r="A53" s="68"/>
      <c r="B53" s="66"/>
    </row>
    <row r="54" spans="1:14" ht="19.350000000000001" customHeight="1" x14ac:dyDescent="0.15">
      <c r="A54" s="67"/>
      <c r="B54" s="66"/>
    </row>
    <row r="55" spans="1:14" ht="19.350000000000001" customHeight="1" x14ac:dyDescent="0.15">
      <c r="A55" s="67"/>
      <c r="B55" s="66"/>
    </row>
    <row r="56" spans="1:14" ht="19.350000000000001" customHeight="1" x14ac:dyDescent="0.15">
      <c r="A56" s="67"/>
      <c r="B56" s="66"/>
    </row>
    <row r="57" spans="1:14" ht="19.350000000000001" customHeight="1" x14ac:dyDescent="0.15">
      <c r="A57" s="67"/>
      <c r="B57" s="66"/>
    </row>
  </sheetData>
  <sheetProtection sheet="1" formatRows="0"/>
  <mergeCells count="38">
    <mergeCell ref="I39:K42"/>
    <mergeCell ref="B47:C47"/>
    <mergeCell ref="D47:E47"/>
    <mergeCell ref="G47:H47"/>
    <mergeCell ref="A49:K50"/>
    <mergeCell ref="A43:G43"/>
    <mergeCell ref="I43:J43"/>
    <mergeCell ref="A45:K45"/>
    <mergeCell ref="C46:D46"/>
    <mergeCell ref="I46:K46"/>
    <mergeCell ref="I10:K11"/>
    <mergeCell ref="I12:K17"/>
    <mergeCell ref="I18:K24"/>
    <mergeCell ref="I25:K31"/>
    <mergeCell ref="I32:K38"/>
    <mergeCell ref="A10:A11"/>
    <mergeCell ref="B10:B11"/>
    <mergeCell ref="C10:F10"/>
    <mergeCell ref="G10:G11"/>
    <mergeCell ref="H10:H11"/>
    <mergeCell ref="D9:G9"/>
    <mergeCell ref="A4:C4"/>
    <mergeCell ref="D4:K4"/>
    <mergeCell ref="A5:C5"/>
    <mergeCell ref="D5:K5"/>
    <mergeCell ref="A6:C6"/>
    <mergeCell ref="D6:K6"/>
    <mergeCell ref="A7:C7"/>
    <mergeCell ref="D7:K7"/>
    <mergeCell ref="A8:C8"/>
    <mergeCell ref="D8:G8"/>
    <mergeCell ref="J8:K8"/>
    <mergeCell ref="A1:D1"/>
    <mergeCell ref="E1:G1"/>
    <mergeCell ref="A2:F2"/>
    <mergeCell ref="H2:J2"/>
    <mergeCell ref="A3:C3"/>
    <mergeCell ref="D3:K3"/>
  </mergeCells>
  <phoneticPr fontId="2"/>
  <conditionalFormatting sqref="A12:B13">
    <cfRule type="expression" dxfId="19" priority="2" stopIfTrue="1">
      <formula>OR($B12="土",$B12="日",$B12="祝",$B12="振",$I12="休日")</formula>
    </cfRule>
  </conditionalFormatting>
  <conditionalFormatting sqref="A14:H42">
    <cfRule type="expression" dxfId="18" priority="1" stopIfTrue="1">
      <formula>OR($B14="土",$B14="日",$B14="祝",$B14="振",$I14="休日")</formula>
    </cfRule>
  </conditionalFormatting>
  <conditionalFormatting sqref="C12:I12 C13:H13">
    <cfRule type="expression" dxfId="17" priority="3" stopIfTrue="1">
      <formula>OR($B12="土",$B12="日",$B12="祝",$B12="振",$I12="休日")</formula>
    </cfRule>
  </conditionalFormatting>
  <dataValidations count="5">
    <dataValidation type="list" imeMode="on" allowBlank="1" sqref="H8" xr:uid="{471BEF28-CD5F-49B5-B106-82E2BB53C5AE}">
      <formula1>"通常勤務,管理者,裁量,高プロ,出向,その他"</formula1>
    </dataValidation>
    <dataValidation type="list" allowBlank="1" showInputMessage="1" showErrorMessage="1" sqref="G2 K2" xr:uid="{6865BEA0-B6E8-47C4-8494-FCA2929A5220}">
      <formula1>"あり,なし"</formula1>
    </dataValidation>
    <dataValidation type="list" allowBlank="1" showInputMessage="1" showErrorMessage="1" sqref="E1:G1" xr:uid="{2D5AD1DA-1C38-46D8-AC29-314DE99EAA77}">
      <formula1>"委託業務従事日誌,助成事業従事日誌"</formula1>
    </dataValidation>
    <dataValidation type="time" operator="greaterThan" allowBlank="1" showInputMessage="1" showErrorMessage="1" errorTitle="時刻を入力して下さい。" error="0:01以上の時刻を入力して下さい。" sqref="D12:D42 F12:F42" xr:uid="{2E033DA5-EBF3-4DE9-9C90-016A608D71BC}">
      <formula1>0</formula1>
    </dataValidation>
    <dataValidation type="time" allowBlank="1" showInputMessage="1" showErrorMessage="1" errorTitle="時刻を入力してください。" error="0:00から23:59までの時刻が入力できます。" sqref="C12:C42 E12:E42 G12:G42" xr:uid="{EE246B8A-FC85-4A5B-A922-394650ECB397}">
      <formula1>0</formula1>
      <formula2>0.999988425925926</formula2>
    </dataValidation>
  </dataValidations>
  <pageMargins left="0.78740157480314965" right="0.39370078740157483" top="0.59055118110236227" bottom="0.59055118110236227" header="0.39370078740157483" footer="0.39370078740157483"/>
  <pageSetup paperSize="9" scale="9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ADF15-8EBC-4F31-B0D1-0FE76FFFC639}">
  <sheetPr codeName="Sheet3"/>
  <dimension ref="A1:N57"/>
  <sheetViews>
    <sheetView zoomScaleNormal="100" workbookViewId="0">
      <selection activeCell="I10" sqref="I10:K11"/>
    </sheetView>
  </sheetViews>
  <sheetFormatPr defaultRowHeight="19.350000000000001" customHeight="1" x14ac:dyDescent="0.15"/>
  <cols>
    <col min="1" max="1" width="4.125" style="3" customWidth="1"/>
    <col min="2" max="2" width="3.125" style="3" customWidth="1"/>
    <col min="3" max="8" width="6.625" style="2" customWidth="1"/>
    <col min="9" max="9" width="12.625" style="1" customWidth="1"/>
    <col min="10" max="10" width="24.625" style="1" customWidth="1"/>
    <col min="11" max="11" width="6.625" style="1" customWidth="1"/>
    <col min="12" max="16384" width="9" style="1"/>
  </cols>
  <sheetData>
    <row r="1" spans="1:13" ht="17.100000000000001" customHeight="1" thickBot="1" x14ac:dyDescent="0.2">
      <c r="A1" s="81" t="s">
        <v>27</v>
      </c>
      <c r="B1" s="82"/>
      <c r="C1" s="82"/>
      <c r="D1" s="82"/>
      <c r="E1" s="83" t="s">
        <v>19</v>
      </c>
      <c r="F1" s="84"/>
      <c r="G1" s="84"/>
      <c r="H1" s="61"/>
      <c r="I1" s="48" t="str">
        <f>IF($E$1="委託業務従事日誌","契約管理番号：","事業番号：")</f>
        <v>契約管理番号：</v>
      </c>
      <c r="J1" s="19" t="s">
        <v>21</v>
      </c>
      <c r="K1" s="18" t="str">
        <f>IF($E$1="委託業務従事日誌","別紙８","")</f>
        <v>別紙８</v>
      </c>
    </row>
    <row r="2" spans="1:13" ht="17.100000000000001" customHeight="1" x14ac:dyDescent="0.15">
      <c r="A2" s="73" t="s">
        <v>16</v>
      </c>
      <c r="B2" s="74"/>
      <c r="C2" s="74"/>
      <c r="D2" s="74"/>
      <c r="E2" s="74"/>
      <c r="F2" s="74"/>
      <c r="G2" s="20" t="s">
        <v>20</v>
      </c>
      <c r="H2" s="75" t="s">
        <v>17</v>
      </c>
      <c r="I2" s="75"/>
      <c r="J2" s="75"/>
      <c r="K2" s="50" t="s">
        <v>20</v>
      </c>
    </row>
    <row r="3" spans="1:13" ht="17.100000000000001" customHeight="1" x14ac:dyDescent="0.15">
      <c r="A3" s="76" t="str">
        <f>IF($E$1="委託業務従事日誌","件名：","助成事業の名称：")</f>
        <v>件名：</v>
      </c>
      <c r="B3" s="77"/>
      <c r="C3" s="77"/>
      <c r="D3" s="96"/>
      <c r="E3" s="97"/>
      <c r="F3" s="97"/>
      <c r="G3" s="97"/>
      <c r="H3" s="97"/>
      <c r="I3" s="97"/>
      <c r="J3" s="97"/>
      <c r="K3" s="98"/>
    </row>
    <row r="4" spans="1:13" ht="17.100000000000001" customHeight="1" x14ac:dyDescent="0.15">
      <c r="A4" s="89"/>
      <c r="B4" s="90"/>
      <c r="C4" s="90"/>
      <c r="D4" s="91"/>
      <c r="E4" s="92"/>
      <c r="F4" s="92"/>
      <c r="G4" s="92"/>
      <c r="H4" s="92"/>
      <c r="I4" s="92"/>
      <c r="J4" s="92"/>
      <c r="K4" s="93"/>
    </row>
    <row r="5" spans="1:13" ht="17.100000000000001" customHeight="1" x14ac:dyDescent="0.15">
      <c r="A5" s="89"/>
      <c r="B5" s="90"/>
      <c r="C5" s="90"/>
      <c r="D5" s="91"/>
      <c r="E5" s="92"/>
      <c r="F5" s="92"/>
      <c r="G5" s="92"/>
      <c r="H5" s="92"/>
      <c r="I5" s="92"/>
      <c r="J5" s="92"/>
      <c r="K5" s="93"/>
      <c r="L5" s="41"/>
    </row>
    <row r="6" spans="1:13" ht="17.100000000000001" customHeight="1" x14ac:dyDescent="0.15">
      <c r="A6" s="76" t="str">
        <f>IF($E$1="委託業務従事日誌","再委託等項目：","委託・共同研究項目：")</f>
        <v>再委託等項目：</v>
      </c>
      <c r="B6" s="77"/>
      <c r="C6" s="77"/>
      <c r="D6" s="91" t="s">
        <v>18</v>
      </c>
      <c r="E6" s="92"/>
      <c r="F6" s="92"/>
      <c r="G6" s="92"/>
      <c r="H6" s="92"/>
      <c r="I6" s="92"/>
      <c r="J6" s="92"/>
      <c r="K6" s="93"/>
    </row>
    <row r="7" spans="1:13" ht="17.100000000000001" customHeight="1" x14ac:dyDescent="0.15">
      <c r="A7" s="76" t="str">
        <f>IF($E$1="委託業務従事日誌","委託先等名称：","助成事業者名称：")</f>
        <v>委託先等名称：</v>
      </c>
      <c r="B7" s="77"/>
      <c r="C7" s="77"/>
      <c r="D7" s="91"/>
      <c r="E7" s="92"/>
      <c r="F7" s="92"/>
      <c r="G7" s="92"/>
      <c r="H7" s="92"/>
      <c r="I7" s="92"/>
      <c r="J7" s="92"/>
      <c r="K7" s="93"/>
      <c r="L7" s="43"/>
    </row>
    <row r="8" spans="1:13" ht="17.100000000000001" customHeight="1" x14ac:dyDescent="0.15">
      <c r="A8" s="78" t="s">
        <v>3</v>
      </c>
      <c r="B8" s="79"/>
      <c r="C8" s="79"/>
      <c r="D8" s="91"/>
      <c r="E8" s="100"/>
      <c r="F8" s="100"/>
      <c r="G8" s="100"/>
      <c r="H8" s="69" t="s">
        <v>22</v>
      </c>
      <c r="I8" s="49" t="str">
        <f>IF($E$1="委託業務従事日誌","業務管理者","主任研究者")&amp;"　所属："</f>
        <v>業務管理者　所属：</v>
      </c>
      <c r="J8" s="91"/>
      <c r="K8" s="99"/>
      <c r="M8" s="41"/>
    </row>
    <row r="9" spans="1:13" ht="17.100000000000001" customHeight="1" thickBot="1" x14ac:dyDescent="0.2">
      <c r="A9" s="62"/>
      <c r="B9" s="63"/>
      <c r="C9" s="4" t="s">
        <v>4</v>
      </c>
      <c r="D9" s="80"/>
      <c r="E9" s="80"/>
      <c r="F9" s="80"/>
      <c r="G9" s="80"/>
      <c r="H9" s="71"/>
      <c r="I9" s="4" t="s">
        <v>7</v>
      </c>
      <c r="J9" s="21"/>
      <c r="K9" s="70"/>
    </row>
    <row r="10" spans="1:13" s="3" customFormat="1" ht="17.100000000000001" customHeight="1" x14ac:dyDescent="0.15">
      <c r="A10" s="85" t="s">
        <v>0</v>
      </c>
      <c r="B10" s="87" t="s">
        <v>1</v>
      </c>
      <c r="C10" s="120" t="s">
        <v>10</v>
      </c>
      <c r="D10" s="121"/>
      <c r="E10" s="121"/>
      <c r="F10" s="122"/>
      <c r="G10" s="123" t="s">
        <v>8</v>
      </c>
      <c r="H10" s="94" t="s">
        <v>9</v>
      </c>
      <c r="I10" s="137" t="s">
        <v>39</v>
      </c>
      <c r="J10" s="137"/>
      <c r="K10" s="138"/>
    </row>
    <row r="11" spans="1:13" s="3" customFormat="1" ht="17.100000000000001" customHeight="1" thickBot="1" x14ac:dyDescent="0.2">
      <c r="A11" s="86"/>
      <c r="B11" s="88"/>
      <c r="C11" s="5" t="s">
        <v>5</v>
      </c>
      <c r="D11" s="6" t="s">
        <v>6</v>
      </c>
      <c r="E11" s="7" t="s">
        <v>5</v>
      </c>
      <c r="F11" s="6" t="s">
        <v>6</v>
      </c>
      <c r="G11" s="95"/>
      <c r="H11" s="95"/>
      <c r="I11" s="139"/>
      <c r="J11" s="139"/>
      <c r="K11" s="140"/>
    </row>
    <row r="12" spans="1:13" ht="17.100000000000001" customHeight="1" thickTop="1" x14ac:dyDescent="0.15">
      <c r="A12" s="44">
        <f>DATEVALUE(TEXT(SUBSTITUTE(SUBSTITUTE(SUBSTITUTE($A$1,"元","１"),"分",""),"度","")&amp;"１日","yyyy/mm/d"))</f>
        <v>45078</v>
      </c>
      <c r="B12" s="45" t="str">
        <f>TEXT(A12,"aaa")</f>
        <v>木</v>
      </c>
      <c r="C12" s="36"/>
      <c r="D12" s="37"/>
      <c r="E12" s="46"/>
      <c r="F12" s="39"/>
      <c r="G12" s="47"/>
      <c r="H12" s="8" t="str">
        <f>IF((D12-C12)+(F12-E12)-G12=0,"",(D12-C12)+(F12-E12)-G12)</f>
        <v/>
      </c>
      <c r="I12" s="141"/>
      <c r="J12" s="142"/>
      <c r="K12" s="143"/>
    </row>
    <row r="13" spans="1:13" ht="17.100000000000001" customHeight="1" x14ac:dyDescent="0.15">
      <c r="A13" s="9">
        <f t="shared" ref="A13:A37" si="0">A12+1</f>
        <v>45079</v>
      </c>
      <c r="B13" s="10" t="str">
        <f>TEXT(A13,"aaa")</f>
        <v>金</v>
      </c>
      <c r="C13" s="24"/>
      <c r="D13" s="25"/>
      <c r="E13" s="26"/>
      <c r="F13" s="27"/>
      <c r="G13" s="28"/>
      <c r="H13" s="8" t="str">
        <f>IF((D13-C13)+(F13-E13)-G13=0,"",(D13-C13)+(F13-E13)-G13)</f>
        <v/>
      </c>
      <c r="I13" s="144"/>
      <c r="J13" s="145"/>
      <c r="K13" s="146"/>
    </row>
    <row r="14" spans="1:13" ht="17.100000000000001" customHeight="1" x14ac:dyDescent="0.15">
      <c r="A14" s="51">
        <f t="shared" si="0"/>
        <v>45080</v>
      </c>
      <c r="B14" s="10" t="str">
        <f t="shared" ref="B14:B41" si="1">TEXT(A14,"aaa")</f>
        <v>土</v>
      </c>
      <c r="C14" s="22"/>
      <c r="D14" s="23"/>
      <c r="E14" s="26"/>
      <c r="F14" s="27"/>
      <c r="G14" s="28"/>
      <c r="H14" s="8" t="str">
        <f t="shared" ref="H14:H42" si="2">IF((D14-C14)+(F14-E14)-G14=0,"",(D14-C14)+(F14-E14)-G14)</f>
        <v/>
      </c>
      <c r="I14" s="147"/>
      <c r="J14" s="148"/>
      <c r="K14" s="149"/>
    </row>
    <row r="15" spans="1:13" ht="17.100000000000001" customHeight="1" x14ac:dyDescent="0.15">
      <c r="A15" s="9">
        <f t="shared" si="0"/>
        <v>45081</v>
      </c>
      <c r="B15" s="10" t="str">
        <f t="shared" si="1"/>
        <v>日</v>
      </c>
      <c r="C15" s="22"/>
      <c r="D15" s="23"/>
      <c r="E15" s="26"/>
      <c r="F15" s="27"/>
      <c r="G15" s="28"/>
      <c r="H15" s="8" t="str">
        <f t="shared" si="2"/>
        <v/>
      </c>
      <c r="I15" s="114"/>
      <c r="J15" s="115"/>
      <c r="K15" s="116"/>
    </row>
    <row r="16" spans="1:13" ht="17.100000000000001" customHeight="1" x14ac:dyDescent="0.15">
      <c r="A16" s="9">
        <f t="shared" si="0"/>
        <v>45082</v>
      </c>
      <c r="B16" s="10" t="str">
        <f t="shared" si="1"/>
        <v>月</v>
      </c>
      <c r="C16" s="22"/>
      <c r="D16" s="23"/>
      <c r="E16" s="26"/>
      <c r="F16" s="27"/>
      <c r="G16" s="28"/>
      <c r="H16" s="8" t="str">
        <f t="shared" si="2"/>
        <v/>
      </c>
      <c r="I16" s="124"/>
      <c r="J16" s="125"/>
      <c r="K16" s="126"/>
    </row>
    <row r="17" spans="1:13" ht="17.100000000000001" customHeight="1" x14ac:dyDescent="0.15">
      <c r="A17" s="35">
        <f t="shared" si="0"/>
        <v>45083</v>
      </c>
      <c r="B17" s="10" t="str">
        <f t="shared" si="1"/>
        <v>火</v>
      </c>
      <c r="C17" s="36"/>
      <c r="D17" s="37"/>
      <c r="E17" s="38"/>
      <c r="F17" s="39"/>
      <c r="G17" s="40"/>
      <c r="H17" s="8" t="str">
        <f t="shared" si="2"/>
        <v/>
      </c>
      <c r="I17" s="124"/>
      <c r="J17" s="125"/>
      <c r="K17" s="126"/>
    </row>
    <row r="18" spans="1:13" ht="17.100000000000001" customHeight="1" x14ac:dyDescent="0.15">
      <c r="A18" s="35">
        <f t="shared" si="0"/>
        <v>45084</v>
      </c>
      <c r="B18" s="10" t="str">
        <f t="shared" si="1"/>
        <v>水</v>
      </c>
      <c r="C18" s="36"/>
      <c r="D18" s="37"/>
      <c r="E18" s="38"/>
      <c r="F18" s="39"/>
      <c r="G18" s="40"/>
      <c r="H18" s="8" t="str">
        <f t="shared" si="2"/>
        <v/>
      </c>
      <c r="I18" s="124"/>
      <c r="J18" s="125"/>
      <c r="K18" s="126"/>
    </row>
    <row r="19" spans="1:13" ht="17.100000000000001" customHeight="1" x14ac:dyDescent="0.15">
      <c r="A19" s="9">
        <f t="shared" si="0"/>
        <v>45085</v>
      </c>
      <c r="B19" s="10" t="str">
        <f t="shared" si="1"/>
        <v>木</v>
      </c>
      <c r="C19" s="22"/>
      <c r="D19" s="23"/>
      <c r="E19" s="26"/>
      <c r="F19" s="27"/>
      <c r="G19" s="28"/>
      <c r="H19" s="8" t="str">
        <f t="shared" si="2"/>
        <v/>
      </c>
      <c r="I19" s="124"/>
      <c r="J19" s="125"/>
      <c r="K19" s="126"/>
    </row>
    <row r="20" spans="1:13" ht="17.100000000000001" customHeight="1" x14ac:dyDescent="0.15">
      <c r="A20" s="9">
        <f t="shared" si="0"/>
        <v>45086</v>
      </c>
      <c r="B20" s="10" t="str">
        <f t="shared" si="1"/>
        <v>金</v>
      </c>
      <c r="C20" s="22"/>
      <c r="D20" s="23"/>
      <c r="E20" s="26"/>
      <c r="F20" s="27"/>
      <c r="G20" s="28"/>
      <c r="H20" s="8" t="str">
        <f t="shared" si="2"/>
        <v/>
      </c>
      <c r="I20" s="124"/>
      <c r="J20" s="125"/>
      <c r="K20" s="126"/>
    </row>
    <row r="21" spans="1:13" ht="17.100000000000001" customHeight="1" x14ac:dyDescent="0.15">
      <c r="A21" s="51">
        <f t="shared" si="0"/>
        <v>45087</v>
      </c>
      <c r="B21" s="10" t="str">
        <f t="shared" si="1"/>
        <v>土</v>
      </c>
      <c r="C21" s="22"/>
      <c r="D21" s="23"/>
      <c r="E21" s="26"/>
      <c r="F21" s="27"/>
      <c r="G21" s="28"/>
      <c r="H21" s="8" t="str">
        <f t="shared" si="2"/>
        <v/>
      </c>
      <c r="I21" s="127"/>
      <c r="J21" s="128"/>
      <c r="K21" s="129"/>
    </row>
    <row r="22" spans="1:13" ht="17.100000000000001" customHeight="1" x14ac:dyDescent="0.15">
      <c r="A22" s="9">
        <f t="shared" si="0"/>
        <v>45088</v>
      </c>
      <c r="B22" s="10" t="str">
        <f t="shared" si="1"/>
        <v>日</v>
      </c>
      <c r="C22" s="22"/>
      <c r="D22" s="23"/>
      <c r="E22" s="26"/>
      <c r="F22" s="27"/>
      <c r="G22" s="28"/>
      <c r="H22" s="8" t="str">
        <f t="shared" si="2"/>
        <v/>
      </c>
      <c r="I22" s="114"/>
      <c r="J22" s="115"/>
      <c r="K22" s="116"/>
    </row>
    <row r="23" spans="1:13" ht="17.100000000000001" customHeight="1" x14ac:dyDescent="0.15">
      <c r="A23" s="9">
        <f t="shared" si="0"/>
        <v>45089</v>
      </c>
      <c r="B23" s="10" t="str">
        <f t="shared" si="1"/>
        <v>月</v>
      </c>
      <c r="C23" s="22"/>
      <c r="D23" s="23"/>
      <c r="E23" s="26"/>
      <c r="F23" s="27"/>
      <c r="G23" s="28"/>
      <c r="H23" s="8" t="str">
        <f t="shared" si="2"/>
        <v/>
      </c>
      <c r="I23" s="124"/>
      <c r="J23" s="125"/>
      <c r="K23" s="126"/>
    </row>
    <row r="24" spans="1:13" ht="17.100000000000001" customHeight="1" x14ac:dyDescent="0.15">
      <c r="A24" s="9">
        <f t="shared" si="0"/>
        <v>45090</v>
      </c>
      <c r="B24" s="10" t="str">
        <f t="shared" si="1"/>
        <v>火</v>
      </c>
      <c r="C24" s="22"/>
      <c r="D24" s="23"/>
      <c r="E24" s="26"/>
      <c r="F24" s="27"/>
      <c r="G24" s="28"/>
      <c r="H24" s="8" t="str">
        <f t="shared" si="2"/>
        <v/>
      </c>
      <c r="I24" s="124"/>
      <c r="J24" s="125"/>
      <c r="K24" s="126"/>
    </row>
    <row r="25" spans="1:13" ht="17.100000000000001" customHeight="1" x14ac:dyDescent="0.15">
      <c r="A25" s="9">
        <f t="shared" si="0"/>
        <v>45091</v>
      </c>
      <c r="B25" s="10" t="str">
        <f t="shared" si="1"/>
        <v>水</v>
      </c>
      <c r="C25" s="22"/>
      <c r="D25" s="23"/>
      <c r="E25" s="26"/>
      <c r="F25" s="27"/>
      <c r="G25" s="28"/>
      <c r="H25" s="8" t="str">
        <f t="shared" si="2"/>
        <v/>
      </c>
      <c r="I25" s="124"/>
      <c r="J25" s="125"/>
      <c r="K25" s="126"/>
      <c r="M25" s="3"/>
    </row>
    <row r="26" spans="1:13" ht="17.100000000000001" customHeight="1" x14ac:dyDescent="0.15">
      <c r="A26" s="9">
        <f t="shared" si="0"/>
        <v>45092</v>
      </c>
      <c r="B26" s="10" t="str">
        <f t="shared" si="1"/>
        <v>木</v>
      </c>
      <c r="C26" s="22"/>
      <c r="D26" s="23"/>
      <c r="E26" s="26"/>
      <c r="F26" s="27"/>
      <c r="G26" s="28"/>
      <c r="H26" s="8" t="str">
        <f t="shared" si="2"/>
        <v/>
      </c>
      <c r="I26" s="124"/>
      <c r="J26" s="125"/>
      <c r="K26" s="126"/>
    </row>
    <row r="27" spans="1:13" ht="17.100000000000001" customHeight="1" x14ac:dyDescent="0.15">
      <c r="A27" s="9">
        <f t="shared" si="0"/>
        <v>45093</v>
      </c>
      <c r="B27" s="10" t="str">
        <f t="shared" si="1"/>
        <v>金</v>
      </c>
      <c r="C27" s="22"/>
      <c r="D27" s="23"/>
      <c r="E27" s="26"/>
      <c r="F27" s="27"/>
      <c r="G27" s="28"/>
      <c r="H27" s="8" t="str">
        <f t="shared" si="2"/>
        <v/>
      </c>
      <c r="I27" s="124"/>
      <c r="J27" s="125"/>
      <c r="K27" s="126"/>
    </row>
    <row r="28" spans="1:13" ht="17.100000000000001" customHeight="1" x14ac:dyDescent="0.15">
      <c r="A28" s="9">
        <f t="shared" si="0"/>
        <v>45094</v>
      </c>
      <c r="B28" s="10" t="str">
        <f t="shared" si="1"/>
        <v>土</v>
      </c>
      <c r="C28" s="22"/>
      <c r="D28" s="23"/>
      <c r="E28" s="26"/>
      <c r="F28" s="27"/>
      <c r="G28" s="28"/>
      <c r="H28" s="8" t="str">
        <f t="shared" si="2"/>
        <v/>
      </c>
      <c r="I28" s="127"/>
      <c r="J28" s="128"/>
      <c r="K28" s="129"/>
    </row>
    <row r="29" spans="1:13" ht="17.100000000000001" customHeight="1" x14ac:dyDescent="0.15">
      <c r="A29" s="9">
        <f t="shared" si="0"/>
        <v>45095</v>
      </c>
      <c r="B29" s="10" t="str">
        <f t="shared" si="1"/>
        <v>日</v>
      </c>
      <c r="C29" s="22"/>
      <c r="D29" s="23"/>
      <c r="E29" s="26"/>
      <c r="F29" s="27"/>
      <c r="G29" s="28"/>
      <c r="H29" s="8" t="str">
        <f t="shared" si="2"/>
        <v/>
      </c>
      <c r="I29" s="114"/>
      <c r="J29" s="115"/>
      <c r="K29" s="116"/>
    </row>
    <row r="30" spans="1:13" ht="17.100000000000001" customHeight="1" x14ac:dyDescent="0.15">
      <c r="A30" s="9">
        <f t="shared" si="0"/>
        <v>45096</v>
      </c>
      <c r="B30" s="10" t="str">
        <f t="shared" si="1"/>
        <v>月</v>
      </c>
      <c r="C30" s="22"/>
      <c r="D30" s="23"/>
      <c r="E30" s="26"/>
      <c r="F30" s="27"/>
      <c r="G30" s="28"/>
      <c r="H30" s="8" t="str">
        <f t="shared" si="2"/>
        <v/>
      </c>
      <c r="I30" s="124"/>
      <c r="J30" s="125"/>
      <c r="K30" s="126"/>
    </row>
    <row r="31" spans="1:13" ht="17.100000000000001" customHeight="1" x14ac:dyDescent="0.15">
      <c r="A31" s="9">
        <f t="shared" si="0"/>
        <v>45097</v>
      </c>
      <c r="B31" s="10" t="str">
        <f t="shared" si="1"/>
        <v>火</v>
      </c>
      <c r="C31" s="22"/>
      <c r="D31" s="23"/>
      <c r="E31" s="26"/>
      <c r="F31" s="27"/>
      <c r="G31" s="28"/>
      <c r="H31" s="8" t="str">
        <f t="shared" si="2"/>
        <v/>
      </c>
      <c r="I31" s="124"/>
      <c r="J31" s="125"/>
      <c r="K31" s="126"/>
    </row>
    <row r="32" spans="1:13" ht="17.100000000000001" customHeight="1" x14ac:dyDescent="0.15">
      <c r="A32" s="9">
        <f t="shared" si="0"/>
        <v>45098</v>
      </c>
      <c r="B32" s="10" t="str">
        <f t="shared" si="1"/>
        <v>水</v>
      </c>
      <c r="C32" s="22"/>
      <c r="D32" s="23"/>
      <c r="E32" s="26"/>
      <c r="F32" s="27"/>
      <c r="G32" s="28"/>
      <c r="H32" s="8" t="str">
        <f t="shared" si="2"/>
        <v/>
      </c>
      <c r="I32" s="124"/>
      <c r="J32" s="125"/>
      <c r="K32" s="126"/>
    </row>
    <row r="33" spans="1:11" ht="17.100000000000001" customHeight="1" x14ac:dyDescent="0.15">
      <c r="A33" s="9">
        <f t="shared" si="0"/>
        <v>45099</v>
      </c>
      <c r="B33" s="10" t="str">
        <f t="shared" si="1"/>
        <v>木</v>
      </c>
      <c r="C33" s="22"/>
      <c r="D33" s="23"/>
      <c r="E33" s="26"/>
      <c r="F33" s="27"/>
      <c r="G33" s="28"/>
      <c r="H33" s="8" t="str">
        <f t="shared" si="2"/>
        <v/>
      </c>
      <c r="I33" s="124"/>
      <c r="J33" s="125"/>
      <c r="K33" s="126"/>
    </row>
    <row r="34" spans="1:11" ht="17.100000000000001" customHeight="1" x14ac:dyDescent="0.15">
      <c r="A34" s="9">
        <f t="shared" si="0"/>
        <v>45100</v>
      </c>
      <c r="B34" s="10" t="str">
        <f t="shared" si="1"/>
        <v>金</v>
      </c>
      <c r="C34" s="22"/>
      <c r="D34" s="23"/>
      <c r="E34" s="26"/>
      <c r="F34" s="27"/>
      <c r="G34" s="28"/>
      <c r="H34" s="8" t="str">
        <f t="shared" si="2"/>
        <v/>
      </c>
      <c r="I34" s="124"/>
      <c r="J34" s="125"/>
      <c r="K34" s="126"/>
    </row>
    <row r="35" spans="1:11" ht="17.100000000000001" customHeight="1" x14ac:dyDescent="0.15">
      <c r="A35" s="9">
        <f t="shared" si="0"/>
        <v>45101</v>
      </c>
      <c r="B35" s="10" t="str">
        <f t="shared" si="1"/>
        <v>土</v>
      </c>
      <c r="C35" s="22"/>
      <c r="D35" s="23"/>
      <c r="E35" s="26"/>
      <c r="F35" s="27"/>
      <c r="G35" s="28"/>
      <c r="H35" s="8" t="str">
        <f t="shared" si="2"/>
        <v/>
      </c>
      <c r="I35" s="127"/>
      <c r="J35" s="128"/>
      <c r="K35" s="129"/>
    </row>
    <row r="36" spans="1:11" ht="17.100000000000001" customHeight="1" x14ac:dyDescent="0.15">
      <c r="A36" s="9">
        <f>A35+1</f>
        <v>45102</v>
      </c>
      <c r="B36" s="10" t="str">
        <f t="shared" si="1"/>
        <v>日</v>
      </c>
      <c r="C36" s="22"/>
      <c r="D36" s="23"/>
      <c r="E36" s="26"/>
      <c r="F36" s="27"/>
      <c r="G36" s="28"/>
      <c r="H36" s="8" t="str">
        <f t="shared" si="2"/>
        <v/>
      </c>
      <c r="I36" s="114"/>
      <c r="J36" s="115"/>
      <c r="K36" s="116"/>
    </row>
    <row r="37" spans="1:11" ht="17.100000000000001" customHeight="1" x14ac:dyDescent="0.15">
      <c r="A37" s="9">
        <f t="shared" si="0"/>
        <v>45103</v>
      </c>
      <c r="B37" s="10" t="str">
        <f t="shared" si="1"/>
        <v>月</v>
      </c>
      <c r="C37" s="22"/>
      <c r="D37" s="23"/>
      <c r="E37" s="26"/>
      <c r="F37" s="27"/>
      <c r="G37" s="28"/>
      <c r="H37" s="8" t="str">
        <f t="shared" si="2"/>
        <v/>
      </c>
      <c r="I37" s="124"/>
      <c r="J37" s="125"/>
      <c r="K37" s="126"/>
    </row>
    <row r="38" spans="1:11" ht="17.100000000000001" customHeight="1" x14ac:dyDescent="0.15">
      <c r="A38" s="9">
        <f>A37+1</f>
        <v>45104</v>
      </c>
      <c r="B38" s="10" t="str">
        <f t="shared" si="1"/>
        <v>火</v>
      </c>
      <c r="C38" s="22"/>
      <c r="D38" s="23"/>
      <c r="E38" s="26"/>
      <c r="F38" s="27"/>
      <c r="G38" s="28"/>
      <c r="H38" s="8" t="str">
        <f t="shared" si="2"/>
        <v/>
      </c>
      <c r="I38" s="124"/>
      <c r="J38" s="125"/>
      <c r="K38" s="126"/>
    </row>
    <row r="39" spans="1:11" ht="17.100000000000001" customHeight="1" x14ac:dyDescent="0.15">
      <c r="A39" s="9">
        <f>A38+1</f>
        <v>45105</v>
      </c>
      <c r="B39" s="10" t="str">
        <f t="shared" si="1"/>
        <v>水</v>
      </c>
      <c r="C39" s="22"/>
      <c r="D39" s="23"/>
      <c r="E39" s="26"/>
      <c r="F39" s="27"/>
      <c r="G39" s="28"/>
      <c r="H39" s="8" t="str">
        <f t="shared" si="2"/>
        <v/>
      </c>
      <c r="I39" s="124"/>
      <c r="J39" s="125"/>
      <c r="K39" s="126"/>
    </row>
    <row r="40" spans="1:11" ht="17.100000000000001" customHeight="1" x14ac:dyDescent="0.15">
      <c r="A40" s="9">
        <f>IF(DAY(A39+1)&lt;4,"",A39+1)</f>
        <v>45106</v>
      </c>
      <c r="B40" s="10" t="str">
        <f t="shared" si="1"/>
        <v>木</v>
      </c>
      <c r="C40" s="22"/>
      <c r="D40" s="23"/>
      <c r="E40" s="26"/>
      <c r="F40" s="27"/>
      <c r="G40" s="28"/>
      <c r="H40" s="8" t="str">
        <f t="shared" si="2"/>
        <v/>
      </c>
      <c r="I40" s="124"/>
      <c r="J40" s="125"/>
      <c r="K40" s="126"/>
    </row>
    <row r="41" spans="1:11" ht="17.100000000000001" customHeight="1" x14ac:dyDescent="0.15">
      <c r="A41" s="9">
        <f>IF(DAY(A39+2)&lt;4,"",A39+2)</f>
        <v>45107</v>
      </c>
      <c r="B41" s="10" t="str">
        <f t="shared" si="1"/>
        <v>金</v>
      </c>
      <c r="C41" s="22"/>
      <c r="D41" s="23"/>
      <c r="E41" s="26"/>
      <c r="F41" s="27"/>
      <c r="G41" s="28"/>
      <c r="H41" s="8" t="str">
        <f t="shared" si="2"/>
        <v/>
      </c>
      <c r="I41" s="124"/>
      <c r="J41" s="125"/>
      <c r="K41" s="126"/>
    </row>
    <row r="42" spans="1:11" ht="17.100000000000001" customHeight="1" thickBot="1" x14ac:dyDescent="0.2">
      <c r="A42" s="11" t="str">
        <f>IF(DAY(A39+3)&lt;4,"",A39+3)</f>
        <v/>
      </c>
      <c r="B42" s="42" t="str">
        <f>TEXT(A42,"aaa")</f>
        <v/>
      </c>
      <c r="C42" s="29"/>
      <c r="D42" s="30"/>
      <c r="E42" s="31"/>
      <c r="F42" s="32"/>
      <c r="G42" s="33"/>
      <c r="H42" s="12" t="str">
        <f t="shared" si="2"/>
        <v/>
      </c>
      <c r="I42" s="117"/>
      <c r="J42" s="118"/>
      <c r="K42" s="119"/>
    </row>
    <row r="43" spans="1:11" ht="17.100000000000001" customHeight="1" thickTop="1" thickBot="1" x14ac:dyDescent="0.2">
      <c r="A43" s="112" t="s">
        <v>2</v>
      </c>
      <c r="B43" s="103"/>
      <c r="C43" s="113"/>
      <c r="D43" s="113"/>
      <c r="E43" s="113"/>
      <c r="F43" s="113"/>
      <c r="G43" s="113"/>
      <c r="H43" s="13">
        <f>SUM(H12:H42)</f>
        <v>0</v>
      </c>
      <c r="I43" s="103" t="s">
        <v>11</v>
      </c>
      <c r="J43" s="104"/>
      <c r="K43" s="17">
        <f>ROUNDDOWN(ROUND(H43*24*60,1)/60,2)</f>
        <v>0</v>
      </c>
    </row>
    <row r="44" spans="1:11" ht="17.100000000000001" customHeight="1" thickBot="1" x14ac:dyDescent="0.2">
      <c r="A44" s="59"/>
      <c r="B44" s="59"/>
      <c r="C44" s="60"/>
      <c r="D44" s="60"/>
      <c r="E44" s="60"/>
      <c r="F44" s="60"/>
      <c r="G44" s="60"/>
      <c r="H44" s="60"/>
      <c r="I44" s="60"/>
      <c r="J44" s="60"/>
      <c r="K44" s="60"/>
    </row>
    <row r="45" spans="1:11" ht="17.100000000000001" customHeight="1" thickBot="1" x14ac:dyDescent="0.2">
      <c r="A45" s="109" t="s">
        <v>12</v>
      </c>
      <c r="B45" s="110"/>
      <c r="C45" s="110"/>
      <c r="D45" s="110"/>
      <c r="E45" s="110"/>
      <c r="F45" s="110"/>
      <c r="G45" s="110"/>
      <c r="H45" s="110"/>
      <c r="I45" s="110"/>
      <c r="J45" s="110"/>
      <c r="K45" s="111"/>
    </row>
    <row r="46" spans="1:11" ht="17.100000000000001" customHeight="1" thickTop="1" thickBot="1" x14ac:dyDescent="0.2">
      <c r="A46" s="56"/>
      <c r="B46" s="57"/>
      <c r="C46" s="107"/>
      <c r="D46" s="107"/>
      <c r="E46" s="58"/>
      <c r="F46" s="58"/>
      <c r="G46" s="58"/>
      <c r="H46" s="58"/>
      <c r="I46" s="107"/>
      <c r="J46" s="107"/>
      <c r="K46" s="108"/>
    </row>
    <row r="47" spans="1:11" ht="17.100000000000001" customHeight="1" thickBot="1" x14ac:dyDescent="0.2">
      <c r="A47" s="14"/>
      <c r="B47" s="130" t="s">
        <v>14</v>
      </c>
      <c r="C47" s="131"/>
      <c r="D47" s="132"/>
      <c r="E47" s="133"/>
      <c r="F47" s="15" t="s">
        <v>15</v>
      </c>
      <c r="G47" s="105"/>
      <c r="H47" s="106"/>
      <c r="I47" s="15" t="s">
        <v>13</v>
      </c>
      <c r="J47" s="34"/>
      <c r="K47" s="16"/>
    </row>
    <row r="48" spans="1:11" ht="19.350000000000001" customHeight="1" thickBot="1" x14ac:dyDescent="0.2">
      <c r="A48" s="52"/>
      <c r="B48" s="53"/>
      <c r="C48" s="54"/>
      <c r="D48" s="54"/>
      <c r="E48" s="54"/>
      <c r="F48" s="54"/>
      <c r="G48" s="54"/>
      <c r="H48" s="54"/>
      <c r="I48" s="54"/>
      <c r="J48" s="54"/>
      <c r="K48" s="55"/>
    </row>
    <row r="49" spans="1:14" ht="18" customHeight="1" x14ac:dyDescent="0.15">
      <c r="A49" s="101" t="s">
        <v>23</v>
      </c>
      <c r="B49" s="101"/>
      <c r="C49" s="101"/>
      <c r="D49" s="101"/>
      <c r="E49" s="101"/>
      <c r="F49" s="101"/>
      <c r="G49" s="101"/>
      <c r="H49" s="101"/>
      <c r="I49" s="101"/>
      <c r="J49" s="101"/>
      <c r="K49" s="101"/>
    </row>
    <row r="50" spans="1:14" ht="17.25" customHeight="1" x14ac:dyDescent="0.15">
      <c r="A50" s="102"/>
      <c r="B50" s="102"/>
      <c r="C50" s="102"/>
      <c r="D50" s="102"/>
      <c r="E50" s="102"/>
      <c r="F50" s="102"/>
      <c r="G50" s="102"/>
      <c r="H50" s="102"/>
      <c r="I50" s="102"/>
      <c r="J50" s="102"/>
      <c r="K50" s="102"/>
    </row>
    <row r="51" spans="1:14" ht="19.350000000000001" customHeight="1" x14ac:dyDescent="0.15">
      <c r="A51" s="65"/>
      <c r="B51" s="64"/>
      <c r="C51" s="64"/>
      <c r="D51" s="64"/>
      <c r="E51" s="64"/>
      <c r="F51" s="64"/>
      <c r="G51" s="64"/>
      <c r="H51" s="64"/>
      <c r="I51" s="64"/>
      <c r="J51" s="64"/>
      <c r="K51" s="64"/>
      <c r="N51" s="41"/>
    </row>
    <row r="52" spans="1:14" ht="19.350000000000001" customHeight="1" x14ac:dyDescent="0.15">
      <c r="A52" s="67"/>
    </row>
    <row r="53" spans="1:14" ht="19.350000000000001" customHeight="1" x14ac:dyDescent="0.15">
      <c r="A53" s="68"/>
      <c r="B53" s="66"/>
    </row>
    <row r="54" spans="1:14" ht="19.350000000000001" customHeight="1" x14ac:dyDescent="0.15">
      <c r="A54" s="67"/>
      <c r="B54" s="66"/>
    </row>
    <row r="55" spans="1:14" ht="19.350000000000001" customHeight="1" x14ac:dyDescent="0.15">
      <c r="A55" s="67"/>
      <c r="B55" s="66"/>
    </row>
    <row r="56" spans="1:14" ht="19.350000000000001" customHeight="1" x14ac:dyDescent="0.15">
      <c r="A56" s="67"/>
      <c r="B56" s="66"/>
    </row>
    <row r="57" spans="1:14" ht="19.350000000000001" customHeight="1" x14ac:dyDescent="0.15">
      <c r="A57" s="67"/>
      <c r="B57" s="66"/>
    </row>
  </sheetData>
  <sheetProtection sheet="1" formatRows="0"/>
  <mergeCells count="38">
    <mergeCell ref="I36:K42"/>
    <mergeCell ref="B47:C47"/>
    <mergeCell ref="D47:E47"/>
    <mergeCell ref="G47:H47"/>
    <mergeCell ref="A49:K50"/>
    <mergeCell ref="A43:G43"/>
    <mergeCell ref="I43:J43"/>
    <mergeCell ref="A45:K45"/>
    <mergeCell ref="C46:D46"/>
    <mergeCell ref="I46:K46"/>
    <mergeCell ref="I10:K11"/>
    <mergeCell ref="I12:K14"/>
    <mergeCell ref="I15:K21"/>
    <mergeCell ref="I22:K28"/>
    <mergeCell ref="I29:K35"/>
    <mergeCell ref="A10:A11"/>
    <mergeCell ref="B10:B11"/>
    <mergeCell ref="C10:F10"/>
    <mergeCell ref="G10:G11"/>
    <mergeCell ref="H10:H11"/>
    <mergeCell ref="D9:G9"/>
    <mergeCell ref="A4:C4"/>
    <mergeCell ref="D4:K4"/>
    <mergeCell ref="A5:C5"/>
    <mergeCell ref="D5:K5"/>
    <mergeCell ref="A6:C6"/>
    <mergeCell ref="D6:K6"/>
    <mergeCell ref="A7:C7"/>
    <mergeCell ref="D7:K7"/>
    <mergeCell ref="A8:C8"/>
    <mergeCell ref="D8:G8"/>
    <mergeCell ref="J8:K8"/>
    <mergeCell ref="A1:D1"/>
    <mergeCell ref="E1:G1"/>
    <mergeCell ref="A2:F2"/>
    <mergeCell ref="H2:J2"/>
    <mergeCell ref="A3:C3"/>
    <mergeCell ref="D3:K3"/>
  </mergeCells>
  <phoneticPr fontId="2"/>
  <conditionalFormatting sqref="A12:B42">
    <cfRule type="expression" dxfId="16" priority="1" stopIfTrue="1">
      <formula>OR($B12="土",$B12="日",$B12="祝",$B12="振",$I12="休日")</formula>
    </cfRule>
  </conditionalFormatting>
  <conditionalFormatting sqref="C12:I12 C13:H42">
    <cfRule type="expression" dxfId="15" priority="3" stopIfTrue="1">
      <formula>OR($B12="土",$B12="日",$B12="祝",$B12="振",$I12="休日")</formula>
    </cfRule>
  </conditionalFormatting>
  <dataValidations count="5">
    <dataValidation type="list" imeMode="on" allowBlank="1" sqref="H8" xr:uid="{3F6689CA-903A-4FFA-B529-197F245A19E6}">
      <formula1>"通常勤務,管理者,裁量,高プロ,出向,その他"</formula1>
    </dataValidation>
    <dataValidation type="list" allowBlank="1" showInputMessage="1" showErrorMessage="1" sqref="G2 K2" xr:uid="{8106AF53-2253-4EC9-A700-275E83BBF988}">
      <formula1>"あり,なし"</formula1>
    </dataValidation>
    <dataValidation type="list" allowBlank="1" showInputMessage="1" showErrorMessage="1" sqref="E1:G1" xr:uid="{814289F5-084F-425F-9DCD-D14E3F53097F}">
      <formula1>"委託業務従事日誌,助成事業従事日誌"</formula1>
    </dataValidation>
    <dataValidation type="time" operator="greaterThan" allowBlank="1" showInputMessage="1" showErrorMessage="1" errorTitle="時刻を入力して下さい。" error="0:01以上の時刻を入力して下さい。" sqref="D12:D42 F12:F42" xr:uid="{EE59D66A-548A-46BB-BB80-10D6A01600D4}">
      <formula1>0</formula1>
    </dataValidation>
    <dataValidation type="time" allowBlank="1" showInputMessage="1" showErrorMessage="1" errorTitle="時刻を入力してください。" error="0:00から23:59までの時刻が入力できます。" sqref="C12:C42 E12:E42 G12:G42" xr:uid="{E41A4DEB-9707-4B0F-82AC-E0A14D15C1A3}">
      <formula1>0</formula1>
      <formula2>0.999988425925926</formula2>
    </dataValidation>
  </dataValidations>
  <pageMargins left="0.78740157480314965" right="0.39370078740157483" top="0.59055118110236227" bottom="0.59055118110236227" header="0.39370078740157483" footer="0.39370078740157483"/>
  <pageSetup paperSize="9" scale="9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D1188-C074-4B52-88D3-A72383672E45}">
  <sheetPr codeName="Sheet4"/>
  <dimension ref="A1:N57"/>
  <sheetViews>
    <sheetView zoomScaleNormal="100" workbookViewId="0">
      <selection activeCell="I10" sqref="I10:K11"/>
    </sheetView>
  </sheetViews>
  <sheetFormatPr defaultRowHeight="19.350000000000001" customHeight="1" x14ac:dyDescent="0.15"/>
  <cols>
    <col min="1" max="1" width="4.125" style="3" customWidth="1"/>
    <col min="2" max="2" width="3.125" style="3" customWidth="1"/>
    <col min="3" max="8" width="6.625" style="2" customWidth="1"/>
    <col min="9" max="9" width="12.625" style="1" customWidth="1"/>
    <col min="10" max="10" width="24.625" style="1" customWidth="1"/>
    <col min="11" max="11" width="6.625" style="1" customWidth="1"/>
    <col min="12" max="16384" width="9" style="1"/>
  </cols>
  <sheetData>
    <row r="1" spans="1:13" ht="17.100000000000001" customHeight="1" thickBot="1" x14ac:dyDescent="0.2">
      <c r="A1" s="81" t="s">
        <v>28</v>
      </c>
      <c r="B1" s="82"/>
      <c r="C1" s="82"/>
      <c r="D1" s="82"/>
      <c r="E1" s="83" t="s">
        <v>19</v>
      </c>
      <c r="F1" s="84"/>
      <c r="G1" s="84"/>
      <c r="H1" s="61"/>
      <c r="I1" s="48" t="str">
        <f>IF($E$1="委託業務従事日誌","契約管理番号：","事業番号：")</f>
        <v>契約管理番号：</v>
      </c>
      <c r="J1" s="19" t="s">
        <v>21</v>
      </c>
      <c r="K1" s="18" t="str">
        <f>IF($E$1="委託業務従事日誌","別紙８","")</f>
        <v>別紙８</v>
      </c>
    </row>
    <row r="2" spans="1:13" ht="17.100000000000001" customHeight="1" x14ac:dyDescent="0.15">
      <c r="A2" s="73" t="s">
        <v>16</v>
      </c>
      <c r="B2" s="74"/>
      <c r="C2" s="74"/>
      <c r="D2" s="74"/>
      <c r="E2" s="74"/>
      <c r="F2" s="74"/>
      <c r="G2" s="20" t="s">
        <v>20</v>
      </c>
      <c r="H2" s="75" t="s">
        <v>17</v>
      </c>
      <c r="I2" s="75"/>
      <c r="J2" s="75"/>
      <c r="K2" s="50" t="s">
        <v>20</v>
      </c>
    </row>
    <row r="3" spans="1:13" ht="17.100000000000001" customHeight="1" x14ac:dyDescent="0.15">
      <c r="A3" s="76" t="str">
        <f>IF($E$1="委託業務従事日誌","件名：","助成事業の名称：")</f>
        <v>件名：</v>
      </c>
      <c r="B3" s="77"/>
      <c r="C3" s="77"/>
      <c r="D3" s="96"/>
      <c r="E3" s="97"/>
      <c r="F3" s="97"/>
      <c r="G3" s="97"/>
      <c r="H3" s="97"/>
      <c r="I3" s="97"/>
      <c r="J3" s="97"/>
      <c r="K3" s="98"/>
    </row>
    <row r="4" spans="1:13" ht="17.100000000000001" customHeight="1" x14ac:dyDescent="0.15">
      <c r="A4" s="89"/>
      <c r="B4" s="90"/>
      <c r="C4" s="90"/>
      <c r="D4" s="91"/>
      <c r="E4" s="92"/>
      <c r="F4" s="92"/>
      <c r="G4" s="92"/>
      <c r="H4" s="92"/>
      <c r="I4" s="92"/>
      <c r="J4" s="92"/>
      <c r="K4" s="93"/>
    </row>
    <row r="5" spans="1:13" ht="17.100000000000001" customHeight="1" x14ac:dyDescent="0.15">
      <c r="A5" s="89"/>
      <c r="B5" s="90"/>
      <c r="C5" s="90"/>
      <c r="D5" s="91"/>
      <c r="E5" s="92"/>
      <c r="F5" s="92"/>
      <c r="G5" s="92"/>
      <c r="H5" s="92"/>
      <c r="I5" s="92"/>
      <c r="J5" s="92"/>
      <c r="K5" s="93"/>
      <c r="L5" s="41"/>
    </row>
    <row r="6" spans="1:13" ht="17.100000000000001" customHeight="1" x14ac:dyDescent="0.15">
      <c r="A6" s="76" t="str">
        <f>IF($E$1="委託業務従事日誌","再委託等項目：","委託・共同研究項目：")</f>
        <v>再委託等項目：</v>
      </c>
      <c r="B6" s="77"/>
      <c r="C6" s="77"/>
      <c r="D6" s="91" t="s">
        <v>18</v>
      </c>
      <c r="E6" s="92"/>
      <c r="F6" s="92"/>
      <c r="G6" s="92"/>
      <c r="H6" s="92"/>
      <c r="I6" s="92"/>
      <c r="J6" s="92"/>
      <c r="K6" s="93"/>
    </row>
    <row r="7" spans="1:13" ht="17.100000000000001" customHeight="1" x14ac:dyDescent="0.15">
      <c r="A7" s="76" t="str">
        <f>IF($E$1="委託業務従事日誌","委託先等名称：","助成事業者名称：")</f>
        <v>委託先等名称：</v>
      </c>
      <c r="B7" s="77"/>
      <c r="C7" s="77"/>
      <c r="D7" s="91"/>
      <c r="E7" s="92"/>
      <c r="F7" s="92"/>
      <c r="G7" s="92"/>
      <c r="H7" s="92"/>
      <c r="I7" s="92"/>
      <c r="J7" s="92"/>
      <c r="K7" s="93"/>
      <c r="L7" s="43"/>
    </row>
    <row r="8" spans="1:13" ht="17.100000000000001" customHeight="1" x14ac:dyDescent="0.15">
      <c r="A8" s="78" t="s">
        <v>3</v>
      </c>
      <c r="B8" s="79"/>
      <c r="C8" s="79"/>
      <c r="D8" s="91"/>
      <c r="E8" s="100"/>
      <c r="F8" s="100"/>
      <c r="G8" s="100"/>
      <c r="H8" s="69" t="s">
        <v>22</v>
      </c>
      <c r="I8" s="49" t="str">
        <f>IF($E$1="委託業務従事日誌","業務管理者","主任研究者")&amp;"　所属："</f>
        <v>業務管理者　所属：</v>
      </c>
      <c r="J8" s="91"/>
      <c r="K8" s="99"/>
      <c r="M8" s="41"/>
    </row>
    <row r="9" spans="1:13" ht="17.100000000000001" customHeight="1" thickBot="1" x14ac:dyDescent="0.2">
      <c r="A9" s="62"/>
      <c r="B9" s="63"/>
      <c r="C9" s="4" t="s">
        <v>4</v>
      </c>
      <c r="D9" s="80"/>
      <c r="E9" s="80"/>
      <c r="F9" s="80"/>
      <c r="G9" s="80"/>
      <c r="H9" s="71"/>
      <c r="I9" s="4" t="s">
        <v>7</v>
      </c>
      <c r="J9" s="21"/>
      <c r="K9" s="70"/>
    </row>
    <row r="10" spans="1:13" s="3" customFormat="1" ht="17.100000000000001" customHeight="1" x14ac:dyDescent="0.15">
      <c r="A10" s="85" t="s">
        <v>0</v>
      </c>
      <c r="B10" s="87" t="s">
        <v>1</v>
      </c>
      <c r="C10" s="120" t="s">
        <v>10</v>
      </c>
      <c r="D10" s="121"/>
      <c r="E10" s="121"/>
      <c r="F10" s="122"/>
      <c r="G10" s="123" t="s">
        <v>8</v>
      </c>
      <c r="H10" s="94" t="s">
        <v>9</v>
      </c>
      <c r="I10" s="137" t="s">
        <v>39</v>
      </c>
      <c r="J10" s="137"/>
      <c r="K10" s="138"/>
    </row>
    <row r="11" spans="1:13" s="3" customFormat="1" ht="17.100000000000001" customHeight="1" thickBot="1" x14ac:dyDescent="0.2">
      <c r="A11" s="86"/>
      <c r="B11" s="88"/>
      <c r="C11" s="5" t="s">
        <v>5</v>
      </c>
      <c r="D11" s="6" t="s">
        <v>6</v>
      </c>
      <c r="E11" s="7" t="s">
        <v>5</v>
      </c>
      <c r="F11" s="6" t="s">
        <v>6</v>
      </c>
      <c r="G11" s="95"/>
      <c r="H11" s="95"/>
      <c r="I11" s="139"/>
      <c r="J11" s="139"/>
      <c r="K11" s="140"/>
    </row>
    <row r="12" spans="1:13" ht="17.100000000000001" customHeight="1" thickTop="1" x14ac:dyDescent="0.15">
      <c r="A12" s="44">
        <f>DATEVALUE(TEXT(SUBSTITUTE(SUBSTITUTE(SUBSTITUTE($A$1,"元","１"),"分",""),"度","")&amp;"１日","yyyy/mm/d"))</f>
        <v>45108</v>
      </c>
      <c r="B12" s="45" t="str">
        <f>TEXT(A12,"aaa")</f>
        <v>土</v>
      </c>
      <c r="C12" s="36"/>
      <c r="D12" s="37"/>
      <c r="E12" s="46"/>
      <c r="F12" s="39"/>
      <c r="G12" s="47"/>
      <c r="H12" s="8" t="str">
        <f>IF((D12-C12)+(F12-E12)-G12=0,"",(D12-C12)+(F12-E12)-G12)</f>
        <v/>
      </c>
      <c r="I12" s="134"/>
      <c r="J12" s="135"/>
      <c r="K12" s="136"/>
    </row>
    <row r="13" spans="1:13" ht="17.100000000000001" customHeight="1" x14ac:dyDescent="0.15">
      <c r="A13" s="9">
        <f t="shared" ref="A13:A37" si="0">A12+1</f>
        <v>45109</v>
      </c>
      <c r="B13" s="10" t="str">
        <f>TEXT(A13,"aaa")</f>
        <v>日</v>
      </c>
      <c r="C13" s="24"/>
      <c r="D13" s="25"/>
      <c r="E13" s="26"/>
      <c r="F13" s="27"/>
      <c r="G13" s="28"/>
      <c r="H13" s="8" t="str">
        <f>IF((D13-C13)+(F13-E13)-G13=0,"",(D13-C13)+(F13-E13)-G13)</f>
        <v/>
      </c>
      <c r="I13" s="114"/>
      <c r="J13" s="115"/>
      <c r="K13" s="116"/>
    </row>
    <row r="14" spans="1:13" ht="17.100000000000001" customHeight="1" x14ac:dyDescent="0.15">
      <c r="A14" s="51">
        <f t="shared" si="0"/>
        <v>45110</v>
      </c>
      <c r="B14" s="10" t="str">
        <f t="shared" ref="B14:B41" si="1">TEXT(A14,"aaa")</f>
        <v>月</v>
      </c>
      <c r="C14" s="22"/>
      <c r="D14" s="23"/>
      <c r="E14" s="26"/>
      <c r="F14" s="27"/>
      <c r="G14" s="28"/>
      <c r="H14" s="8" t="str">
        <f t="shared" ref="H14:H42" si="2">IF((D14-C14)+(F14-E14)-G14=0,"",(D14-C14)+(F14-E14)-G14)</f>
        <v/>
      </c>
      <c r="I14" s="124"/>
      <c r="J14" s="125"/>
      <c r="K14" s="126"/>
    </row>
    <row r="15" spans="1:13" ht="17.100000000000001" customHeight="1" x14ac:dyDescent="0.15">
      <c r="A15" s="9">
        <f t="shared" si="0"/>
        <v>45111</v>
      </c>
      <c r="B15" s="10" t="str">
        <f t="shared" si="1"/>
        <v>火</v>
      </c>
      <c r="C15" s="22"/>
      <c r="D15" s="23"/>
      <c r="E15" s="26"/>
      <c r="F15" s="27"/>
      <c r="G15" s="28"/>
      <c r="H15" s="8" t="str">
        <f t="shared" si="2"/>
        <v/>
      </c>
      <c r="I15" s="124"/>
      <c r="J15" s="125"/>
      <c r="K15" s="126"/>
    </row>
    <row r="16" spans="1:13" ht="17.100000000000001" customHeight="1" x14ac:dyDescent="0.15">
      <c r="A16" s="9">
        <f t="shared" si="0"/>
        <v>45112</v>
      </c>
      <c r="B16" s="10" t="str">
        <f t="shared" si="1"/>
        <v>水</v>
      </c>
      <c r="C16" s="22"/>
      <c r="D16" s="23"/>
      <c r="E16" s="26"/>
      <c r="F16" s="27"/>
      <c r="G16" s="28"/>
      <c r="H16" s="8" t="str">
        <f t="shared" si="2"/>
        <v/>
      </c>
      <c r="I16" s="124"/>
      <c r="J16" s="125"/>
      <c r="K16" s="126"/>
    </row>
    <row r="17" spans="1:11" ht="17.100000000000001" customHeight="1" x14ac:dyDescent="0.15">
      <c r="A17" s="35">
        <f t="shared" si="0"/>
        <v>45113</v>
      </c>
      <c r="B17" s="10" t="str">
        <f t="shared" si="1"/>
        <v>木</v>
      </c>
      <c r="C17" s="36"/>
      <c r="D17" s="37"/>
      <c r="E17" s="38"/>
      <c r="F17" s="39"/>
      <c r="G17" s="40"/>
      <c r="H17" s="8" t="str">
        <f t="shared" si="2"/>
        <v/>
      </c>
      <c r="I17" s="124"/>
      <c r="J17" s="125"/>
      <c r="K17" s="126"/>
    </row>
    <row r="18" spans="1:11" ht="17.100000000000001" customHeight="1" x14ac:dyDescent="0.15">
      <c r="A18" s="35">
        <f t="shared" si="0"/>
        <v>45114</v>
      </c>
      <c r="B18" s="10" t="str">
        <f t="shared" si="1"/>
        <v>金</v>
      </c>
      <c r="C18" s="36"/>
      <c r="D18" s="37"/>
      <c r="E18" s="38"/>
      <c r="F18" s="39"/>
      <c r="G18" s="40"/>
      <c r="H18" s="8" t="str">
        <f t="shared" si="2"/>
        <v/>
      </c>
      <c r="I18" s="124"/>
      <c r="J18" s="125"/>
      <c r="K18" s="126"/>
    </row>
    <row r="19" spans="1:11" ht="17.100000000000001" customHeight="1" x14ac:dyDescent="0.15">
      <c r="A19" s="9">
        <f t="shared" si="0"/>
        <v>45115</v>
      </c>
      <c r="B19" s="10" t="str">
        <f t="shared" si="1"/>
        <v>土</v>
      </c>
      <c r="C19" s="22"/>
      <c r="D19" s="23"/>
      <c r="E19" s="26"/>
      <c r="F19" s="27"/>
      <c r="G19" s="28"/>
      <c r="H19" s="8" t="str">
        <f t="shared" si="2"/>
        <v/>
      </c>
      <c r="I19" s="127"/>
      <c r="J19" s="128"/>
      <c r="K19" s="129"/>
    </row>
    <row r="20" spans="1:11" ht="17.100000000000001" customHeight="1" x14ac:dyDescent="0.15">
      <c r="A20" s="9">
        <f t="shared" si="0"/>
        <v>45116</v>
      </c>
      <c r="B20" s="10" t="str">
        <f t="shared" si="1"/>
        <v>日</v>
      </c>
      <c r="C20" s="22"/>
      <c r="D20" s="23"/>
      <c r="E20" s="26"/>
      <c r="F20" s="27"/>
      <c r="G20" s="28"/>
      <c r="H20" s="8" t="str">
        <f t="shared" si="2"/>
        <v/>
      </c>
      <c r="I20" s="114"/>
      <c r="J20" s="115"/>
      <c r="K20" s="116"/>
    </row>
    <row r="21" spans="1:11" ht="17.100000000000001" customHeight="1" x14ac:dyDescent="0.15">
      <c r="A21" s="51">
        <f t="shared" si="0"/>
        <v>45117</v>
      </c>
      <c r="B21" s="10" t="str">
        <f t="shared" si="1"/>
        <v>月</v>
      </c>
      <c r="C21" s="22"/>
      <c r="D21" s="23"/>
      <c r="E21" s="26"/>
      <c r="F21" s="27"/>
      <c r="G21" s="28"/>
      <c r="H21" s="8" t="str">
        <f t="shared" si="2"/>
        <v/>
      </c>
      <c r="I21" s="124"/>
      <c r="J21" s="125"/>
      <c r="K21" s="126"/>
    </row>
    <row r="22" spans="1:11" ht="17.100000000000001" customHeight="1" x14ac:dyDescent="0.15">
      <c r="A22" s="9">
        <f t="shared" si="0"/>
        <v>45118</v>
      </c>
      <c r="B22" s="10" t="str">
        <f t="shared" si="1"/>
        <v>火</v>
      </c>
      <c r="C22" s="22"/>
      <c r="D22" s="23"/>
      <c r="E22" s="26"/>
      <c r="F22" s="27"/>
      <c r="G22" s="28"/>
      <c r="H22" s="8" t="str">
        <f t="shared" si="2"/>
        <v/>
      </c>
      <c r="I22" s="124"/>
      <c r="J22" s="125"/>
      <c r="K22" s="126"/>
    </row>
    <row r="23" spans="1:11" ht="17.100000000000001" customHeight="1" x14ac:dyDescent="0.15">
      <c r="A23" s="9">
        <f t="shared" si="0"/>
        <v>45119</v>
      </c>
      <c r="B23" s="10" t="str">
        <f t="shared" si="1"/>
        <v>水</v>
      </c>
      <c r="C23" s="22"/>
      <c r="D23" s="23"/>
      <c r="E23" s="26"/>
      <c r="F23" s="27"/>
      <c r="G23" s="28"/>
      <c r="H23" s="8" t="str">
        <f t="shared" si="2"/>
        <v/>
      </c>
      <c r="I23" s="124"/>
      <c r="J23" s="125"/>
      <c r="K23" s="126"/>
    </row>
    <row r="24" spans="1:11" ht="17.100000000000001" customHeight="1" x14ac:dyDescent="0.15">
      <c r="A24" s="9">
        <f t="shared" si="0"/>
        <v>45120</v>
      </c>
      <c r="B24" s="10" t="str">
        <f t="shared" si="1"/>
        <v>木</v>
      </c>
      <c r="C24" s="22"/>
      <c r="D24" s="23"/>
      <c r="E24" s="26"/>
      <c r="F24" s="27"/>
      <c r="G24" s="28"/>
      <c r="H24" s="8" t="str">
        <f t="shared" si="2"/>
        <v/>
      </c>
      <c r="I24" s="124"/>
      <c r="J24" s="125"/>
      <c r="K24" s="126"/>
    </row>
    <row r="25" spans="1:11" ht="17.100000000000001" customHeight="1" x14ac:dyDescent="0.15">
      <c r="A25" s="9">
        <f t="shared" si="0"/>
        <v>45121</v>
      </c>
      <c r="B25" s="10" t="str">
        <f t="shared" si="1"/>
        <v>金</v>
      </c>
      <c r="C25" s="22"/>
      <c r="D25" s="23"/>
      <c r="E25" s="26"/>
      <c r="F25" s="27"/>
      <c r="G25" s="28"/>
      <c r="H25" s="8" t="str">
        <f t="shared" si="2"/>
        <v/>
      </c>
      <c r="I25" s="124"/>
      <c r="J25" s="125"/>
      <c r="K25" s="126"/>
    </row>
    <row r="26" spans="1:11" ht="17.100000000000001" customHeight="1" x14ac:dyDescent="0.15">
      <c r="A26" s="9">
        <f t="shared" si="0"/>
        <v>45122</v>
      </c>
      <c r="B26" s="10" t="str">
        <f t="shared" si="1"/>
        <v>土</v>
      </c>
      <c r="C26" s="22"/>
      <c r="D26" s="23"/>
      <c r="E26" s="26"/>
      <c r="F26" s="27"/>
      <c r="G26" s="28"/>
      <c r="H26" s="8" t="str">
        <f t="shared" si="2"/>
        <v/>
      </c>
      <c r="I26" s="127"/>
      <c r="J26" s="128"/>
      <c r="K26" s="129"/>
    </row>
    <row r="27" spans="1:11" ht="17.100000000000001" customHeight="1" x14ac:dyDescent="0.15">
      <c r="A27" s="9">
        <f t="shared" si="0"/>
        <v>45123</v>
      </c>
      <c r="B27" s="10" t="str">
        <f t="shared" si="1"/>
        <v>日</v>
      </c>
      <c r="C27" s="22"/>
      <c r="D27" s="23"/>
      <c r="E27" s="26"/>
      <c r="F27" s="27"/>
      <c r="G27" s="28"/>
      <c r="H27" s="8" t="str">
        <f t="shared" si="2"/>
        <v/>
      </c>
      <c r="I27" s="114"/>
      <c r="J27" s="115"/>
      <c r="K27" s="116"/>
    </row>
    <row r="28" spans="1:11" ht="17.100000000000001" customHeight="1" x14ac:dyDescent="0.15">
      <c r="A28" s="9">
        <f t="shared" si="0"/>
        <v>45124</v>
      </c>
      <c r="B28" s="10" t="s">
        <v>37</v>
      </c>
      <c r="C28" s="22"/>
      <c r="D28" s="23"/>
      <c r="E28" s="26"/>
      <c r="F28" s="27"/>
      <c r="G28" s="28"/>
      <c r="H28" s="8" t="str">
        <f t="shared" si="2"/>
        <v/>
      </c>
      <c r="I28" s="124"/>
      <c r="J28" s="125"/>
      <c r="K28" s="126"/>
    </row>
    <row r="29" spans="1:11" ht="17.100000000000001" customHeight="1" x14ac:dyDescent="0.15">
      <c r="A29" s="9">
        <f t="shared" si="0"/>
        <v>45125</v>
      </c>
      <c r="B29" s="10" t="str">
        <f t="shared" si="1"/>
        <v>火</v>
      </c>
      <c r="C29" s="22"/>
      <c r="D29" s="23"/>
      <c r="E29" s="26"/>
      <c r="F29" s="27"/>
      <c r="G29" s="28"/>
      <c r="H29" s="8" t="str">
        <f t="shared" si="2"/>
        <v/>
      </c>
      <c r="I29" s="124"/>
      <c r="J29" s="125"/>
      <c r="K29" s="126"/>
    </row>
    <row r="30" spans="1:11" ht="17.100000000000001" customHeight="1" x14ac:dyDescent="0.15">
      <c r="A30" s="9">
        <f t="shared" si="0"/>
        <v>45126</v>
      </c>
      <c r="B30" s="10" t="str">
        <f t="shared" si="1"/>
        <v>水</v>
      </c>
      <c r="C30" s="22"/>
      <c r="D30" s="23"/>
      <c r="E30" s="26"/>
      <c r="F30" s="27"/>
      <c r="G30" s="28"/>
      <c r="H30" s="8" t="str">
        <f t="shared" si="2"/>
        <v/>
      </c>
      <c r="I30" s="124"/>
      <c r="J30" s="125"/>
      <c r="K30" s="126"/>
    </row>
    <row r="31" spans="1:11" ht="17.100000000000001" customHeight="1" x14ac:dyDescent="0.15">
      <c r="A31" s="9">
        <f t="shared" si="0"/>
        <v>45127</v>
      </c>
      <c r="B31" s="10" t="str">
        <f t="shared" si="1"/>
        <v>木</v>
      </c>
      <c r="C31" s="22"/>
      <c r="D31" s="23"/>
      <c r="E31" s="26"/>
      <c r="F31" s="27"/>
      <c r="G31" s="28"/>
      <c r="H31" s="8" t="str">
        <f t="shared" si="2"/>
        <v/>
      </c>
      <c r="I31" s="124"/>
      <c r="J31" s="125"/>
      <c r="K31" s="126"/>
    </row>
    <row r="32" spans="1:11" ht="17.100000000000001" customHeight="1" x14ac:dyDescent="0.15">
      <c r="A32" s="9">
        <f t="shared" si="0"/>
        <v>45128</v>
      </c>
      <c r="B32" s="10" t="str">
        <f t="shared" si="1"/>
        <v>金</v>
      </c>
      <c r="C32" s="22"/>
      <c r="D32" s="23"/>
      <c r="E32" s="26"/>
      <c r="F32" s="27"/>
      <c r="G32" s="28"/>
      <c r="H32" s="8" t="str">
        <f t="shared" si="2"/>
        <v/>
      </c>
      <c r="I32" s="124"/>
      <c r="J32" s="125"/>
      <c r="K32" s="126"/>
    </row>
    <row r="33" spans="1:11" ht="17.100000000000001" customHeight="1" x14ac:dyDescent="0.15">
      <c r="A33" s="9">
        <f t="shared" si="0"/>
        <v>45129</v>
      </c>
      <c r="B33" s="10" t="str">
        <f t="shared" si="1"/>
        <v>土</v>
      </c>
      <c r="C33" s="22"/>
      <c r="D33" s="23"/>
      <c r="E33" s="26"/>
      <c r="F33" s="27"/>
      <c r="G33" s="28"/>
      <c r="H33" s="8" t="str">
        <f t="shared" si="2"/>
        <v/>
      </c>
      <c r="I33" s="127"/>
      <c r="J33" s="128"/>
      <c r="K33" s="129"/>
    </row>
    <row r="34" spans="1:11" ht="17.100000000000001" customHeight="1" x14ac:dyDescent="0.15">
      <c r="A34" s="9">
        <f t="shared" si="0"/>
        <v>45130</v>
      </c>
      <c r="B34" s="10" t="str">
        <f t="shared" si="1"/>
        <v>日</v>
      </c>
      <c r="C34" s="22"/>
      <c r="D34" s="23"/>
      <c r="E34" s="26"/>
      <c r="F34" s="27"/>
      <c r="G34" s="28"/>
      <c r="H34" s="8" t="str">
        <f t="shared" si="2"/>
        <v/>
      </c>
      <c r="I34" s="114"/>
      <c r="J34" s="115"/>
      <c r="K34" s="116"/>
    </row>
    <row r="35" spans="1:11" ht="17.100000000000001" customHeight="1" x14ac:dyDescent="0.15">
      <c r="A35" s="9">
        <f t="shared" si="0"/>
        <v>45131</v>
      </c>
      <c r="B35" s="10" t="str">
        <f t="shared" si="1"/>
        <v>月</v>
      </c>
      <c r="C35" s="22"/>
      <c r="D35" s="23"/>
      <c r="E35" s="26"/>
      <c r="F35" s="27"/>
      <c r="G35" s="28"/>
      <c r="H35" s="8" t="str">
        <f t="shared" si="2"/>
        <v/>
      </c>
      <c r="I35" s="124"/>
      <c r="J35" s="125"/>
      <c r="K35" s="126"/>
    </row>
    <row r="36" spans="1:11" ht="17.100000000000001" customHeight="1" x14ac:dyDescent="0.15">
      <c r="A36" s="9">
        <f t="shared" si="0"/>
        <v>45132</v>
      </c>
      <c r="B36" s="10" t="str">
        <f t="shared" si="1"/>
        <v>火</v>
      </c>
      <c r="C36" s="22"/>
      <c r="D36" s="23"/>
      <c r="E36" s="26"/>
      <c r="F36" s="27"/>
      <c r="G36" s="28"/>
      <c r="H36" s="8" t="str">
        <f t="shared" si="2"/>
        <v/>
      </c>
      <c r="I36" s="124"/>
      <c r="J36" s="125"/>
      <c r="K36" s="126"/>
    </row>
    <row r="37" spans="1:11" ht="17.100000000000001" customHeight="1" x14ac:dyDescent="0.15">
      <c r="A37" s="9">
        <f t="shared" si="0"/>
        <v>45133</v>
      </c>
      <c r="B37" s="10" t="str">
        <f t="shared" si="1"/>
        <v>水</v>
      </c>
      <c r="C37" s="22"/>
      <c r="D37" s="23"/>
      <c r="E37" s="26"/>
      <c r="F37" s="27"/>
      <c r="G37" s="28"/>
      <c r="H37" s="8" t="str">
        <f t="shared" si="2"/>
        <v/>
      </c>
      <c r="I37" s="124"/>
      <c r="J37" s="125"/>
      <c r="K37" s="126"/>
    </row>
    <row r="38" spans="1:11" ht="17.100000000000001" customHeight="1" x14ac:dyDescent="0.15">
      <c r="A38" s="9">
        <f>A37+1</f>
        <v>45134</v>
      </c>
      <c r="B38" s="10" t="str">
        <f t="shared" si="1"/>
        <v>木</v>
      </c>
      <c r="C38" s="22"/>
      <c r="D38" s="23"/>
      <c r="E38" s="26"/>
      <c r="F38" s="27"/>
      <c r="G38" s="28"/>
      <c r="H38" s="8" t="str">
        <f t="shared" si="2"/>
        <v/>
      </c>
      <c r="I38" s="124"/>
      <c r="J38" s="125"/>
      <c r="K38" s="126"/>
    </row>
    <row r="39" spans="1:11" ht="17.100000000000001" customHeight="1" x14ac:dyDescent="0.15">
      <c r="A39" s="9">
        <f>A38+1</f>
        <v>45135</v>
      </c>
      <c r="B39" s="10" t="str">
        <f t="shared" si="1"/>
        <v>金</v>
      </c>
      <c r="C39" s="22"/>
      <c r="D39" s="23"/>
      <c r="E39" s="26"/>
      <c r="F39" s="27"/>
      <c r="G39" s="28"/>
      <c r="H39" s="8" t="str">
        <f t="shared" si="2"/>
        <v/>
      </c>
      <c r="I39" s="124"/>
      <c r="J39" s="125"/>
      <c r="K39" s="126"/>
    </row>
    <row r="40" spans="1:11" ht="17.100000000000001" customHeight="1" x14ac:dyDescent="0.15">
      <c r="A40" s="9">
        <f>IF(DAY(A39+1)&lt;4,"",A39+1)</f>
        <v>45136</v>
      </c>
      <c r="B40" s="10" t="str">
        <f t="shared" si="1"/>
        <v>土</v>
      </c>
      <c r="C40" s="22"/>
      <c r="D40" s="23"/>
      <c r="E40" s="26"/>
      <c r="F40" s="27"/>
      <c r="G40" s="28"/>
      <c r="H40" s="8" t="str">
        <f t="shared" si="2"/>
        <v/>
      </c>
      <c r="I40" s="127"/>
      <c r="J40" s="128"/>
      <c r="K40" s="129"/>
    </row>
    <row r="41" spans="1:11" ht="17.100000000000001" customHeight="1" x14ac:dyDescent="0.15">
      <c r="A41" s="9">
        <f>IF(DAY(A39+2)&lt;4,"",A39+2)</f>
        <v>45137</v>
      </c>
      <c r="B41" s="10" t="str">
        <f t="shared" si="1"/>
        <v>日</v>
      </c>
      <c r="C41" s="22"/>
      <c r="D41" s="23"/>
      <c r="E41" s="26"/>
      <c r="F41" s="27"/>
      <c r="G41" s="28"/>
      <c r="H41" s="8" t="str">
        <f t="shared" si="2"/>
        <v/>
      </c>
      <c r="I41" s="114"/>
      <c r="J41" s="115"/>
      <c r="K41" s="116"/>
    </row>
    <row r="42" spans="1:11" ht="17.100000000000001" customHeight="1" thickBot="1" x14ac:dyDescent="0.2">
      <c r="A42" s="11">
        <f>IF(DAY(A39+3)&lt;4,"",A39+3)</f>
        <v>45138</v>
      </c>
      <c r="B42" s="42" t="str">
        <f>TEXT(A42,"aaa")</f>
        <v>月</v>
      </c>
      <c r="C42" s="29"/>
      <c r="D42" s="30"/>
      <c r="E42" s="31"/>
      <c r="F42" s="32"/>
      <c r="G42" s="33"/>
      <c r="H42" s="12" t="str">
        <f t="shared" si="2"/>
        <v/>
      </c>
      <c r="I42" s="117"/>
      <c r="J42" s="118"/>
      <c r="K42" s="119"/>
    </row>
    <row r="43" spans="1:11" ht="17.100000000000001" customHeight="1" thickTop="1" thickBot="1" x14ac:dyDescent="0.2">
      <c r="A43" s="112" t="s">
        <v>2</v>
      </c>
      <c r="B43" s="103"/>
      <c r="C43" s="113"/>
      <c r="D43" s="113"/>
      <c r="E43" s="113"/>
      <c r="F43" s="113"/>
      <c r="G43" s="113"/>
      <c r="H43" s="13">
        <f>SUM(H12:H42)</f>
        <v>0</v>
      </c>
      <c r="I43" s="103" t="s">
        <v>11</v>
      </c>
      <c r="J43" s="104"/>
      <c r="K43" s="17">
        <f>ROUNDDOWN(ROUND(H43*24*60,1)/60,2)</f>
        <v>0</v>
      </c>
    </row>
    <row r="44" spans="1:11" ht="17.100000000000001" customHeight="1" thickBot="1" x14ac:dyDescent="0.2">
      <c r="A44" s="59"/>
      <c r="B44" s="59"/>
      <c r="C44" s="60"/>
      <c r="D44" s="60"/>
      <c r="E44" s="60"/>
      <c r="F44" s="60"/>
      <c r="G44" s="60"/>
      <c r="H44" s="60"/>
      <c r="I44" s="60"/>
      <c r="J44" s="60"/>
      <c r="K44" s="60"/>
    </row>
    <row r="45" spans="1:11" ht="17.100000000000001" customHeight="1" thickBot="1" x14ac:dyDescent="0.2">
      <c r="A45" s="109" t="s">
        <v>12</v>
      </c>
      <c r="B45" s="110"/>
      <c r="C45" s="110"/>
      <c r="D45" s="110"/>
      <c r="E45" s="110"/>
      <c r="F45" s="110"/>
      <c r="G45" s="110"/>
      <c r="H45" s="110"/>
      <c r="I45" s="110"/>
      <c r="J45" s="110"/>
      <c r="K45" s="111"/>
    </row>
    <row r="46" spans="1:11" ht="17.100000000000001" customHeight="1" thickTop="1" thickBot="1" x14ac:dyDescent="0.2">
      <c r="A46" s="56"/>
      <c r="B46" s="57"/>
      <c r="C46" s="107"/>
      <c r="D46" s="107"/>
      <c r="E46" s="58"/>
      <c r="F46" s="58"/>
      <c r="G46" s="58"/>
      <c r="H46" s="58"/>
      <c r="I46" s="107"/>
      <c r="J46" s="107"/>
      <c r="K46" s="108"/>
    </row>
    <row r="47" spans="1:11" ht="17.100000000000001" customHeight="1" thickBot="1" x14ac:dyDescent="0.2">
      <c r="A47" s="14"/>
      <c r="B47" s="130" t="s">
        <v>14</v>
      </c>
      <c r="C47" s="131"/>
      <c r="D47" s="132"/>
      <c r="E47" s="133"/>
      <c r="F47" s="15" t="s">
        <v>15</v>
      </c>
      <c r="G47" s="105"/>
      <c r="H47" s="106"/>
      <c r="I47" s="15" t="s">
        <v>13</v>
      </c>
      <c r="J47" s="34"/>
      <c r="K47" s="16"/>
    </row>
    <row r="48" spans="1:11" ht="19.350000000000001" customHeight="1" thickBot="1" x14ac:dyDescent="0.2">
      <c r="A48" s="52"/>
      <c r="B48" s="53"/>
      <c r="C48" s="54"/>
      <c r="D48" s="54"/>
      <c r="E48" s="54"/>
      <c r="F48" s="54"/>
      <c r="G48" s="54"/>
      <c r="H48" s="54"/>
      <c r="I48" s="54"/>
      <c r="J48" s="54"/>
      <c r="K48" s="55"/>
    </row>
    <row r="49" spans="1:14" ht="18" customHeight="1" x14ac:dyDescent="0.15">
      <c r="A49" s="101" t="s">
        <v>23</v>
      </c>
      <c r="B49" s="101"/>
      <c r="C49" s="101"/>
      <c r="D49" s="101"/>
      <c r="E49" s="101"/>
      <c r="F49" s="101"/>
      <c r="G49" s="101"/>
      <c r="H49" s="101"/>
      <c r="I49" s="101"/>
      <c r="J49" s="101"/>
      <c r="K49" s="101"/>
    </row>
    <row r="50" spans="1:14" ht="17.25" customHeight="1" x14ac:dyDescent="0.15">
      <c r="A50" s="102"/>
      <c r="B50" s="102"/>
      <c r="C50" s="102"/>
      <c r="D50" s="102"/>
      <c r="E50" s="102"/>
      <c r="F50" s="102"/>
      <c r="G50" s="102"/>
      <c r="H50" s="102"/>
      <c r="I50" s="102"/>
      <c r="J50" s="102"/>
      <c r="K50" s="102"/>
    </row>
    <row r="51" spans="1:14" ht="19.350000000000001" customHeight="1" x14ac:dyDescent="0.15">
      <c r="A51" s="65"/>
      <c r="B51" s="64"/>
      <c r="C51" s="64"/>
      <c r="D51" s="64"/>
      <c r="E51" s="64"/>
      <c r="F51" s="64"/>
      <c r="G51" s="64"/>
      <c r="H51" s="64"/>
      <c r="I51" s="64"/>
      <c r="J51" s="64"/>
      <c r="K51" s="64"/>
      <c r="N51" s="41"/>
    </row>
    <row r="52" spans="1:14" ht="19.350000000000001" customHeight="1" x14ac:dyDescent="0.15">
      <c r="A52" s="67"/>
    </row>
    <row r="53" spans="1:14" ht="19.350000000000001" customHeight="1" x14ac:dyDescent="0.15">
      <c r="A53" s="68"/>
      <c r="B53" s="66"/>
    </row>
    <row r="54" spans="1:14" ht="19.350000000000001" customHeight="1" x14ac:dyDescent="0.15">
      <c r="A54" s="67"/>
      <c r="B54" s="66"/>
    </row>
    <row r="55" spans="1:14" ht="19.350000000000001" customHeight="1" x14ac:dyDescent="0.15">
      <c r="A55" s="67"/>
      <c r="B55" s="66"/>
    </row>
    <row r="56" spans="1:14" ht="19.350000000000001" customHeight="1" x14ac:dyDescent="0.15">
      <c r="A56" s="67"/>
      <c r="B56" s="66"/>
    </row>
    <row r="57" spans="1:14" ht="19.350000000000001" customHeight="1" x14ac:dyDescent="0.15">
      <c r="A57" s="67"/>
      <c r="B57" s="66"/>
    </row>
  </sheetData>
  <sheetProtection sheet="1" formatRows="0"/>
  <mergeCells count="39">
    <mergeCell ref="A49:K50"/>
    <mergeCell ref="A43:G43"/>
    <mergeCell ref="I43:J43"/>
    <mergeCell ref="A45:K45"/>
    <mergeCell ref="C46:D46"/>
    <mergeCell ref="I46:K46"/>
    <mergeCell ref="I34:K40"/>
    <mergeCell ref="I41:K42"/>
    <mergeCell ref="B47:C47"/>
    <mergeCell ref="D47:E47"/>
    <mergeCell ref="G47:H47"/>
    <mergeCell ref="I10:K11"/>
    <mergeCell ref="I12:K12"/>
    <mergeCell ref="I13:K19"/>
    <mergeCell ref="I20:K26"/>
    <mergeCell ref="I27:K33"/>
    <mergeCell ref="A10:A11"/>
    <mergeCell ref="B10:B11"/>
    <mergeCell ref="C10:F10"/>
    <mergeCell ref="G10:G11"/>
    <mergeCell ref="H10:H11"/>
    <mergeCell ref="D9:G9"/>
    <mergeCell ref="A4:C4"/>
    <mergeCell ref="D4:K4"/>
    <mergeCell ref="A5:C5"/>
    <mergeCell ref="D5:K5"/>
    <mergeCell ref="A6:C6"/>
    <mergeCell ref="D6:K6"/>
    <mergeCell ref="A7:C7"/>
    <mergeCell ref="D7:K7"/>
    <mergeCell ref="A8:C8"/>
    <mergeCell ref="D8:G8"/>
    <mergeCell ref="J8:K8"/>
    <mergeCell ref="A1:D1"/>
    <mergeCell ref="E1:G1"/>
    <mergeCell ref="A2:F2"/>
    <mergeCell ref="H2:J2"/>
    <mergeCell ref="A3:C3"/>
    <mergeCell ref="D3:K3"/>
  </mergeCells>
  <phoneticPr fontId="2"/>
  <conditionalFormatting sqref="A12:H42">
    <cfRule type="expression" dxfId="14" priority="1" stopIfTrue="1">
      <formula>OR($B12="土",$B12="日",$B12="祝",$B12="振",$I12="休日")</formula>
    </cfRule>
  </conditionalFormatting>
  <dataValidations count="5">
    <dataValidation type="list" imeMode="on" allowBlank="1" sqref="H8" xr:uid="{75B382BA-FD70-45CB-99F8-CE9E6B9F5A8E}">
      <formula1>"通常勤務,管理者,裁量,高プロ,出向,その他"</formula1>
    </dataValidation>
    <dataValidation type="list" allowBlank="1" showInputMessage="1" showErrorMessage="1" sqref="G2 K2" xr:uid="{5D8C1C65-DC0E-49DA-A289-904E2FF6C125}">
      <formula1>"あり,なし"</formula1>
    </dataValidation>
    <dataValidation type="list" allowBlank="1" showInputMessage="1" showErrorMessage="1" sqref="E1:G1" xr:uid="{F2087EEA-902E-44D9-9262-831170D4DF32}">
      <formula1>"委託業務従事日誌,助成事業従事日誌"</formula1>
    </dataValidation>
    <dataValidation type="time" operator="greaterThan" allowBlank="1" showInputMessage="1" showErrorMessage="1" errorTitle="時刻を入力して下さい。" error="0:01以上の時刻を入力して下さい。" sqref="D12:D42 F12:F42" xr:uid="{1F85F298-F861-4FD5-BDD8-7DC762A4409F}">
      <formula1>0</formula1>
    </dataValidation>
    <dataValidation type="time" allowBlank="1" showInputMessage="1" showErrorMessage="1" errorTitle="時刻を入力してください。" error="0:00から23:59までの時刻が入力できます。" sqref="C12:C42 E12:E42 G12:G42" xr:uid="{990E7F53-B504-4416-A71A-9809C52F5062}">
      <formula1>0</formula1>
      <formula2>0.999988425925926</formula2>
    </dataValidation>
  </dataValidations>
  <pageMargins left="0.78740157480314965" right="0.39370078740157483" top="0.59055118110236227" bottom="0.59055118110236227" header="0.39370078740157483" footer="0.39370078740157483"/>
  <pageSetup paperSize="9" scale="9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0A6A8-6137-4DD9-BDF3-6409AA8451B9}">
  <sheetPr codeName="Sheet5"/>
  <dimension ref="A1:N57"/>
  <sheetViews>
    <sheetView zoomScaleNormal="100" workbookViewId="0">
      <selection activeCell="I10" sqref="I10:K11"/>
    </sheetView>
  </sheetViews>
  <sheetFormatPr defaultRowHeight="19.350000000000001" customHeight="1" x14ac:dyDescent="0.15"/>
  <cols>
    <col min="1" max="1" width="4.125" style="3" customWidth="1"/>
    <col min="2" max="2" width="3.125" style="3" customWidth="1"/>
    <col min="3" max="8" width="6.625" style="2" customWidth="1"/>
    <col min="9" max="9" width="12.625" style="1" customWidth="1"/>
    <col min="10" max="10" width="24.625" style="1" customWidth="1"/>
    <col min="11" max="11" width="6.625" style="1" customWidth="1"/>
    <col min="12" max="16384" width="9" style="1"/>
  </cols>
  <sheetData>
    <row r="1" spans="1:13" ht="17.100000000000001" customHeight="1" thickBot="1" x14ac:dyDescent="0.2">
      <c r="A1" s="81" t="s">
        <v>29</v>
      </c>
      <c r="B1" s="82"/>
      <c r="C1" s="82"/>
      <c r="D1" s="82"/>
      <c r="E1" s="83" t="s">
        <v>19</v>
      </c>
      <c r="F1" s="84"/>
      <c r="G1" s="84"/>
      <c r="H1" s="61"/>
      <c r="I1" s="48" t="str">
        <f>IF($E$1="委託業務従事日誌","契約管理番号：","事業番号：")</f>
        <v>契約管理番号：</v>
      </c>
      <c r="J1" s="19" t="s">
        <v>21</v>
      </c>
      <c r="K1" s="18" t="str">
        <f>IF($E$1="委託業務従事日誌","別紙８","")</f>
        <v>別紙８</v>
      </c>
    </row>
    <row r="2" spans="1:13" ht="17.100000000000001" customHeight="1" x14ac:dyDescent="0.15">
      <c r="A2" s="73" t="s">
        <v>16</v>
      </c>
      <c r="B2" s="74"/>
      <c r="C2" s="74"/>
      <c r="D2" s="74"/>
      <c r="E2" s="74"/>
      <c r="F2" s="74"/>
      <c r="G2" s="20" t="s">
        <v>20</v>
      </c>
      <c r="H2" s="75" t="s">
        <v>17</v>
      </c>
      <c r="I2" s="75"/>
      <c r="J2" s="75"/>
      <c r="K2" s="50" t="s">
        <v>20</v>
      </c>
    </row>
    <row r="3" spans="1:13" ht="17.100000000000001" customHeight="1" x14ac:dyDescent="0.15">
      <c r="A3" s="76" t="str">
        <f>IF($E$1="委託業務従事日誌","件名：","助成事業の名称：")</f>
        <v>件名：</v>
      </c>
      <c r="B3" s="77"/>
      <c r="C3" s="77"/>
      <c r="D3" s="96"/>
      <c r="E3" s="97"/>
      <c r="F3" s="97"/>
      <c r="G3" s="97"/>
      <c r="H3" s="97"/>
      <c r="I3" s="97"/>
      <c r="J3" s="97"/>
      <c r="K3" s="98"/>
    </row>
    <row r="4" spans="1:13" ht="17.100000000000001" customHeight="1" x14ac:dyDescent="0.15">
      <c r="A4" s="89"/>
      <c r="B4" s="90"/>
      <c r="C4" s="90"/>
      <c r="D4" s="91"/>
      <c r="E4" s="92"/>
      <c r="F4" s="92"/>
      <c r="G4" s="92"/>
      <c r="H4" s="92"/>
      <c r="I4" s="92"/>
      <c r="J4" s="92"/>
      <c r="K4" s="93"/>
    </row>
    <row r="5" spans="1:13" ht="17.100000000000001" customHeight="1" x14ac:dyDescent="0.15">
      <c r="A5" s="89"/>
      <c r="B5" s="90"/>
      <c r="C5" s="90"/>
      <c r="D5" s="91"/>
      <c r="E5" s="92"/>
      <c r="F5" s="92"/>
      <c r="G5" s="92"/>
      <c r="H5" s="92"/>
      <c r="I5" s="92"/>
      <c r="J5" s="92"/>
      <c r="K5" s="93"/>
      <c r="L5" s="41"/>
    </row>
    <row r="6" spans="1:13" ht="17.100000000000001" customHeight="1" x14ac:dyDescent="0.15">
      <c r="A6" s="76" t="str">
        <f>IF($E$1="委託業務従事日誌","再委託等項目：","委託・共同研究項目：")</f>
        <v>再委託等項目：</v>
      </c>
      <c r="B6" s="77"/>
      <c r="C6" s="77"/>
      <c r="D6" s="91" t="s">
        <v>18</v>
      </c>
      <c r="E6" s="92"/>
      <c r="F6" s="92"/>
      <c r="G6" s="92"/>
      <c r="H6" s="92"/>
      <c r="I6" s="92"/>
      <c r="J6" s="92"/>
      <c r="K6" s="93"/>
    </row>
    <row r="7" spans="1:13" ht="17.100000000000001" customHeight="1" x14ac:dyDescent="0.15">
      <c r="A7" s="76" t="str">
        <f>IF($E$1="委託業務従事日誌","委託先等名称：","助成事業者名称：")</f>
        <v>委託先等名称：</v>
      </c>
      <c r="B7" s="77"/>
      <c r="C7" s="77"/>
      <c r="D7" s="91"/>
      <c r="E7" s="92"/>
      <c r="F7" s="92"/>
      <c r="G7" s="92"/>
      <c r="H7" s="92"/>
      <c r="I7" s="92"/>
      <c r="J7" s="92"/>
      <c r="K7" s="93"/>
      <c r="L7" s="43"/>
    </row>
    <row r="8" spans="1:13" ht="17.100000000000001" customHeight="1" x14ac:dyDescent="0.15">
      <c r="A8" s="78" t="s">
        <v>3</v>
      </c>
      <c r="B8" s="79"/>
      <c r="C8" s="79"/>
      <c r="D8" s="91"/>
      <c r="E8" s="100"/>
      <c r="F8" s="100"/>
      <c r="G8" s="100"/>
      <c r="H8" s="69" t="s">
        <v>22</v>
      </c>
      <c r="I8" s="49" t="str">
        <f>IF($E$1="委託業務従事日誌","業務管理者","主任研究者")&amp;"　所属："</f>
        <v>業務管理者　所属：</v>
      </c>
      <c r="J8" s="91"/>
      <c r="K8" s="99"/>
      <c r="M8" s="41"/>
    </row>
    <row r="9" spans="1:13" ht="17.100000000000001" customHeight="1" thickBot="1" x14ac:dyDescent="0.2">
      <c r="A9" s="62"/>
      <c r="B9" s="63"/>
      <c r="C9" s="4" t="s">
        <v>4</v>
      </c>
      <c r="D9" s="80"/>
      <c r="E9" s="80"/>
      <c r="F9" s="80"/>
      <c r="G9" s="80"/>
      <c r="H9" s="71"/>
      <c r="I9" s="4" t="s">
        <v>7</v>
      </c>
      <c r="J9" s="21"/>
      <c r="K9" s="70"/>
    </row>
    <row r="10" spans="1:13" s="3" customFormat="1" ht="17.100000000000001" customHeight="1" x14ac:dyDescent="0.15">
      <c r="A10" s="85" t="s">
        <v>0</v>
      </c>
      <c r="B10" s="87" t="s">
        <v>1</v>
      </c>
      <c r="C10" s="120" t="s">
        <v>10</v>
      </c>
      <c r="D10" s="121"/>
      <c r="E10" s="121"/>
      <c r="F10" s="122"/>
      <c r="G10" s="123" t="s">
        <v>8</v>
      </c>
      <c r="H10" s="94" t="s">
        <v>9</v>
      </c>
      <c r="I10" s="137" t="s">
        <v>39</v>
      </c>
      <c r="J10" s="137"/>
      <c r="K10" s="138"/>
    </row>
    <row r="11" spans="1:13" s="3" customFormat="1" ht="17.100000000000001" customHeight="1" thickBot="1" x14ac:dyDescent="0.2">
      <c r="A11" s="86"/>
      <c r="B11" s="88"/>
      <c r="C11" s="5" t="s">
        <v>5</v>
      </c>
      <c r="D11" s="6" t="s">
        <v>6</v>
      </c>
      <c r="E11" s="7" t="s">
        <v>5</v>
      </c>
      <c r="F11" s="6" t="s">
        <v>6</v>
      </c>
      <c r="G11" s="95"/>
      <c r="H11" s="95"/>
      <c r="I11" s="139"/>
      <c r="J11" s="139"/>
      <c r="K11" s="140"/>
    </row>
    <row r="12" spans="1:13" ht="17.100000000000001" customHeight="1" thickTop="1" x14ac:dyDescent="0.15">
      <c r="A12" s="44">
        <f>DATEVALUE(TEXT(SUBSTITUTE(SUBSTITUTE(SUBSTITUTE($A$1,"元","１"),"分",""),"度","")&amp;"１日","yyyy/mm/d"))</f>
        <v>45139</v>
      </c>
      <c r="B12" s="45" t="str">
        <f>TEXT(A12,"aaa")</f>
        <v>火</v>
      </c>
      <c r="C12" s="36"/>
      <c r="D12" s="37"/>
      <c r="E12" s="46"/>
      <c r="F12" s="39"/>
      <c r="G12" s="47"/>
      <c r="H12" s="8" t="str">
        <f>IF((D12-C12)+(F12-E12)-G12=0,"",(D12-C12)+(F12-E12)-G12)</f>
        <v/>
      </c>
      <c r="I12" s="141"/>
      <c r="J12" s="142"/>
      <c r="K12" s="143"/>
    </row>
    <row r="13" spans="1:13" ht="17.100000000000001" customHeight="1" x14ac:dyDescent="0.15">
      <c r="A13" s="9">
        <f t="shared" ref="A13:A37" si="0">A12+1</f>
        <v>45140</v>
      </c>
      <c r="B13" s="10" t="str">
        <f>TEXT(A13,"aaa")</f>
        <v>水</v>
      </c>
      <c r="C13" s="24"/>
      <c r="D13" s="25"/>
      <c r="E13" s="26"/>
      <c r="F13" s="27"/>
      <c r="G13" s="28"/>
      <c r="H13" s="8" t="str">
        <f>IF((D13-C13)+(F13-E13)-G13=0,"",(D13-C13)+(F13-E13)-G13)</f>
        <v/>
      </c>
      <c r="I13" s="144"/>
      <c r="J13" s="145"/>
      <c r="K13" s="146"/>
    </row>
    <row r="14" spans="1:13" ht="17.100000000000001" customHeight="1" x14ac:dyDescent="0.15">
      <c r="A14" s="51">
        <f t="shared" si="0"/>
        <v>45141</v>
      </c>
      <c r="B14" s="10" t="str">
        <f t="shared" ref="B14:B41" si="1">TEXT(A14,"aaa")</f>
        <v>木</v>
      </c>
      <c r="C14" s="22"/>
      <c r="D14" s="23"/>
      <c r="E14" s="26"/>
      <c r="F14" s="27"/>
      <c r="G14" s="28"/>
      <c r="H14" s="8" t="str">
        <f t="shared" ref="H14:H42" si="2">IF((D14-C14)+(F14-E14)-G14=0,"",(D14-C14)+(F14-E14)-G14)</f>
        <v/>
      </c>
      <c r="I14" s="144"/>
      <c r="J14" s="145"/>
      <c r="K14" s="146"/>
    </row>
    <row r="15" spans="1:13" ht="17.100000000000001" customHeight="1" x14ac:dyDescent="0.15">
      <c r="A15" s="9">
        <f t="shared" si="0"/>
        <v>45142</v>
      </c>
      <c r="B15" s="10" t="str">
        <f t="shared" si="1"/>
        <v>金</v>
      </c>
      <c r="C15" s="22"/>
      <c r="D15" s="23"/>
      <c r="E15" s="26"/>
      <c r="F15" s="27"/>
      <c r="G15" s="28"/>
      <c r="H15" s="8" t="str">
        <f t="shared" si="2"/>
        <v/>
      </c>
      <c r="I15" s="144"/>
      <c r="J15" s="145"/>
      <c r="K15" s="146"/>
    </row>
    <row r="16" spans="1:13" ht="17.100000000000001" customHeight="1" x14ac:dyDescent="0.15">
      <c r="A16" s="9">
        <f t="shared" si="0"/>
        <v>45143</v>
      </c>
      <c r="B16" s="10" t="str">
        <f t="shared" si="1"/>
        <v>土</v>
      </c>
      <c r="C16" s="22"/>
      <c r="D16" s="23"/>
      <c r="E16" s="26"/>
      <c r="F16" s="27"/>
      <c r="G16" s="28"/>
      <c r="H16" s="8" t="str">
        <f t="shared" si="2"/>
        <v/>
      </c>
      <c r="I16" s="147"/>
      <c r="J16" s="148"/>
      <c r="K16" s="149"/>
    </row>
    <row r="17" spans="1:11" ht="17.100000000000001" customHeight="1" x14ac:dyDescent="0.15">
      <c r="A17" s="35">
        <f t="shared" si="0"/>
        <v>45144</v>
      </c>
      <c r="B17" s="10" t="str">
        <f t="shared" si="1"/>
        <v>日</v>
      </c>
      <c r="C17" s="36"/>
      <c r="D17" s="37"/>
      <c r="E17" s="38"/>
      <c r="F17" s="39"/>
      <c r="G17" s="40"/>
      <c r="H17" s="8" t="str">
        <f t="shared" si="2"/>
        <v/>
      </c>
      <c r="I17" s="114"/>
      <c r="J17" s="115"/>
      <c r="K17" s="116"/>
    </row>
    <row r="18" spans="1:11" ht="17.100000000000001" customHeight="1" x14ac:dyDescent="0.15">
      <c r="A18" s="35">
        <f t="shared" si="0"/>
        <v>45145</v>
      </c>
      <c r="B18" s="10" t="str">
        <f t="shared" si="1"/>
        <v>月</v>
      </c>
      <c r="C18" s="36"/>
      <c r="D18" s="37"/>
      <c r="E18" s="38"/>
      <c r="F18" s="39"/>
      <c r="G18" s="40"/>
      <c r="H18" s="8" t="str">
        <f t="shared" si="2"/>
        <v/>
      </c>
      <c r="I18" s="124"/>
      <c r="J18" s="125"/>
      <c r="K18" s="126"/>
    </row>
    <row r="19" spans="1:11" ht="17.100000000000001" customHeight="1" x14ac:dyDescent="0.15">
      <c r="A19" s="9">
        <f t="shared" si="0"/>
        <v>45146</v>
      </c>
      <c r="B19" s="10" t="str">
        <f t="shared" si="1"/>
        <v>火</v>
      </c>
      <c r="C19" s="22"/>
      <c r="D19" s="23"/>
      <c r="E19" s="26"/>
      <c r="F19" s="27"/>
      <c r="G19" s="28"/>
      <c r="H19" s="8" t="str">
        <f t="shared" si="2"/>
        <v/>
      </c>
      <c r="I19" s="124"/>
      <c r="J19" s="125"/>
      <c r="K19" s="126"/>
    </row>
    <row r="20" spans="1:11" ht="17.100000000000001" customHeight="1" x14ac:dyDescent="0.15">
      <c r="A20" s="9">
        <f t="shared" si="0"/>
        <v>45147</v>
      </c>
      <c r="B20" s="10" t="str">
        <f t="shared" si="1"/>
        <v>水</v>
      </c>
      <c r="C20" s="22"/>
      <c r="D20" s="23"/>
      <c r="E20" s="26"/>
      <c r="F20" s="27"/>
      <c r="G20" s="28"/>
      <c r="H20" s="8" t="str">
        <f t="shared" si="2"/>
        <v/>
      </c>
      <c r="I20" s="124"/>
      <c r="J20" s="125"/>
      <c r="K20" s="126"/>
    </row>
    <row r="21" spans="1:11" ht="17.100000000000001" customHeight="1" x14ac:dyDescent="0.15">
      <c r="A21" s="51">
        <f t="shared" si="0"/>
        <v>45148</v>
      </c>
      <c r="B21" s="10" t="str">
        <f t="shared" si="1"/>
        <v>木</v>
      </c>
      <c r="C21" s="22"/>
      <c r="D21" s="23"/>
      <c r="E21" s="26"/>
      <c r="F21" s="27"/>
      <c r="G21" s="28"/>
      <c r="H21" s="8" t="str">
        <f t="shared" si="2"/>
        <v/>
      </c>
      <c r="I21" s="124"/>
      <c r="J21" s="125"/>
      <c r="K21" s="126"/>
    </row>
    <row r="22" spans="1:11" ht="17.100000000000001" customHeight="1" x14ac:dyDescent="0.15">
      <c r="A22" s="9">
        <f t="shared" si="0"/>
        <v>45149</v>
      </c>
      <c r="B22" s="10" t="s">
        <v>37</v>
      </c>
      <c r="C22" s="22"/>
      <c r="D22" s="23"/>
      <c r="E22" s="26"/>
      <c r="F22" s="27"/>
      <c r="G22" s="28"/>
      <c r="H22" s="8" t="str">
        <f t="shared" si="2"/>
        <v/>
      </c>
      <c r="I22" s="124"/>
      <c r="J22" s="125"/>
      <c r="K22" s="126"/>
    </row>
    <row r="23" spans="1:11" ht="17.100000000000001" customHeight="1" x14ac:dyDescent="0.15">
      <c r="A23" s="9">
        <f t="shared" si="0"/>
        <v>45150</v>
      </c>
      <c r="B23" s="10" t="str">
        <f t="shared" si="1"/>
        <v>土</v>
      </c>
      <c r="C23" s="22"/>
      <c r="D23" s="23"/>
      <c r="E23" s="26"/>
      <c r="F23" s="27"/>
      <c r="G23" s="28"/>
      <c r="H23" s="8" t="str">
        <f t="shared" si="2"/>
        <v/>
      </c>
      <c r="I23" s="127"/>
      <c r="J23" s="128"/>
      <c r="K23" s="129"/>
    </row>
    <row r="24" spans="1:11" ht="17.100000000000001" customHeight="1" x14ac:dyDescent="0.15">
      <c r="A24" s="9">
        <f t="shared" si="0"/>
        <v>45151</v>
      </c>
      <c r="B24" s="10" t="str">
        <f t="shared" si="1"/>
        <v>日</v>
      </c>
      <c r="C24" s="22"/>
      <c r="D24" s="23"/>
      <c r="E24" s="26"/>
      <c r="F24" s="27"/>
      <c r="G24" s="28"/>
      <c r="H24" s="8" t="str">
        <f t="shared" si="2"/>
        <v/>
      </c>
      <c r="I24" s="114"/>
      <c r="J24" s="115"/>
      <c r="K24" s="116"/>
    </row>
    <row r="25" spans="1:11" ht="17.100000000000001" customHeight="1" x14ac:dyDescent="0.15">
      <c r="A25" s="9">
        <f t="shared" si="0"/>
        <v>45152</v>
      </c>
      <c r="B25" s="10" t="str">
        <f t="shared" si="1"/>
        <v>月</v>
      </c>
      <c r="C25" s="22"/>
      <c r="D25" s="23"/>
      <c r="E25" s="26"/>
      <c r="F25" s="27"/>
      <c r="G25" s="28"/>
      <c r="H25" s="8" t="str">
        <f t="shared" si="2"/>
        <v/>
      </c>
      <c r="I25" s="124"/>
      <c r="J25" s="125"/>
      <c r="K25" s="126"/>
    </row>
    <row r="26" spans="1:11" ht="17.100000000000001" customHeight="1" x14ac:dyDescent="0.15">
      <c r="A26" s="9">
        <f t="shared" si="0"/>
        <v>45153</v>
      </c>
      <c r="B26" s="10" t="str">
        <f t="shared" si="1"/>
        <v>火</v>
      </c>
      <c r="C26" s="22"/>
      <c r="D26" s="23"/>
      <c r="E26" s="26"/>
      <c r="F26" s="27"/>
      <c r="G26" s="28"/>
      <c r="H26" s="8" t="str">
        <f t="shared" si="2"/>
        <v/>
      </c>
      <c r="I26" s="124"/>
      <c r="J26" s="125"/>
      <c r="K26" s="126"/>
    </row>
    <row r="27" spans="1:11" ht="17.100000000000001" customHeight="1" x14ac:dyDescent="0.15">
      <c r="A27" s="9">
        <f t="shared" si="0"/>
        <v>45154</v>
      </c>
      <c r="B27" s="10" t="str">
        <f t="shared" si="1"/>
        <v>水</v>
      </c>
      <c r="C27" s="22"/>
      <c r="D27" s="23"/>
      <c r="E27" s="26"/>
      <c r="F27" s="27"/>
      <c r="G27" s="28"/>
      <c r="H27" s="8" t="str">
        <f t="shared" si="2"/>
        <v/>
      </c>
      <c r="I27" s="124"/>
      <c r="J27" s="125"/>
      <c r="K27" s="126"/>
    </row>
    <row r="28" spans="1:11" ht="17.100000000000001" customHeight="1" x14ac:dyDescent="0.15">
      <c r="A28" s="9">
        <f t="shared" si="0"/>
        <v>45155</v>
      </c>
      <c r="B28" s="10" t="str">
        <f t="shared" si="1"/>
        <v>木</v>
      </c>
      <c r="C28" s="22"/>
      <c r="D28" s="23"/>
      <c r="E28" s="26"/>
      <c r="F28" s="27"/>
      <c r="G28" s="28"/>
      <c r="H28" s="8" t="str">
        <f t="shared" si="2"/>
        <v/>
      </c>
      <c r="I28" s="124"/>
      <c r="J28" s="125"/>
      <c r="K28" s="126"/>
    </row>
    <row r="29" spans="1:11" ht="17.100000000000001" customHeight="1" x14ac:dyDescent="0.15">
      <c r="A29" s="9">
        <f t="shared" si="0"/>
        <v>45156</v>
      </c>
      <c r="B29" s="10" t="str">
        <f t="shared" si="1"/>
        <v>金</v>
      </c>
      <c r="C29" s="22"/>
      <c r="D29" s="23"/>
      <c r="E29" s="26"/>
      <c r="F29" s="27"/>
      <c r="G29" s="28"/>
      <c r="H29" s="8" t="str">
        <f t="shared" si="2"/>
        <v/>
      </c>
      <c r="I29" s="124"/>
      <c r="J29" s="125"/>
      <c r="K29" s="126"/>
    </row>
    <row r="30" spans="1:11" ht="17.100000000000001" customHeight="1" x14ac:dyDescent="0.15">
      <c r="A30" s="9">
        <f t="shared" si="0"/>
        <v>45157</v>
      </c>
      <c r="B30" s="10" t="str">
        <f t="shared" si="1"/>
        <v>土</v>
      </c>
      <c r="C30" s="22"/>
      <c r="D30" s="23"/>
      <c r="E30" s="26"/>
      <c r="F30" s="27"/>
      <c r="G30" s="28"/>
      <c r="H30" s="8" t="str">
        <f t="shared" si="2"/>
        <v/>
      </c>
      <c r="I30" s="127"/>
      <c r="J30" s="128"/>
      <c r="K30" s="129"/>
    </row>
    <row r="31" spans="1:11" ht="17.100000000000001" customHeight="1" x14ac:dyDescent="0.15">
      <c r="A31" s="9">
        <f t="shared" si="0"/>
        <v>45158</v>
      </c>
      <c r="B31" s="10" t="str">
        <f t="shared" si="1"/>
        <v>日</v>
      </c>
      <c r="C31" s="22"/>
      <c r="D31" s="23"/>
      <c r="E31" s="26"/>
      <c r="F31" s="27"/>
      <c r="G31" s="28"/>
      <c r="H31" s="8" t="str">
        <f t="shared" si="2"/>
        <v/>
      </c>
      <c r="I31" s="114"/>
      <c r="J31" s="115"/>
      <c r="K31" s="116"/>
    </row>
    <row r="32" spans="1:11" ht="17.100000000000001" customHeight="1" x14ac:dyDescent="0.15">
      <c r="A32" s="9">
        <f t="shared" si="0"/>
        <v>45159</v>
      </c>
      <c r="B32" s="10" t="str">
        <f t="shared" si="1"/>
        <v>月</v>
      </c>
      <c r="C32" s="22"/>
      <c r="D32" s="23"/>
      <c r="E32" s="26"/>
      <c r="F32" s="27"/>
      <c r="G32" s="28"/>
      <c r="H32" s="8" t="str">
        <f t="shared" si="2"/>
        <v/>
      </c>
      <c r="I32" s="124"/>
      <c r="J32" s="125"/>
      <c r="K32" s="126"/>
    </row>
    <row r="33" spans="1:11" ht="17.100000000000001" customHeight="1" x14ac:dyDescent="0.15">
      <c r="A33" s="9">
        <f t="shared" si="0"/>
        <v>45160</v>
      </c>
      <c r="B33" s="10" t="str">
        <f t="shared" si="1"/>
        <v>火</v>
      </c>
      <c r="C33" s="22"/>
      <c r="D33" s="23"/>
      <c r="E33" s="26"/>
      <c r="F33" s="27"/>
      <c r="G33" s="28"/>
      <c r="H33" s="8" t="str">
        <f t="shared" si="2"/>
        <v/>
      </c>
      <c r="I33" s="124"/>
      <c r="J33" s="125"/>
      <c r="K33" s="126"/>
    </row>
    <row r="34" spans="1:11" ht="17.100000000000001" customHeight="1" x14ac:dyDescent="0.15">
      <c r="A34" s="9">
        <f t="shared" si="0"/>
        <v>45161</v>
      </c>
      <c r="B34" s="10" t="str">
        <f t="shared" si="1"/>
        <v>水</v>
      </c>
      <c r="C34" s="22"/>
      <c r="D34" s="23"/>
      <c r="E34" s="26"/>
      <c r="F34" s="27"/>
      <c r="G34" s="28"/>
      <c r="H34" s="8" t="str">
        <f t="shared" si="2"/>
        <v/>
      </c>
      <c r="I34" s="124"/>
      <c r="J34" s="125"/>
      <c r="K34" s="126"/>
    </row>
    <row r="35" spans="1:11" ht="17.100000000000001" customHeight="1" x14ac:dyDescent="0.15">
      <c r="A35" s="9">
        <f t="shared" si="0"/>
        <v>45162</v>
      </c>
      <c r="B35" s="10" t="str">
        <f t="shared" si="1"/>
        <v>木</v>
      </c>
      <c r="C35" s="22"/>
      <c r="D35" s="23"/>
      <c r="E35" s="26"/>
      <c r="F35" s="27"/>
      <c r="G35" s="28"/>
      <c r="H35" s="8" t="str">
        <f t="shared" si="2"/>
        <v/>
      </c>
      <c r="I35" s="124"/>
      <c r="J35" s="125"/>
      <c r="K35" s="126"/>
    </row>
    <row r="36" spans="1:11" ht="17.100000000000001" customHeight="1" x14ac:dyDescent="0.15">
      <c r="A36" s="9">
        <f t="shared" si="0"/>
        <v>45163</v>
      </c>
      <c r="B36" s="10" t="str">
        <f t="shared" si="1"/>
        <v>金</v>
      </c>
      <c r="C36" s="22"/>
      <c r="D36" s="23"/>
      <c r="E36" s="26"/>
      <c r="F36" s="27"/>
      <c r="G36" s="28"/>
      <c r="H36" s="8" t="str">
        <f t="shared" si="2"/>
        <v/>
      </c>
      <c r="I36" s="124"/>
      <c r="J36" s="125"/>
      <c r="K36" s="126"/>
    </row>
    <row r="37" spans="1:11" ht="17.100000000000001" customHeight="1" x14ac:dyDescent="0.15">
      <c r="A37" s="9">
        <f t="shared" si="0"/>
        <v>45164</v>
      </c>
      <c r="B37" s="10" t="str">
        <f t="shared" si="1"/>
        <v>土</v>
      </c>
      <c r="C37" s="22"/>
      <c r="D37" s="23"/>
      <c r="E37" s="26"/>
      <c r="F37" s="27"/>
      <c r="G37" s="28"/>
      <c r="H37" s="8" t="str">
        <f t="shared" si="2"/>
        <v/>
      </c>
      <c r="I37" s="127"/>
      <c r="J37" s="128"/>
      <c r="K37" s="129"/>
    </row>
    <row r="38" spans="1:11" ht="17.100000000000001" customHeight="1" x14ac:dyDescent="0.15">
      <c r="A38" s="9">
        <f>A37+1</f>
        <v>45165</v>
      </c>
      <c r="B38" s="10" t="str">
        <f t="shared" si="1"/>
        <v>日</v>
      </c>
      <c r="C38" s="22"/>
      <c r="D38" s="23"/>
      <c r="E38" s="26"/>
      <c r="F38" s="27"/>
      <c r="G38" s="28"/>
      <c r="H38" s="8" t="str">
        <f t="shared" si="2"/>
        <v/>
      </c>
      <c r="I38" s="114"/>
      <c r="J38" s="115"/>
      <c r="K38" s="116"/>
    </row>
    <row r="39" spans="1:11" ht="17.100000000000001" customHeight="1" x14ac:dyDescent="0.15">
      <c r="A39" s="9">
        <f>A38+1</f>
        <v>45166</v>
      </c>
      <c r="B39" s="10" t="str">
        <f t="shared" si="1"/>
        <v>月</v>
      </c>
      <c r="C39" s="22"/>
      <c r="D39" s="23"/>
      <c r="E39" s="26"/>
      <c r="F39" s="27"/>
      <c r="G39" s="28"/>
      <c r="H39" s="8" t="str">
        <f t="shared" si="2"/>
        <v/>
      </c>
      <c r="I39" s="124"/>
      <c r="J39" s="125"/>
      <c r="K39" s="126"/>
    </row>
    <row r="40" spans="1:11" ht="17.100000000000001" customHeight="1" x14ac:dyDescent="0.15">
      <c r="A40" s="9">
        <f>IF(DAY(A39+1)&lt;4,"",A39+1)</f>
        <v>45167</v>
      </c>
      <c r="B40" s="10" t="str">
        <f t="shared" si="1"/>
        <v>火</v>
      </c>
      <c r="C40" s="22"/>
      <c r="D40" s="23"/>
      <c r="E40" s="26"/>
      <c r="F40" s="27"/>
      <c r="G40" s="28"/>
      <c r="H40" s="8" t="str">
        <f t="shared" si="2"/>
        <v/>
      </c>
      <c r="I40" s="124"/>
      <c r="J40" s="125"/>
      <c r="K40" s="126"/>
    </row>
    <row r="41" spans="1:11" ht="17.100000000000001" customHeight="1" x14ac:dyDescent="0.15">
      <c r="A41" s="9">
        <f>IF(DAY(A39+2)&lt;4,"",A39+2)</f>
        <v>45168</v>
      </c>
      <c r="B41" s="10" t="str">
        <f t="shared" si="1"/>
        <v>水</v>
      </c>
      <c r="C41" s="22"/>
      <c r="D41" s="23"/>
      <c r="E41" s="26"/>
      <c r="F41" s="27"/>
      <c r="G41" s="28"/>
      <c r="H41" s="8" t="str">
        <f t="shared" si="2"/>
        <v/>
      </c>
      <c r="I41" s="124"/>
      <c r="J41" s="125"/>
      <c r="K41" s="126"/>
    </row>
    <row r="42" spans="1:11" ht="17.100000000000001" customHeight="1" thickBot="1" x14ac:dyDescent="0.2">
      <c r="A42" s="11">
        <f>IF(DAY(A39+3)&lt;4,"",A39+3)</f>
        <v>45169</v>
      </c>
      <c r="B42" s="42" t="str">
        <f>TEXT(A42,"aaa")</f>
        <v>木</v>
      </c>
      <c r="C42" s="29"/>
      <c r="D42" s="30"/>
      <c r="E42" s="31"/>
      <c r="F42" s="32"/>
      <c r="G42" s="33"/>
      <c r="H42" s="12" t="str">
        <f t="shared" si="2"/>
        <v/>
      </c>
      <c r="I42" s="117"/>
      <c r="J42" s="118"/>
      <c r="K42" s="119"/>
    </row>
    <row r="43" spans="1:11" ht="17.100000000000001" customHeight="1" thickTop="1" thickBot="1" x14ac:dyDescent="0.2">
      <c r="A43" s="112" t="s">
        <v>2</v>
      </c>
      <c r="B43" s="103"/>
      <c r="C43" s="113"/>
      <c r="D43" s="113"/>
      <c r="E43" s="113"/>
      <c r="F43" s="113"/>
      <c r="G43" s="113"/>
      <c r="H43" s="13">
        <f>SUM(H12:H42)</f>
        <v>0</v>
      </c>
      <c r="I43" s="103" t="s">
        <v>11</v>
      </c>
      <c r="J43" s="104"/>
      <c r="K43" s="17">
        <f>ROUNDDOWN(ROUND(H43*24*60,1)/60,2)</f>
        <v>0</v>
      </c>
    </row>
    <row r="44" spans="1:11" ht="17.100000000000001" customHeight="1" thickBot="1" x14ac:dyDescent="0.2">
      <c r="A44" s="59"/>
      <c r="B44" s="59"/>
      <c r="C44" s="60"/>
      <c r="D44" s="60"/>
      <c r="E44" s="60"/>
      <c r="F44" s="60"/>
      <c r="G44" s="60"/>
      <c r="H44" s="60"/>
      <c r="I44" s="60"/>
      <c r="J44" s="60"/>
      <c r="K44" s="60"/>
    </row>
    <row r="45" spans="1:11" ht="17.100000000000001" customHeight="1" thickBot="1" x14ac:dyDescent="0.2">
      <c r="A45" s="109" t="s">
        <v>12</v>
      </c>
      <c r="B45" s="110"/>
      <c r="C45" s="110"/>
      <c r="D45" s="110"/>
      <c r="E45" s="110"/>
      <c r="F45" s="110"/>
      <c r="G45" s="110"/>
      <c r="H45" s="110"/>
      <c r="I45" s="110"/>
      <c r="J45" s="110"/>
      <c r="K45" s="111"/>
    </row>
    <row r="46" spans="1:11" ht="17.100000000000001" customHeight="1" thickTop="1" thickBot="1" x14ac:dyDescent="0.2">
      <c r="A46" s="56"/>
      <c r="B46" s="57"/>
      <c r="C46" s="107"/>
      <c r="D46" s="107"/>
      <c r="E46" s="58"/>
      <c r="F46" s="58"/>
      <c r="G46" s="58"/>
      <c r="H46" s="58"/>
      <c r="I46" s="107"/>
      <c r="J46" s="107"/>
      <c r="K46" s="108"/>
    </row>
    <row r="47" spans="1:11" ht="17.100000000000001" customHeight="1" thickBot="1" x14ac:dyDescent="0.2">
      <c r="A47" s="14"/>
      <c r="B47" s="130" t="s">
        <v>14</v>
      </c>
      <c r="C47" s="131"/>
      <c r="D47" s="132"/>
      <c r="E47" s="133"/>
      <c r="F47" s="15" t="s">
        <v>15</v>
      </c>
      <c r="G47" s="105"/>
      <c r="H47" s="106"/>
      <c r="I47" s="15" t="s">
        <v>13</v>
      </c>
      <c r="J47" s="34"/>
      <c r="K47" s="16"/>
    </row>
    <row r="48" spans="1:11" ht="19.350000000000001" customHeight="1" thickBot="1" x14ac:dyDescent="0.2">
      <c r="A48" s="52"/>
      <c r="B48" s="53"/>
      <c r="C48" s="54"/>
      <c r="D48" s="54"/>
      <c r="E48" s="54"/>
      <c r="F48" s="54"/>
      <c r="G48" s="54"/>
      <c r="H48" s="54"/>
      <c r="I48" s="54"/>
      <c r="J48" s="54"/>
      <c r="K48" s="55"/>
    </row>
    <row r="49" spans="1:14" ht="18" customHeight="1" x14ac:dyDescent="0.15">
      <c r="A49" s="101" t="s">
        <v>23</v>
      </c>
      <c r="B49" s="101"/>
      <c r="C49" s="101"/>
      <c r="D49" s="101"/>
      <c r="E49" s="101"/>
      <c r="F49" s="101"/>
      <c r="G49" s="101"/>
      <c r="H49" s="101"/>
      <c r="I49" s="101"/>
      <c r="J49" s="101"/>
      <c r="K49" s="101"/>
    </row>
    <row r="50" spans="1:14" ht="17.25" customHeight="1" x14ac:dyDescent="0.15">
      <c r="A50" s="102"/>
      <c r="B50" s="102"/>
      <c r="C50" s="102"/>
      <c r="D50" s="102"/>
      <c r="E50" s="102"/>
      <c r="F50" s="102"/>
      <c r="G50" s="102"/>
      <c r="H50" s="102"/>
      <c r="I50" s="102"/>
      <c r="J50" s="102"/>
      <c r="K50" s="102"/>
    </row>
    <row r="51" spans="1:14" ht="19.350000000000001" customHeight="1" x14ac:dyDescent="0.15">
      <c r="A51" s="65"/>
      <c r="B51" s="64"/>
      <c r="C51" s="64"/>
      <c r="D51" s="64"/>
      <c r="E51" s="64"/>
      <c r="F51" s="64"/>
      <c r="G51" s="64"/>
      <c r="H51" s="64"/>
      <c r="I51" s="64"/>
      <c r="J51" s="64"/>
      <c r="K51" s="64"/>
      <c r="N51" s="41"/>
    </row>
    <row r="52" spans="1:14" ht="19.350000000000001" customHeight="1" x14ac:dyDescent="0.15">
      <c r="A52" s="67"/>
    </row>
    <row r="53" spans="1:14" ht="19.350000000000001" customHeight="1" x14ac:dyDescent="0.15">
      <c r="A53" s="68"/>
      <c r="B53" s="66"/>
    </row>
    <row r="54" spans="1:14" ht="19.350000000000001" customHeight="1" x14ac:dyDescent="0.15">
      <c r="A54" s="67"/>
      <c r="B54" s="66"/>
    </row>
    <row r="55" spans="1:14" ht="19.350000000000001" customHeight="1" x14ac:dyDescent="0.15">
      <c r="A55" s="67"/>
      <c r="B55" s="66"/>
    </row>
    <row r="56" spans="1:14" ht="19.350000000000001" customHeight="1" x14ac:dyDescent="0.15">
      <c r="A56" s="67"/>
      <c r="B56" s="66"/>
    </row>
    <row r="57" spans="1:14" ht="19.350000000000001" customHeight="1" x14ac:dyDescent="0.15">
      <c r="A57" s="67"/>
      <c r="B57" s="66"/>
    </row>
  </sheetData>
  <sheetProtection sheet="1" formatRows="0"/>
  <mergeCells count="38">
    <mergeCell ref="I38:K42"/>
    <mergeCell ref="B47:C47"/>
    <mergeCell ref="D47:E47"/>
    <mergeCell ref="G47:H47"/>
    <mergeCell ref="A49:K50"/>
    <mergeCell ref="A43:G43"/>
    <mergeCell ref="I43:J43"/>
    <mergeCell ref="A45:K45"/>
    <mergeCell ref="C46:D46"/>
    <mergeCell ref="I46:K46"/>
    <mergeCell ref="I10:K11"/>
    <mergeCell ref="I12:K16"/>
    <mergeCell ref="I17:K23"/>
    <mergeCell ref="I24:K30"/>
    <mergeCell ref="I31:K37"/>
    <mergeCell ref="A10:A11"/>
    <mergeCell ref="B10:B11"/>
    <mergeCell ref="C10:F10"/>
    <mergeCell ref="G10:G11"/>
    <mergeCell ref="H10:H11"/>
    <mergeCell ref="D9:G9"/>
    <mergeCell ref="A4:C4"/>
    <mergeCell ref="D4:K4"/>
    <mergeCell ref="A5:C5"/>
    <mergeCell ref="D5:K5"/>
    <mergeCell ref="A6:C6"/>
    <mergeCell ref="D6:K6"/>
    <mergeCell ref="A7:C7"/>
    <mergeCell ref="D7:K7"/>
    <mergeCell ref="A8:C8"/>
    <mergeCell ref="D8:G8"/>
    <mergeCell ref="J8:K8"/>
    <mergeCell ref="A1:D1"/>
    <mergeCell ref="E1:G1"/>
    <mergeCell ref="A2:F2"/>
    <mergeCell ref="H2:J2"/>
    <mergeCell ref="A3:C3"/>
    <mergeCell ref="D3:K3"/>
  </mergeCells>
  <phoneticPr fontId="2"/>
  <conditionalFormatting sqref="A12:B42">
    <cfRule type="expression" dxfId="13" priority="1" stopIfTrue="1">
      <formula>OR($B12="土",$B12="日",$B12="祝",$B12="振",$I12="休日")</formula>
    </cfRule>
  </conditionalFormatting>
  <conditionalFormatting sqref="C12:I12 C13:H42">
    <cfRule type="expression" dxfId="12" priority="3" stopIfTrue="1">
      <formula>OR($B12="土",$B12="日",$B12="祝",$B12="振",$I12="休日")</formula>
    </cfRule>
  </conditionalFormatting>
  <dataValidations count="5">
    <dataValidation type="list" imeMode="on" allowBlank="1" sqref="H8" xr:uid="{CFB2E9CD-6F48-441C-BCF0-9E250889535D}">
      <formula1>"通常勤務,管理者,裁量,高プロ,出向,その他"</formula1>
    </dataValidation>
    <dataValidation type="list" allowBlank="1" showInputMessage="1" showErrorMessage="1" sqref="G2 K2" xr:uid="{F4EDD73A-2948-4E23-9B54-D500BB00BBB9}">
      <formula1>"あり,なし"</formula1>
    </dataValidation>
    <dataValidation type="list" allowBlank="1" showInputMessage="1" showErrorMessage="1" sqref="E1:G1" xr:uid="{4C0AD3C8-B4FC-4DA8-B573-947E28B42E56}">
      <formula1>"委託業務従事日誌,助成事業従事日誌"</formula1>
    </dataValidation>
    <dataValidation type="time" operator="greaterThan" allowBlank="1" showInputMessage="1" showErrorMessage="1" errorTitle="時刻を入力して下さい。" error="0:01以上の時刻を入力して下さい。" sqref="D12:D42 F12:F42" xr:uid="{C011228E-B240-45D9-857C-A12E4CA1E46D}">
      <formula1>0</formula1>
    </dataValidation>
    <dataValidation type="time" allowBlank="1" showInputMessage="1" showErrorMessage="1" errorTitle="時刻を入力してください。" error="0:00から23:59までの時刻が入力できます。" sqref="C12:C42 E12:E42 G12:G42" xr:uid="{D759EC00-2F14-4996-A255-D0872B76A38C}">
      <formula1>0</formula1>
      <formula2>0.999988425925926</formula2>
    </dataValidation>
  </dataValidations>
  <pageMargins left="0.78740157480314965" right="0.39370078740157483" top="0.59055118110236227" bottom="0.59055118110236227" header="0.39370078740157483" footer="0.39370078740157483"/>
  <pageSetup paperSize="9" scale="9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0C480-A919-4E85-A703-10DE0B02A027}">
  <sheetPr codeName="Sheet6"/>
  <dimension ref="A1:N57"/>
  <sheetViews>
    <sheetView zoomScaleNormal="100" workbookViewId="0">
      <selection activeCell="I10" sqref="I10:K11"/>
    </sheetView>
  </sheetViews>
  <sheetFormatPr defaultRowHeight="19.350000000000001" customHeight="1" x14ac:dyDescent="0.15"/>
  <cols>
    <col min="1" max="1" width="4.125" style="3" customWidth="1"/>
    <col min="2" max="2" width="3.125" style="3" customWidth="1"/>
    <col min="3" max="8" width="6.625" style="2" customWidth="1"/>
    <col min="9" max="9" width="12.625" style="1" customWidth="1"/>
    <col min="10" max="10" width="24.625" style="1" customWidth="1"/>
    <col min="11" max="11" width="6.625" style="1" customWidth="1"/>
    <col min="12" max="16384" width="9" style="1"/>
  </cols>
  <sheetData>
    <row r="1" spans="1:13" ht="17.100000000000001" customHeight="1" thickBot="1" x14ac:dyDescent="0.2">
      <c r="A1" s="81" t="s">
        <v>30</v>
      </c>
      <c r="B1" s="82"/>
      <c r="C1" s="82"/>
      <c r="D1" s="82"/>
      <c r="E1" s="83" t="s">
        <v>19</v>
      </c>
      <c r="F1" s="84"/>
      <c r="G1" s="84"/>
      <c r="H1" s="61"/>
      <c r="I1" s="48" t="str">
        <f>IF($E$1="委託業務従事日誌","契約管理番号：","事業番号：")</f>
        <v>契約管理番号：</v>
      </c>
      <c r="J1" s="19" t="s">
        <v>21</v>
      </c>
      <c r="K1" s="18" t="str">
        <f>IF($E$1="委託業務従事日誌","別紙８","")</f>
        <v>別紙８</v>
      </c>
    </row>
    <row r="2" spans="1:13" ht="17.100000000000001" customHeight="1" x14ac:dyDescent="0.15">
      <c r="A2" s="73" t="s">
        <v>16</v>
      </c>
      <c r="B2" s="74"/>
      <c r="C2" s="74"/>
      <c r="D2" s="74"/>
      <c r="E2" s="74"/>
      <c r="F2" s="74"/>
      <c r="G2" s="20" t="s">
        <v>20</v>
      </c>
      <c r="H2" s="75" t="s">
        <v>17</v>
      </c>
      <c r="I2" s="75"/>
      <c r="J2" s="75"/>
      <c r="K2" s="50" t="s">
        <v>20</v>
      </c>
    </row>
    <row r="3" spans="1:13" ht="17.100000000000001" customHeight="1" x14ac:dyDescent="0.15">
      <c r="A3" s="76" t="str">
        <f>IF($E$1="委託業務従事日誌","件名：","助成事業の名称：")</f>
        <v>件名：</v>
      </c>
      <c r="B3" s="77"/>
      <c r="C3" s="77"/>
      <c r="D3" s="96"/>
      <c r="E3" s="97"/>
      <c r="F3" s="97"/>
      <c r="G3" s="97"/>
      <c r="H3" s="97"/>
      <c r="I3" s="97"/>
      <c r="J3" s="97"/>
      <c r="K3" s="98"/>
    </row>
    <row r="4" spans="1:13" ht="17.100000000000001" customHeight="1" x14ac:dyDescent="0.15">
      <c r="A4" s="89"/>
      <c r="B4" s="90"/>
      <c r="C4" s="90"/>
      <c r="D4" s="91"/>
      <c r="E4" s="92"/>
      <c r="F4" s="92"/>
      <c r="G4" s="92"/>
      <c r="H4" s="92"/>
      <c r="I4" s="92"/>
      <c r="J4" s="92"/>
      <c r="K4" s="93"/>
    </row>
    <row r="5" spans="1:13" ht="17.100000000000001" customHeight="1" x14ac:dyDescent="0.15">
      <c r="A5" s="89"/>
      <c r="B5" s="90"/>
      <c r="C5" s="90"/>
      <c r="D5" s="91"/>
      <c r="E5" s="92"/>
      <c r="F5" s="92"/>
      <c r="G5" s="92"/>
      <c r="H5" s="92"/>
      <c r="I5" s="92"/>
      <c r="J5" s="92"/>
      <c r="K5" s="93"/>
      <c r="L5" s="41"/>
    </row>
    <row r="6" spans="1:13" ht="17.100000000000001" customHeight="1" x14ac:dyDescent="0.15">
      <c r="A6" s="76" t="str">
        <f>IF($E$1="委託業務従事日誌","再委託等項目：","委託・共同研究項目：")</f>
        <v>再委託等項目：</v>
      </c>
      <c r="B6" s="77"/>
      <c r="C6" s="77"/>
      <c r="D6" s="91" t="s">
        <v>18</v>
      </c>
      <c r="E6" s="92"/>
      <c r="F6" s="92"/>
      <c r="G6" s="92"/>
      <c r="H6" s="92"/>
      <c r="I6" s="92"/>
      <c r="J6" s="92"/>
      <c r="K6" s="93"/>
    </row>
    <row r="7" spans="1:13" ht="17.100000000000001" customHeight="1" x14ac:dyDescent="0.15">
      <c r="A7" s="76" t="str">
        <f>IF($E$1="委託業務従事日誌","委託先等名称：","助成事業者名称：")</f>
        <v>委託先等名称：</v>
      </c>
      <c r="B7" s="77"/>
      <c r="C7" s="77"/>
      <c r="D7" s="91"/>
      <c r="E7" s="92"/>
      <c r="F7" s="92"/>
      <c r="G7" s="92"/>
      <c r="H7" s="92"/>
      <c r="I7" s="92"/>
      <c r="J7" s="92"/>
      <c r="K7" s="93"/>
      <c r="L7" s="43"/>
    </row>
    <row r="8" spans="1:13" ht="17.100000000000001" customHeight="1" x14ac:dyDescent="0.15">
      <c r="A8" s="78" t="s">
        <v>3</v>
      </c>
      <c r="B8" s="79"/>
      <c r="C8" s="79"/>
      <c r="D8" s="91"/>
      <c r="E8" s="100"/>
      <c r="F8" s="100"/>
      <c r="G8" s="100"/>
      <c r="H8" s="69" t="s">
        <v>22</v>
      </c>
      <c r="I8" s="49" t="str">
        <f>IF($E$1="委託業務従事日誌","業務管理者","主任研究者")&amp;"　所属："</f>
        <v>業務管理者　所属：</v>
      </c>
      <c r="J8" s="91"/>
      <c r="K8" s="99"/>
      <c r="M8" s="41"/>
    </row>
    <row r="9" spans="1:13" ht="17.100000000000001" customHeight="1" thickBot="1" x14ac:dyDescent="0.2">
      <c r="A9" s="62"/>
      <c r="B9" s="63"/>
      <c r="C9" s="4" t="s">
        <v>4</v>
      </c>
      <c r="D9" s="80"/>
      <c r="E9" s="80"/>
      <c r="F9" s="80"/>
      <c r="G9" s="80"/>
      <c r="H9" s="71"/>
      <c r="I9" s="4" t="s">
        <v>7</v>
      </c>
      <c r="J9" s="21"/>
      <c r="K9" s="70"/>
    </row>
    <row r="10" spans="1:13" s="3" customFormat="1" ht="17.100000000000001" customHeight="1" x14ac:dyDescent="0.15">
      <c r="A10" s="85" t="s">
        <v>0</v>
      </c>
      <c r="B10" s="87" t="s">
        <v>1</v>
      </c>
      <c r="C10" s="120" t="s">
        <v>10</v>
      </c>
      <c r="D10" s="121"/>
      <c r="E10" s="121"/>
      <c r="F10" s="122"/>
      <c r="G10" s="123" t="s">
        <v>8</v>
      </c>
      <c r="H10" s="94" t="s">
        <v>9</v>
      </c>
      <c r="I10" s="137" t="s">
        <v>39</v>
      </c>
      <c r="J10" s="137"/>
      <c r="K10" s="138"/>
    </row>
    <row r="11" spans="1:13" s="3" customFormat="1" ht="17.100000000000001" customHeight="1" thickBot="1" x14ac:dyDescent="0.2">
      <c r="A11" s="86"/>
      <c r="B11" s="88"/>
      <c r="C11" s="5" t="s">
        <v>5</v>
      </c>
      <c r="D11" s="6" t="s">
        <v>6</v>
      </c>
      <c r="E11" s="7" t="s">
        <v>5</v>
      </c>
      <c r="F11" s="6" t="s">
        <v>6</v>
      </c>
      <c r="G11" s="95"/>
      <c r="H11" s="95"/>
      <c r="I11" s="139"/>
      <c r="J11" s="139"/>
      <c r="K11" s="140"/>
    </row>
    <row r="12" spans="1:13" ht="17.100000000000001" customHeight="1" thickTop="1" x14ac:dyDescent="0.15">
      <c r="A12" s="44">
        <f>DATEVALUE(TEXT(SUBSTITUTE(SUBSTITUTE(SUBSTITUTE($A$1,"元","１"),"分",""),"度","")&amp;"１日","yyyy/mm/d"))</f>
        <v>45170</v>
      </c>
      <c r="B12" s="45" t="str">
        <f>TEXT(A12,"aaa")</f>
        <v>金</v>
      </c>
      <c r="C12" s="36"/>
      <c r="D12" s="37"/>
      <c r="E12" s="46"/>
      <c r="F12" s="39"/>
      <c r="G12" s="47"/>
      <c r="H12" s="8" t="str">
        <f>IF((D12-C12)+(F12-E12)-G12=0,"",(D12-C12)+(F12-E12)-G12)</f>
        <v/>
      </c>
      <c r="I12" s="141"/>
      <c r="J12" s="142"/>
      <c r="K12" s="143"/>
    </row>
    <row r="13" spans="1:13" ht="17.100000000000001" customHeight="1" x14ac:dyDescent="0.15">
      <c r="A13" s="9">
        <f t="shared" ref="A13:A37" si="0">A12+1</f>
        <v>45171</v>
      </c>
      <c r="B13" s="10" t="str">
        <f>TEXT(A13,"aaa")</f>
        <v>土</v>
      </c>
      <c r="C13" s="24"/>
      <c r="D13" s="25"/>
      <c r="E13" s="26"/>
      <c r="F13" s="27"/>
      <c r="G13" s="28"/>
      <c r="H13" s="8" t="str">
        <f>IF((D13-C13)+(F13-E13)-G13=0,"",(D13-C13)+(F13-E13)-G13)</f>
        <v/>
      </c>
      <c r="I13" s="147"/>
      <c r="J13" s="148"/>
      <c r="K13" s="149"/>
    </row>
    <row r="14" spans="1:13" ht="17.100000000000001" customHeight="1" x14ac:dyDescent="0.15">
      <c r="A14" s="51">
        <f t="shared" si="0"/>
        <v>45172</v>
      </c>
      <c r="B14" s="10" t="str">
        <f t="shared" ref="B14:B41" si="1">TEXT(A14,"aaa")</f>
        <v>日</v>
      </c>
      <c r="C14" s="22"/>
      <c r="D14" s="23"/>
      <c r="E14" s="26"/>
      <c r="F14" s="27"/>
      <c r="G14" s="28"/>
      <c r="H14" s="8" t="str">
        <f t="shared" ref="H14:H42" si="2">IF((D14-C14)+(F14-E14)-G14=0,"",(D14-C14)+(F14-E14)-G14)</f>
        <v/>
      </c>
      <c r="I14" s="114"/>
      <c r="J14" s="115"/>
      <c r="K14" s="116"/>
    </row>
    <row r="15" spans="1:13" ht="17.100000000000001" customHeight="1" x14ac:dyDescent="0.15">
      <c r="A15" s="9">
        <f t="shared" si="0"/>
        <v>45173</v>
      </c>
      <c r="B15" s="10" t="str">
        <f t="shared" si="1"/>
        <v>月</v>
      </c>
      <c r="C15" s="22"/>
      <c r="D15" s="23"/>
      <c r="E15" s="26"/>
      <c r="F15" s="27"/>
      <c r="G15" s="28"/>
      <c r="H15" s="8" t="str">
        <f t="shared" si="2"/>
        <v/>
      </c>
      <c r="I15" s="124"/>
      <c r="J15" s="125"/>
      <c r="K15" s="126"/>
    </row>
    <row r="16" spans="1:13" ht="17.100000000000001" customHeight="1" x14ac:dyDescent="0.15">
      <c r="A16" s="9">
        <f t="shared" si="0"/>
        <v>45174</v>
      </c>
      <c r="B16" s="10" t="str">
        <f t="shared" si="1"/>
        <v>火</v>
      </c>
      <c r="C16" s="22"/>
      <c r="D16" s="23"/>
      <c r="E16" s="26"/>
      <c r="F16" s="27"/>
      <c r="G16" s="28"/>
      <c r="H16" s="8" t="str">
        <f t="shared" si="2"/>
        <v/>
      </c>
      <c r="I16" s="124"/>
      <c r="J16" s="125"/>
      <c r="K16" s="126"/>
    </row>
    <row r="17" spans="1:11" ht="17.100000000000001" customHeight="1" x14ac:dyDescent="0.15">
      <c r="A17" s="35">
        <f t="shared" si="0"/>
        <v>45175</v>
      </c>
      <c r="B17" s="10" t="str">
        <f t="shared" si="1"/>
        <v>水</v>
      </c>
      <c r="C17" s="36"/>
      <c r="D17" s="37"/>
      <c r="E17" s="38"/>
      <c r="F17" s="39"/>
      <c r="G17" s="40"/>
      <c r="H17" s="8" t="str">
        <f t="shared" si="2"/>
        <v/>
      </c>
      <c r="I17" s="124"/>
      <c r="J17" s="125"/>
      <c r="K17" s="126"/>
    </row>
    <row r="18" spans="1:11" ht="17.100000000000001" customHeight="1" x14ac:dyDescent="0.15">
      <c r="A18" s="35">
        <f t="shared" si="0"/>
        <v>45176</v>
      </c>
      <c r="B18" s="10" t="str">
        <f t="shared" si="1"/>
        <v>木</v>
      </c>
      <c r="C18" s="36"/>
      <c r="D18" s="37"/>
      <c r="E18" s="38"/>
      <c r="F18" s="39"/>
      <c r="G18" s="40"/>
      <c r="H18" s="8" t="str">
        <f t="shared" si="2"/>
        <v/>
      </c>
      <c r="I18" s="124"/>
      <c r="J18" s="125"/>
      <c r="K18" s="126"/>
    </row>
    <row r="19" spans="1:11" ht="17.100000000000001" customHeight="1" x14ac:dyDescent="0.15">
      <c r="A19" s="9">
        <f t="shared" si="0"/>
        <v>45177</v>
      </c>
      <c r="B19" s="10" t="str">
        <f t="shared" si="1"/>
        <v>金</v>
      </c>
      <c r="C19" s="22"/>
      <c r="D19" s="23"/>
      <c r="E19" s="26"/>
      <c r="F19" s="27"/>
      <c r="G19" s="28"/>
      <c r="H19" s="8" t="str">
        <f t="shared" si="2"/>
        <v/>
      </c>
      <c r="I19" s="124"/>
      <c r="J19" s="125"/>
      <c r="K19" s="126"/>
    </row>
    <row r="20" spans="1:11" ht="17.100000000000001" customHeight="1" x14ac:dyDescent="0.15">
      <c r="A20" s="9">
        <f t="shared" si="0"/>
        <v>45178</v>
      </c>
      <c r="B20" s="10" t="str">
        <f t="shared" si="1"/>
        <v>土</v>
      </c>
      <c r="C20" s="22"/>
      <c r="D20" s="23"/>
      <c r="E20" s="26"/>
      <c r="F20" s="27"/>
      <c r="G20" s="28"/>
      <c r="H20" s="8" t="str">
        <f t="shared" si="2"/>
        <v/>
      </c>
      <c r="I20" s="127"/>
      <c r="J20" s="128"/>
      <c r="K20" s="129"/>
    </row>
    <row r="21" spans="1:11" ht="17.100000000000001" customHeight="1" x14ac:dyDescent="0.15">
      <c r="A21" s="51">
        <f t="shared" si="0"/>
        <v>45179</v>
      </c>
      <c r="B21" s="10" t="str">
        <f t="shared" si="1"/>
        <v>日</v>
      </c>
      <c r="C21" s="22"/>
      <c r="D21" s="23"/>
      <c r="E21" s="26"/>
      <c r="F21" s="27"/>
      <c r="G21" s="28"/>
      <c r="H21" s="8" t="str">
        <f t="shared" si="2"/>
        <v/>
      </c>
      <c r="I21" s="114"/>
      <c r="J21" s="115"/>
      <c r="K21" s="116"/>
    </row>
    <row r="22" spans="1:11" ht="17.100000000000001" customHeight="1" x14ac:dyDescent="0.15">
      <c r="A22" s="9">
        <f t="shared" si="0"/>
        <v>45180</v>
      </c>
      <c r="B22" s="10" t="str">
        <f t="shared" si="1"/>
        <v>月</v>
      </c>
      <c r="C22" s="22"/>
      <c r="D22" s="23"/>
      <c r="E22" s="26"/>
      <c r="F22" s="27"/>
      <c r="G22" s="28"/>
      <c r="H22" s="8" t="str">
        <f t="shared" si="2"/>
        <v/>
      </c>
      <c r="I22" s="124"/>
      <c r="J22" s="125"/>
      <c r="K22" s="126"/>
    </row>
    <row r="23" spans="1:11" ht="17.100000000000001" customHeight="1" x14ac:dyDescent="0.15">
      <c r="A23" s="9">
        <f t="shared" si="0"/>
        <v>45181</v>
      </c>
      <c r="B23" s="10" t="str">
        <f t="shared" si="1"/>
        <v>火</v>
      </c>
      <c r="C23" s="22"/>
      <c r="D23" s="23"/>
      <c r="E23" s="26"/>
      <c r="F23" s="27"/>
      <c r="G23" s="28"/>
      <c r="H23" s="8" t="str">
        <f t="shared" si="2"/>
        <v/>
      </c>
      <c r="I23" s="124"/>
      <c r="J23" s="125"/>
      <c r="K23" s="126"/>
    </row>
    <row r="24" spans="1:11" ht="17.100000000000001" customHeight="1" x14ac:dyDescent="0.15">
      <c r="A24" s="9">
        <f t="shared" si="0"/>
        <v>45182</v>
      </c>
      <c r="B24" s="10" t="str">
        <f t="shared" si="1"/>
        <v>水</v>
      </c>
      <c r="C24" s="22"/>
      <c r="D24" s="23"/>
      <c r="E24" s="26"/>
      <c r="F24" s="27"/>
      <c r="G24" s="28"/>
      <c r="H24" s="8" t="str">
        <f t="shared" si="2"/>
        <v/>
      </c>
      <c r="I24" s="124"/>
      <c r="J24" s="125"/>
      <c r="K24" s="126"/>
    </row>
    <row r="25" spans="1:11" ht="17.100000000000001" customHeight="1" x14ac:dyDescent="0.15">
      <c r="A25" s="9">
        <f t="shared" si="0"/>
        <v>45183</v>
      </c>
      <c r="B25" s="10" t="str">
        <f t="shared" si="1"/>
        <v>木</v>
      </c>
      <c r="C25" s="22"/>
      <c r="D25" s="23"/>
      <c r="E25" s="26"/>
      <c r="F25" s="27"/>
      <c r="G25" s="28"/>
      <c r="H25" s="8" t="str">
        <f t="shared" si="2"/>
        <v/>
      </c>
      <c r="I25" s="124"/>
      <c r="J25" s="125"/>
      <c r="K25" s="126"/>
    </row>
    <row r="26" spans="1:11" ht="17.100000000000001" customHeight="1" x14ac:dyDescent="0.15">
      <c r="A26" s="9">
        <f t="shared" si="0"/>
        <v>45184</v>
      </c>
      <c r="B26" s="10" t="str">
        <f t="shared" si="1"/>
        <v>金</v>
      </c>
      <c r="C26" s="22"/>
      <c r="D26" s="23"/>
      <c r="E26" s="26"/>
      <c r="F26" s="27"/>
      <c r="G26" s="28"/>
      <c r="H26" s="8" t="str">
        <f t="shared" si="2"/>
        <v/>
      </c>
      <c r="I26" s="124"/>
      <c r="J26" s="125"/>
      <c r="K26" s="126"/>
    </row>
    <row r="27" spans="1:11" ht="17.100000000000001" customHeight="1" x14ac:dyDescent="0.15">
      <c r="A27" s="9">
        <f t="shared" si="0"/>
        <v>45185</v>
      </c>
      <c r="B27" s="10" t="str">
        <f t="shared" si="1"/>
        <v>土</v>
      </c>
      <c r="C27" s="22"/>
      <c r="D27" s="23"/>
      <c r="E27" s="26"/>
      <c r="F27" s="27"/>
      <c r="G27" s="28"/>
      <c r="H27" s="8" t="str">
        <f t="shared" si="2"/>
        <v/>
      </c>
      <c r="I27" s="127"/>
      <c r="J27" s="128"/>
      <c r="K27" s="129"/>
    </row>
    <row r="28" spans="1:11" ht="17.100000000000001" customHeight="1" x14ac:dyDescent="0.15">
      <c r="A28" s="9">
        <f t="shared" si="0"/>
        <v>45186</v>
      </c>
      <c r="B28" s="10" t="str">
        <f t="shared" si="1"/>
        <v>日</v>
      </c>
      <c r="C28" s="22"/>
      <c r="D28" s="23"/>
      <c r="E28" s="26"/>
      <c r="F28" s="27"/>
      <c r="G28" s="28"/>
      <c r="H28" s="8" t="str">
        <f t="shared" si="2"/>
        <v/>
      </c>
      <c r="I28" s="114"/>
      <c r="J28" s="115"/>
      <c r="K28" s="116"/>
    </row>
    <row r="29" spans="1:11" ht="17.100000000000001" customHeight="1" x14ac:dyDescent="0.15">
      <c r="A29" s="9">
        <f t="shared" si="0"/>
        <v>45187</v>
      </c>
      <c r="B29" s="10" t="s">
        <v>37</v>
      </c>
      <c r="C29" s="22"/>
      <c r="D29" s="23"/>
      <c r="E29" s="26"/>
      <c r="F29" s="27"/>
      <c r="G29" s="28"/>
      <c r="H29" s="8" t="str">
        <f t="shared" si="2"/>
        <v/>
      </c>
      <c r="I29" s="124"/>
      <c r="J29" s="125"/>
      <c r="K29" s="126"/>
    </row>
    <row r="30" spans="1:11" ht="17.100000000000001" customHeight="1" x14ac:dyDescent="0.15">
      <c r="A30" s="9">
        <f t="shared" si="0"/>
        <v>45188</v>
      </c>
      <c r="B30" s="10" t="str">
        <f t="shared" si="1"/>
        <v>火</v>
      </c>
      <c r="C30" s="22"/>
      <c r="D30" s="23"/>
      <c r="E30" s="26"/>
      <c r="F30" s="27"/>
      <c r="G30" s="28"/>
      <c r="H30" s="8" t="str">
        <f t="shared" si="2"/>
        <v/>
      </c>
      <c r="I30" s="124"/>
      <c r="J30" s="125"/>
      <c r="K30" s="126"/>
    </row>
    <row r="31" spans="1:11" ht="17.100000000000001" customHeight="1" x14ac:dyDescent="0.15">
      <c r="A31" s="9">
        <f t="shared" si="0"/>
        <v>45189</v>
      </c>
      <c r="B31" s="10" t="str">
        <f t="shared" si="1"/>
        <v>水</v>
      </c>
      <c r="C31" s="22"/>
      <c r="D31" s="23"/>
      <c r="E31" s="26"/>
      <c r="F31" s="27"/>
      <c r="G31" s="28"/>
      <c r="H31" s="8" t="str">
        <f t="shared" si="2"/>
        <v/>
      </c>
      <c r="I31" s="124"/>
      <c r="J31" s="125"/>
      <c r="K31" s="126"/>
    </row>
    <row r="32" spans="1:11" ht="17.100000000000001" customHeight="1" x14ac:dyDescent="0.15">
      <c r="A32" s="9">
        <f t="shared" si="0"/>
        <v>45190</v>
      </c>
      <c r="B32" s="10" t="str">
        <f t="shared" si="1"/>
        <v>木</v>
      </c>
      <c r="C32" s="22"/>
      <c r="D32" s="23"/>
      <c r="E32" s="26"/>
      <c r="F32" s="27"/>
      <c r="G32" s="28"/>
      <c r="H32" s="8" t="str">
        <f t="shared" si="2"/>
        <v/>
      </c>
      <c r="I32" s="124"/>
      <c r="J32" s="125"/>
      <c r="K32" s="126"/>
    </row>
    <row r="33" spans="1:11" ht="17.100000000000001" customHeight="1" x14ac:dyDescent="0.15">
      <c r="A33" s="9">
        <f t="shared" si="0"/>
        <v>45191</v>
      </c>
      <c r="B33" s="10" t="str">
        <f t="shared" si="1"/>
        <v>金</v>
      </c>
      <c r="C33" s="22"/>
      <c r="D33" s="23"/>
      <c r="E33" s="26"/>
      <c r="F33" s="27"/>
      <c r="G33" s="28"/>
      <c r="H33" s="8" t="str">
        <f t="shared" si="2"/>
        <v/>
      </c>
      <c r="I33" s="124"/>
      <c r="J33" s="125"/>
      <c r="K33" s="126"/>
    </row>
    <row r="34" spans="1:11" ht="17.100000000000001" customHeight="1" x14ac:dyDescent="0.15">
      <c r="A34" s="9">
        <f t="shared" si="0"/>
        <v>45192</v>
      </c>
      <c r="B34" s="10" t="s">
        <v>37</v>
      </c>
      <c r="C34" s="22"/>
      <c r="D34" s="23"/>
      <c r="E34" s="26"/>
      <c r="F34" s="27"/>
      <c r="G34" s="28"/>
      <c r="H34" s="8" t="str">
        <f t="shared" si="2"/>
        <v/>
      </c>
      <c r="I34" s="127"/>
      <c r="J34" s="128"/>
      <c r="K34" s="129"/>
    </row>
    <row r="35" spans="1:11" ht="17.100000000000001" customHeight="1" x14ac:dyDescent="0.15">
      <c r="A35" s="9">
        <f t="shared" si="0"/>
        <v>45193</v>
      </c>
      <c r="B35" s="10" t="str">
        <f t="shared" si="1"/>
        <v>日</v>
      </c>
      <c r="C35" s="22"/>
      <c r="D35" s="23"/>
      <c r="E35" s="26"/>
      <c r="F35" s="27"/>
      <c r="G35" s="28"/>
      <c r="H35" s="8" t="str">
        <f t="shared" si="2"/>
        <v/>
      </c>
      <c r="I35" s="114"/>
      <c r="J35" s="115"/>
      <c r="K35" s="116"/>
    </row>
    <row r="36" spans="1:11" ht="17.100000000000001" customHeight="1" x14ac:dyDescent="0.15">
      <c r="A36" s="9">
        <f t="shared" si="0"/>
        <v>45194</v>
      </c>
      <c r="B36" s="10" t="str">
        <f t="shared" si="1"/>
        <v>月</v>
      </c>
      <c r="C36" s="22"/>
      <c r="D36" s="23"/>
      <c r="E36" s="26"/>
      <c r="F36" s="27"/>
      <c r="G36" s="28"/>
      <c r="H36" s="8" t="str">
        <f t="shared" si="2"/>
        <v/>
      </c>
      <c r="I36" s="124"/>
      <c r="J36" s="125"/>
      <c r="K36" s="126"/>
    </row>
    <row r="37" spans="1:11" ht="17.100000000000001" customHeight="1" x14ac:dyDescent="0.15">
      <c r="A37" s="9">
        <f t="shared" si="0"/>
        <v>45195</v>
      </c>
      <c r="B37" s="10" t="str">
        <f t="shared" si="1"/>
        <v>火</v>
      </c>
      <c r="C37" s="22"/>
      <c r="D37" s="23"/>
      <c r="E37" s="26"/>
      <c r="F37" s="27"/>
      <c r="G37" s="28"/>
      <c r="H37" s="8" t="str">
        <f t="shared" si="2"/>
        <v/>
      </c>
      <c r="I37" s="124"/>
      <c r="J37" s="125"/>
      <c r="K37" s="126"/>
    </row>
    <row r="38" spans="1:11" ht="17.100000000000001" customHeight="1" x14ac:dyDescent="0.15">
      <c r="A38" s="9">
        <f>A37+1</f>
        <v>45196</v>
      </c>
      <c r="B38" s="10" t="str">
        <f t="shared" si="1"/>
        <v>水</v>
      </c>
      <c r="C38" s="22"/>
      <c r="D38" s="23"/>
      <c r="E38" s="26"/>
      <c r="F38" s="27"/>
      <c r="G38" s="28"/>
      <c r="H38" s="8" t="str">
        <f t="shared" si="2"/>
        <v/>
      </c>
      <c r="I38" s="124"/>
      <c r="J38" s="125"/>
      <c r="K38" s="126"/>
    </row>
    <row r="39" spans="1:11" ht="17.100000000000001" customHeight="1" x14ac:dyDescent="0.15">
      <c r="A39" s="9">
        <f>A38+1</f>
        <v>45197</v>
      </c>
      <c r="B39" s="10" t="str">
        <f t="shared" si="1"/>
        <v>木</v>
      </c>
      <c r="C39" s="22"/>
      <c r="D39" s="23"/>
      <c r="E39" s="26"/>
      <c r="F39" s="27"/>
      <c r="G39" s="28"/>
      <c r="H39" s="8" t="str">
        <f t="shared" si="2"/>
        <v/>
      </c>
      <c r="I39" s="124"/>
      <c r="J39" s="125"/>
      <c r="K39" s="126"/>
    </row>
    <row r="40" spans="1:11" ht="17.100000000000001" customHeight="1" x14ac:dyDescent="0.15">
      <c r="A40" s="9">
        <f>IF(DAY(A39+1)&lt;4,"",A39+1)</f>
        <v>45198</v>
      </c>
      <c r="B40" s="10" t="str">
        <f t="shared" si="1"/>
        <v>金</v>
      </c>
      <c r="C40" s="22"/>
      <c r="D40" s="23"/>
      <c r="E40" s="26"/>
      <c r="F40" s="27"/>
      <c r="G40" s="28"/>
      <c r="H40" s="8" t="str">
        <f t="shared" si="2"/>
        <v/>
      </c>
      <c r="I40" s="124"/>
      <c r="J40" s="125"/>
      <c r="K40" s="126"/>
    </row>
    <row r="41" spans="1:11" ht="17.100000000000001" customHeight="1" x14ac:dyDescent="0.15">
      <c r="A41" s="9">
        <f>IF(DAY(A39+2)&lt;4,"",A39+2)</f>
        <v>45199</v>
      </c>
      <c r="B41" s="10" t="str">
        <f t="shared" si="1"/>
        <v>土</v>
      </c>
      <c r="C41" s="22"/>
      <c r="D41" s="23"/>
      <c r="E41" s="26"/>
      <c r="F41" s="27"/>
      <c r="G41" s="28"/>
      <c r="H41" s="8" t="str">
        <f t="shared" si="2"/>
        <v/>
      </c>
      <c r="I41" s="127"/>
      <c r="J41" s="128"/>
      <c r="K41" s="129"/>
    </row>
    <row r="42" spans="1:11" ht="17.100000000000001" customHeight="1" thickBot="1" x14ac:dyDescent="0.2">
      <c r="A42" s="11" t="str">
        <f>IF(DAY(A39+3)&lt;4,"",A39+3)</f>
        <v/>
      </c>
      <c r="B42" s="42" t="str">
        <f>TEXT(A42,"aaa")</f>
        <v/>
      </c>
      <c r="C42" s="29"/>
      <c r="D42" s="30"/>
      <c r="E42" s="31"/>
      <c r="F42" s="32"/>
      <c r="G42" s="33"/>
      <c r="H42" s="12" t="str">
        <f t="shared" si="2"/>
        <v/>
      </c>
      <c r="I42" s="150"/>
      <c r="J42" s="151"/>
      <c r="K42" s="152"/>
    </row>
    <row r="43" spans="1:11" ht="17.100000000000001" customHeight="1" thickTop="1" thickBot="1" x14ac:dyDescent="0.2">
      <c r="A43" s="112" t="s">
        <v>2</v>
      </c>
      <c r="B43" s="103"/>
      <c r="C43" s="113"/>
      <c r="D43" s="113"/>
      <c r="E43" s="113"/>
      <c r="F43" s="113"/>
      <c r="G43" s="113"/>
      <c r="H43" s="13">
        <f>SUM(H12:H42)</f>
        <v>0</v>
      </c>
      <c r="I43" s="103" t="s">
        <v>11</v>
      </c>
      <c r="J43" s="104"/>
      <c r="K43" s="17">
        <f>ROUNDDOWN(ROUND(H43*24*60,1)/60,2)</f>
        <v>0</v>
      </c>
    </row>
    <row r="44" spans="1:11" ht="17.100000000000001" customHeight="1" thickBot="1" x14ac:dyDescent="0.2">
      <c r="A44" s="59"/>
      <c r="B44" s="59"/>
      <c r="C44" s="60"/>
      <c r="D44" s="60"/>
      <c r="E44" s="60"/>
      <c r="F44" s="60"/>
      <c r="G44" s="60"/>
      <c r="H44" s="60"/>
      <c r="I44" s="60"/>
      <c r="J44" s="60"/>
      <c r="K44" s="60"/>
    </row>
    <row r="45" spans="1:11" ht="17.100000000000001" customHeight="1" thickBot="1" x14ac:dyDescent="0.2">
      <c r="A45" s="109" t="s">
        <v>12</v>
      </c>
      <c r="B45" s="110"/>
      <c r="C45" s="110"/>
      <c r="D45" s="110"/>
      <c r="E45" s="110"/>
      <c r="F45" s="110"/>
      <c r="G45" s="110"/>
      <c r="H45" s="110"/>
      <c r="I45" s="110"/>
      <c r="J45" s="110"/>
      <c r="K45" s="111"/>
    </row>
    <row r="46" spans="1:11" ht="17.100000000000001" customHeight="1" thickTop="1" thickBot="1" x14ac:dyDescent="0.2">
      <c r="A46" s="56"/>
      <c r="B46" s="57"/>
      <c r="C46" s="107"/>
      <c r="D46" s="107"/>
      <c r="E46" s="58"/>
      <c r="F46" s="58"/>
      <c r="G46" s="58"/>
      <c r="H46" s="58"/>
      <c r="I46" s="107"/>
      <c r="J46" s="107"/>
      <c r="K46" s="108"/>
    </row>
    <row r="47" spans="1:11" ht="17.100000000000001" customHeight="1" thickBot="1" x14ac:dyDescent="0.2">
      <c r="A47" s="14"/>
      <c r="B47" s="130" t="s">
        <v>14</v>
      </c>
      <c r="C47" s="131"/>
      <c r="D47" s="132"/>
      <c r="E47" s="133"/>
      <c r="F47" s="15" t="s">
        <v>15</v>
      </c>
      <c r="G47" s="105"/>
      <c r="H47" s="106"/>
      <c r="I47" s="15" t="s">
        <v>13</v>
      </c>
      <c r="J47" s="34"/>
      <c r="K47" s="16"/>
    </row>
    <row r="48" spans="1:11" ht="19.350000000000001" customHeight="1" thickBot="1" x14ac:dyDescent="0.2">
      <c r="A48" s="52"/>
      <c r="B48" s="53"/>
      <c r="C48" s="54"/>
      <c r="D48" s="54"/>
      <c r="E48" s="54"/>
      <c r="F48" s="54"/>
      <c r="G48" s="54"/>
      <c r="H48" s="54"/>
      <c r="I48" s="54"/>
      <c r="J48" s="54"/>
      <c r="K48" s="55"/>
    </row>
    <row r="49" spans="1:14" ht="18" customHeight="1" x14ac:dyDescent="0.15">
      <c r="A49" s="101" t="s">
        <v>23</v>
      </c>
      <c r="B49" s="101"/>
      <c r="C49" s="101"/>
      <c r="D49" s="101"/>
      <c r="E49" s="101"/>
      <c r="F49" s="101"/>
      <c r="G49" s="101"/>
      <c r="H49" s="101"/>
      <c r="I49" s="101"/>
      <c r="J49" s="101"/>
      <c r="K49" s="101"/>
    </row>
    <row r="50" spans="1:14" ht="17.25" customHeight="1" x14ac:dyDescent="0.15">
      <c r="A50" s="102"/>
      <c r="B50" s="102"/>
      <c r="C50" s="102"/>
      <c r="D50" s="102"/>
      <c r="E50" s="102"/>
      <c r="F50" s="102"/>
      <c r="G50" s="102"/>
      <c r="H50" s="102"/>
      <c r="I50" s="102"/>
      <c r="J50" s="102"/>
      <c r="K50" s="102"/>
    </row>
    <row r="51" spans="1:14" ht="19.350000000000001" customHeight="1" x14ac:dyDescent="0.15">
      <c r="A51" s="65"/>
      <c r="B51" s="64"/>
      <c r="C51" s="64"/>
      <c r="D51" s="64"/>
      <c r="E51" s="64"/>
      <c r="F51" s="64"/>
      <c r="G51" s="64"/>
      <c r="H51" s="64"/>
      <c r="I51" s="64"/>
      <c r="J51" s="64"/>
      <c r="K51" s="64"/>
      <c r="N51" s="41"/>
    </row>
    <row r="52" spans="1:14" ht="19.350000000000001" customHeight="1" x14ac:dyDescent="0.15">
      <c r="A52" s="67"/>
    </row>
    <row r="53" spans="1:14" ht="19.350000000000001" customHeight="1" x14ac:dyDescent="0.15">
      <c r="A53" s="68"/>
      <c r="B53" s="66"/>
    </row>
    <row r="54" spans="1:14" ht="19.350000000000001" customHeight="1" x14ac:dyDescent="0.15">
      <c r="A54" s="67"/>
      <c r="B54" s="66"/>
    </row>
    <row r="55" spans="1:14" ht="19.350000000000001" customHeight="1" x14ac:dyDescent="0.15">
      <c r="A55" s="67"/>
      <c r="B55" s="66"/>
    </row>
    <row r="56" spans="1:14" ht="19.350000000000001" customHeight="1" x14ac:dyDescent="0.15">
      <c r="A56" s="67"/>
      <c r="B56" s="66"/>
    </row>
    <row r="57" spans="1:14" ht="19.350000000000001" customHeight="1" x14ac:dyDescent="0.15">
      <c r="A57" s="67"/>
      <c r="B57" s="66"/>
    </row>
  </sheetData>
  <sheetProtection sheet="1" formatRows="0"/>
  <mergeCells count="39">
    <mergeCell ref="I35:K41"/>
    <mergeCell ref="B47:C47"/>
    <mergeCell ref="D47:E47"/>
    <mergeCell ref="G47:H47"/>
    <mergeCell ref="A49:K50"/>
    <mergeCell ref="I42:K42"/>
    <mergeCell ref="A43:G43"/>
    <mergeCell ref="I43:J43"/>
    <mergeCell ref="A45:K45"/>
    <mergeCell ref="C46:D46"/>
    <mergeCell ref="I46:K46"/>
    <mergeCell ref="I10:K11"/>
    <mergeCell ref="I14:K20"/>
    <mergeCell ref="I12:K13"/>
    <mergeCell ref="I21:K27"/>
    <mergeCell ref="I28:K34"/>
    <mergeCell ref="A10:A11"/>
    <mergeCell ref="B10:B11"/>
    <mergeCell ref="C10:F10"/>
    <mergeCell ref="G10:G11"/>
    <mergeCell ref="H10:H11"/>
    <mergeCell ref="D9:G9"/>
    <mergeCell ref="A4:C4"/>
    <mergeCell ref="D4:K4"/>
    <mergeCell ref="A5:C5"/>
    <mergeCell ref="D5:K5"/>
    <mergeCell ref="A6:C6"/>
    <mergeCell ref="D6:K6"/>
    <mergeCell ref="A7:C7"/>
    <mergeCell ref="D7:K7"/>
    <mergeCell ref="A8:C8"/>
    <mergeCell ref="D8:G8"/>
    <mergeCell ref="J8:K8"/>
    <mergeCell ref="A1:D1"/>
    <mergeCell ref="E1:G1"/>
    <mergeCell ref="A2:F2"/>
    <mergeCell ref="H2:J2"/>
    <mergeCell ref="A3:C3"/>
    <mergeCell ref="D3:K3"/>
  </mergeCells>
  <phoneticPr fontId="2"/>
  <conditionalFormatting sqref="A12:B42">
    <cfRule type="expression" dxfId="11" priority="1" stopIfTrue="1">
      <formula>OR($B12="土",$B12="日",$B12="祝",$B12="振",$I12="休日")</formula>
    </cfRule>
  </conditionalFormatting>
  <conditionalFormatting sqref="C12:I12 C13:H41 C42:I42">
    <cfRule type="expression" dxfId="10" priority="3" stopIfTrue="1">
      <formula>OR($B12="土",$B12="日",$B12="祝",$B12="振",$I12="休日")</formula>
    </cfRule>
  </conditionalFormatting>
  <dataValidations count="5">
    <dataValidation type="list" imeMode="on" allowBlank="1" sqref="H8" xr:uid="{517C6B78-1898-4570-B58F-62AA5E629CE7}">
      <formula1>"通常勤務,管理者,裁量,高プロ,出向,その他"</formula1>
    </dataValidation>
    <dataValidation type="list" allowBlank="1" showInputMessage="1" showErrorMessage="1" sqref="G2 K2" xr:uid="{9941754B-25F3-4B8B-8FB8-C6790B8B9423}">
      <formula1>"あり,なし"</formula1>
    </dataValidation>
    <dataValidation type="list" allowBlank="1" showInputMessage="1" showErrorMessage="1" sqref="E1:G1" xr:uid="{B5871273-B8F6-4955-B02D-64B5B8DF3952}">
      <formula1>"委託業務従事日誌,助成事業従事日誌"</formula1>
    </dataValidation>
    <dataValidation type="time" operator="greaterThan" allowBlank="1" showInputMessage="1" showErrorMessage="1" errorTitle="時刻を入力して下さい。" error="0:01以上の時刻を入力して下さい。" sqref="D12:D42 F12:F42" xr:uid="{61E53B60-6881-447D-B9F9-B81EE813FEB1}">
      <formula1>0</formula1>
    </dataValidation>
    <dataValidation type="time" allowBlank="1" showInputMessage="1" showErrorMessage="1" errorTitle="時刻を入力してください。" error="0:00から23:59までの時刻が入力できます。" sqref="C12:C42 E12:E42 G12:G42" xr:uid="{80A3D209-903D-4DDF-AFC7-BD8190485991}">
      <formula1>0</formula1>
      <formula2>0.999988425925926</formula2>
    </dataValidation>
  </dataValidations>
  <pageMargins left="0.78740157480314965" right="0.39370078740157483" top="0.59055118110236227" bottom="0.59055118110236227" header="0.39370078740157483" footer="0.39370078740157483"/>
  <pageSetup paperSize="9" scale="97"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1D25E-9EA4-446C-8558-9C133889C40D}">
  <sheetPr codeName="Sheet7"/>
  <dimension ref="A1:N57"/>
  <sheetViews>
    <sheetView zoomScaleNormal="100" workbookViewId="0">
      <selection activeCell="I10" sqref="I10:K11"/>
    </sheetView>
  </sheetViews>
  <sheetFormatPr defaultRowHeight="19.350000000000001" customHeight="1" x14ac:dyDescent="0.15"/>
  <cols>
    <col min="1" max="1" width="4.125" style="3" customWidth="1"/>
    <col min="2" max="2" width="3.125" style="3" customWidth="1"/>
    <col min="3" max="8" width="6.625" style="2" customWidth="1"/>
    <col min="9" max="9" width="12.625" style="1" customWidth="1"/>
    <col min="10" max="10" width="24.625" style="1" customWidth="1"/>
    <col min="11" max="11" width="6.625" style="1" customWidth="1"/>
    <col min="12" max="16384" width="9" style="1"/>
  </cols>
  <sheetData>
    <row r="1" spans="1:13" ht="17.100000000000001" customHeight="1" thickBot="1" x14ac:dyDescent="0.2">
      <c r="A1" s="81" t="s">
        <v>31</v>
      </c>
      <c r="B1" s="82"/>
      <c r="C1" s="82"/>
      <c r="D1" s="82"/>
      <c r="E1" s="83" t="s">
        <v>19</v>
      </c>
      <c r="F1" s="84"/>
      <c r="G1" s="84"/>
      <c r="H1" s="61"/>
      <c r="I1" s="48" t="str">
        <f>IF($E$1="委託業務従事日誌","契約管理番号：","事業番号：")</f>
        <v>契約管理番号：</v>
      </c>
      <c r="J1" s="19" t="s">
        <v>21</v>
      </c>
      <c r="K1" s="18" t="str">
        <f>IF($E$1="委託業務従事日誌","別紙８","")</f>
        <v>別紙８</v>
      </c>
    </row>
    <row r="2" spans="1:13" ht="17.100000000000001" customHeight="1" x14ac:dyDescent="0.15">
      <c r="A2" s="73" t="s">
        <v>16</v>
      </c>
      <c r="B2" s="74"/>
      <c r="C2" s="74"/>
      <c r="D2" s="74"/>
      <c r="E2" s="74"/>
      <c r="F2" s="74"/>
      <c r="G2" s="20" t="s">
        <v>20</v>
      </c>
      <c r="H2" s="75" t="s">
        <v>17</v>
      </c>
      <c r="I2" s="75"/>
      <c r="J2" s="75"/>
      <c r="K2" s="50" t="s">
        <v>20</v>
      </c>
    </row>
    <row r="3" spans="1:13" ht="17.100000000000001" customHeight="1" x14ac:dyDescent="0.15">
      <c r="A3" s="76" t="str">
        <f>IF($E$1="委託業務従事日誌","件名：","助成事業の名称：")</f>
        <v>件名：</v>
      </c>
      <c r="B3" s="77"/>
      <c r="C3" s="77"/>
      <c r="D3" s="96"/>
      <c r="E3" s="97"/>
      <c r="F3" s="97"/>
      <c r="G3" s="97"/>
      <c r="H3" s="97"/>
      <c r="I3" s="97"/>
      <c r="J3" s="97"/>
      <c r="K3" s="98"/>
    </row>
    <row r="4" spans="1:13" ht="17.100000000000001" customHeight="1" x14ac:dyDescent="0.15">
      <c r="A4" s="89"/>
      <c r="B4" s="90"/>
      <c r="C4" s="90"/>
      <c r="D4" s="91"/>
      <c r="E4" s="92"/>
      <c r="F4" s="92"/>
      <c r="G4" s="92"/>
      <c r="H4" s="92"/>
      <c r="I4" s="92"/>
      <c r="J4" s="92"/>
      <c r="K4" s="93"/>
    </row>
    <row r="5" spans="1:13" ht="17.100000000000001" customHeight="1" x14ac:dyDescent="0.15">
      <c r="A5" s="89"/>
      <c r="B5" s="90"/>
      <c r="C5" s="90"/>
      <c r="D5" s="91"/>
      <c r="E5" s="92"/>
      <c r="F5" s="92"/>
      <c r="G5" s="92"/>
      <c r="H5" s="92"/>
      <c r="I5" s="92"/>
      <c r="J5" s="92"/>
      <c r="K5" s="93"/>
      <c r="L5" s="41"/>
    </row>
    <row r="6" spans="1:13" ht="17.100000000000001" customHeight="1" x14ac:dyDescent="0.15">
      <c r="A6" s="76" t="str">
        <f>IF($E$1="委託業務従事日誌","再委託等項目：","委託・共同研究項目：")</f>
        <v>再委託等項目：</v>
      </c>
      <c r="B6" s="77"/>
      <c r="C6" s="77"/>
      <c r="D6" s="91" t="s">
        <v>18</v>
      </c>
      <c r="E6" s="92"/>
      <c r="F6" s="92"/>
      <c r="G6" s="92"/>
      <c r="H6" s="92"/>
      <c r="I6" s="92"/>
      <c r="J6" s="92"/>
      <c r="K6" s="93"/>
    </row>
    <row r="7" spans="1:13" ht="17.100000000000001" customHeight="1" x14ac:dyDescent="0.15">
      <c r="A7" s="76" t="str">
        <f>IF($E$1="委託業務従事日誌","委託先等名称：","助成事業者名称：")</f>
        <v>委託先等名称：</v>
      </c>
      <c r="B7" s="77"/>
      <c r="C7" s="77"/>
      <c r="D7" s="91"/>
      <c r="E7" s="92"/>
      <c r="F7" s="92"/>
      <c r="G7" s="92"/>
      <c r="H7" s="92"/>
      <c r="I7" s="92"/>
      <c r="J7" s="92"/>
      <c r="K7" s="93"/>
      <c r="L7" s="43"/>
    </row>
    <row r="8" spans="1:13" ht="17.100000000000001" customHeight="1" x14ac:dyDescent="0.15">
      <c r="A8" s="78" t="s">
        <v>3</v>
      </c>
      <c r="B8" s="79"/>
      <c r="C8" s="79"/>
      <c r="D8" s="91"/>
      <c r="E8" s="100"/>
      <c r="F8" s="100"/>
      <c r="G8" s="100"/>
      <c r="H8" s="69" t="s">
        <v>22</v>
      </c>
      <c r="I8" s="49" t="str">
        <f>IF($E$1="委託業務従事日誌","業務管理者","主任研究者")&amp;"　所属："</f>
        <v>業務管理者　所属：</v>
      </c>
      <c r="J8" s="91"/>
      <c r="K8" s="99"/>
      <c r="M8" s="41"/>
    </row>
    <row r="9" spans="1:13" ht="17.100000000000001" customHeight="1" thickBot="1" x14ac:dyDescent="0.2">
      <c r="A9" s="62"/>
      <c r="B9" s="63"/>
      <c r="C9" s="4" t="s">
        <v>4</v>
      </c>
      <c r="D9" s="80"/>
      <c r="E9" s="80"/>
      <c r="F9" s="80"/>
      <c r="G9" s="80"/>
      <c r="H9" s="71"/>
      <c r="I9" s="4" t="s">
        <v>7</v>
      </c>
      <c r="J9" s="21"/>
      <c r="K9" s="70"/>
    </row>
    <row r="10" spans="1:13" s="3" customFormat="1" ht="17.100000000000001" customHeight="1" x14ac:dyDescent="0.15">
      <c r="A10" s="85" t="s">
        <v>0</v>
      </c>
      <c r="B10" s="87" t="s">
        <v>1</v>
      </c>
      <c r="C10" s="120" t="s">
        <v>10</v>
      </c>
      <c r="D10" s="121"/>
      <c r="E10" s="121"/>
      <c r="F10" s="122"/>
      <c r="G10" s="123" t="s">
        <v>8</v>
      </c>
      <c r="H10" s="94" t="s">
        <v>9</v>
      </c>
      <c r="I10" s="137" t="s">
        <v>39</v>
      </c>
      <c r="J10" s="137"/>
      <c r="K10" s="138"/>
    </row>
    <row r="11" spans="1:13" s="3" customFormat="1" ht="17.100000000000001" customHeight="1" thickBot="1" x14ac:dyDescent="0.2">
      <c r="A11" s="86"/>
      <c r="B11" s="88"/>
      <c r="C11" s="5" t="s">
        <v>5</v>
      </c>
      <c r="D11" s="6" t="s">
        <v>6</v>
      </c>
      <c r="E11" s="7" t="s">
        <v>5</v>
      </c>
      <c r="F11" s="6" t="s">
        <v>6</v>
      </c>
      <c r="G11" s="95"/>
      <c r="H11" s="95"/>
      <c r="I11" s="139"/>
      <c r="J11" s="139"/>
      <c r="K11" s="140"/>
    </row>
    <row r="12" spans="1:13" ht="17.100000000000001" customHeight="1" thickTop="1" x14ac:dyDescent="0.15">
      <c r="A12" s="44">
        <f>DATEVALUE(TEXT(SUBSTITUTE(SUBSTITUTE(SUBSTITUTE($A$1,"元","１"),"分",""),"度","")&amp;"１日","yyyy/mm/d"))</f>
        <v>45200</v>
      </c>
      <c r="B12" s="45" t="str">
        <f>TEXT(A12,"aaa")</f>
        <v>日</v>
      </c>
      <c r="C12" s="36"/>
      <c r="D12" s="37"/>
      <c r="E12" s="46"/>
      <c r="F12" s="39"/>
      <c r="G12" s="47"/>
      <c r="H12" s="8" t="str">
        <f>IF((D12-C12)+(F12-E12)-G12=0,"",(D12-C12)+(F12-E12)-G12)</f>
        <v/>
      </c>
      <c r="I12" s="141"/>
      <c r="J12" s="142"/>
      <c r="K12" s="143"/>
    </row>
    <row r="13" spans="1:13" ht="17.100000000000001" customHeight="1" x14ac:dyDescent="0.15">
      <c r="A13" s="9">
        <f t="shared" ref="A13:A37" si="0">A12+1</f>
        <v>45201</v>
      </c>
      <c r="B13" s="10" t="str">
        <f>TEXT(A13,"aaa")</f>
        <v>月</v>
      </c>
      <c r="C13" s="24"/>
      <c r="D13" s="25"/>
      <c r="E13" s="26"/>
      <c r="F13" s="27"/>
      <c r="G13" s="28"/>
      <c r="H13" s="8" t="str">
        <f>IF((D13-C13)+(F13-E13)-G13=0,"",(D13-C13)+(F13-E13)-G13)</f>
        <v/>
      </c>
      <c r="I13" s="144"/>
      <c r="J13" s="145"/>
      <c r="K13" s="146"/>
    </row>
    <row r="14" spans="1:13" ht="17.100000000000001" customHeight="1" x14ac:dyDescent="0.15">
      <c r="A14" s="51">
        <f t="shared" si="0"/>
        <v>45202</v>
      </c>
      <c r="B14" s="10" t="str">
        <f t="shared" ref="B14:B41" si="1">TEXT(A14,"aaa")</f>
        <v>火</v>
      </c>
      <c r="C14" s="22"/>
      <c r="D14" s="23"/>
      <c r="E14" s="26"/>
      <c r="F14" s="27"/>
      <c r="G14" s="28"/>
      <c r="H14" s="8" t="str">
        <f t="shared" ref="H14:H42" si="2">IF((D14-C14)+(F14-E14)-G14=0,"",(D14-C14)+(F14-E14)-G14)</f>
        <v/>
      </c>
      <c r="I14" s="144"/>
      <c r="J14" s="145"/>
      <c r="K14" s="146"/>
    </row>
    <row r="15" spans="1:13" ht="17.100000000000001" customHeight="1" x14ac:dyDescent="0.15">
      <c r="A15" s="9">
        <f t="shared" si="0"/>
        <v>45203</v>
      </c>
      <c r="B15" s="10" t="str">
        <f t="shared" si="1"/>
        <v>水</v>
      </c>
      <c r="C15" s="22"/>
      <c r="D15" s="23"/>
      <c r="E15" s="26"/>
      <c r="F15" s="27"/>
      <c r="G15" s="28"/>
      <c r="H15" s="8" t="str">
        <f t="shared" si="2"/>
        <v/>
      </c>
      <c r="I15" s="144"/>
      <c r="J15" s="145"/>
      <c r="K15" s="146"/>
    </row>
    <row r="16" spans="1:13" ht="17.100000000000001" customHeight="1" x14ac:dyDescent="0.15">
      <c r="A16" s="9">
        <f t="shared" si="0"/>
        <v>45204</v>
      </c>
      <c r="B16" s="10" t="str">
        <f t="shared" si="1"/>
        <v>木</v>
      </c>
      <c r="C16" s="22"/>
      <c r="D16" s="23"/>
      <c r="E16" s="26"/>
      <c r="F16" s="27"/>
      <c r="G16" s="28"/>
      <c r="H16" s="8" t="str">
        <f t="shared" si="2"/>
        <v/>
      </c>
      <c r="I16" s="144"/>
      <c r="J16" s="145"/>
      <c r="K16" s="146"/>
    </row>
    <row r="17" spans="1:11" ht="17.100000000000001" customHeight="1" x14ac:dyDescent="0.15">
      <c r="A17" s="35">
        <f t="shared" si="0"/>
        <v>45205</v>
      </c>
      <c r="B17" s="10" t="str">
        <f t="shared" si="1"/>
        <v>金</v>
      </c>
      <c r="C17" s="36"/>
      <c r="D17" s="37"/>
      <c r="E17" s="38"/>
      <c r="F17" s="39"/>
      <c r="G17" s="40"/>
      <c r="H17" s="8" t="str">
        <f t="shared" si="2"/>
        <v/>
      </c>
      <c r="I17" s="144"/>
      <c r="J17" s="145"/>
      <c r="K17" s="146"/>
    </row>
    <row r="18" spans="1:11" ht="17.100000000000001" customHeight="1" x14ac:dyDescent="0.15">
      <c r="A18" s="35">
        <f t="shared" si="0"/>
        <v>45206</v>
      </c>
      <c r="B18" s="10" t="str">
        <f t="shared" si="1"/>
        <v>土</v>
      </c>
      <c r="C18" s="36"/>
      <c r="D18" s="37"/>
      <c r="E18" s="38"/>
      <c r="F18" s="39"/>
      <c r="G18" s="40"/>
      <c r="H18" s="8" t="str">
        <f t="shared" si="2"/>
        <v/>
      </c>
      <c r="I18" s="147"/>
      <c r="J18" s="148"/>
      <c r="K18" s="149"/>
    </row>
    <row r="19" spans="1:11" ht="17.100000000000001" customHeight="1" x14ac:dyDescent="0.15">
      <c r="A19" s="9">
        <f t="shared" si="0"/>
        <v>45207</v>
      </c>
      <c r="B19" s="10" t="str">
        <f t="shared" si="1"/>
        <v>日</v>
      </c>
      <c r="C19" s="22"/>
      <c r="D19" s="23"/>
      <c r="E19" s="26"/>
      <c r="F19" s="27"/>
      <c r="G19" s="28"/>
      <c r="H19" s="8" t="str">
        <f t="shared" si="2"/>
        <v/>
      </c>
      <c r="I19" s="114"/>
      <c r="J19" s="115"/>
      <c r="K19" s="116"/>
    </row>
    <row r="20" spans="1:11" ht="17.100000000000001" customHeight="1" x14ac:dyDescent="0.15">
      <c r="A20" s="9">
        <f t="shared" si="0"/>
        <v>45208</v>
      </c>
      <c r="B20" s="10" t="s">
        <v>37</v>
      </c>
      <c r="C20" s="22"/>
      <c r="D20" s="23"/>
      <c r="E20" s="26"/>
      <c r="F20" s="27"/>
      <c r="G20" s="28"/>
      <c r="H20" s="8" t="str">
        <f t="shared" si="2"/>
        <v/>
      </c>
      <c r="I20" s="124"/>
      <c r="J20" s="125"/>
      <c r="K20" s="126"/>
    </row>
    <row r="21" spans="1:11" ht="17.100000000000001" customHeight="1" x14ac:dyDescent="0.15">
      <c r="A21" s="51">
        <f t="shared" si="0"/>
        <v>45209</v>
      </c>
      <c r="B21" s="10" t="str">
        <f t="shared" si="1"/>
        <v>火</v>
      </c>
      <c r="C21" s="22"/>
      <c r="D21" s="23"/>
      <c r="E21" s="26"/>
      <c r="F21" s="27"/>
      <c r="G21" s="28"/>
      <c r="H21" s="8" t="str">
        <f t="shared" si="2"/>
        <v/>
      </c>
      <c r="I21" s="124"/>
      <c r="J21" s="125"/>
      <c r="K21" s="126"/>
    </row>
    <row r="22" spans="1:11" ht="17.100000000000001" customHeight="1" x14ac:dyDescent="0.15">
      <c r="A22" s="9">
        <f t="shared" si="0"/>
        <v>45210</v>
      </c>
      <c r="B22" s="10" t="str">
        <f t="shared" si="1"/>
        <v>水</v>
      </c>
      <c r="C22" s="22"/>
      <c r="D22" s="23"/>
      <c r="E22" s="26"/>
      <c r="F22" s="27"/>
      <c r="G22" s="28"/>
      <c r="H22" s="8" t="str">
        <f t="shared" si="2"/>
        <v/>
      </c>
      <c r="I22" s="124"/>
      <c r="J22" s="125"/>
      <c r="K22" s="126"/>
    </row>
    <row r="23" spans="1:11" ht="17.100000000000001" customHeight="1" x14ac:dyDescent="0.15">
      <c r="A23" s="9">
        <f t="shared" si="0"/>
        <v>45211</v>
      </c>
      <c r="B23" s="10" t="str">
        <f t="shared" si="1"/>
        <v>木</v>
      </c>
      <c r="C23" s="22"/>
      <c r="D23" s="23"/>
      <c r="E23" s="26"/>
      <c r="F23" s="27"/>
      <c r="G23" s="28"/>
      <c r="H23" s="8" t="str">
        <f t="shared" si="2"/>
        <v/>
      </c>
      <c r="I23" s="124"/>
      <c r="J23" s="125"/>
      <c r="K23" s="126"/>
    </row>
    <row r="24" spans="1:11" ht="17.100000000000001" customHeight="1" x14ac:dyDescent="0.15">
      <c r="A24" s="9">
        <f t="shared" si="0"/>
        <v>45212</v>
      </c>
      <c r="B24" s="10" t="str">
        <f t="shared" si="1"/>
        <v>金</v>
      </c>
      <c r="C24" s="22"/>
      <c r="D24" s="23"/>
      <c r="E24" s="26"/>
      <c r="F24" s="27"/>
      <c r="G24" s="28"/>
      <c r="H24" s="8" t="str">
        <f t="shared" si="2"/>
        <v/>
      </c>
      <c r="I24" s="124"/>
      <c r="J24" s="125"/>
      <c r="K24" s="126"/>
    </row>
    <row r="25" spans="1:11" ht="17.100000000000001" customHeight="1" x14ac:dyDescent="0.15">
      <c r="A25" s="9">
        <f t="shared" si="0"/>
        <v>45213</v>
      </c>
      <c r="B25" s="10" t="str">
        <f t="shared" si="1"/>
        <v>土</v>
      </c>
      <c r="C25" s="22"/>
      <c r="D25" s="23"/>
      <c r="E25" s="26"/>
      <c r="F25" s="27"/>
      <c r="G25" s="28"/>
      <c r="H25" s="8" t="str">
        <f t="shared" si="2"/>
        <v/>
      </c>
      <c r="I25" s="127"/>
      <c r="J25" s="128"/>
      <c r="K25" s="129"/>
    </row>
    <row r="26" spans="1:11" ht="17.100000000000001" customHeight="1" x14ac:dyDescent="0.15">
      <c r="A26" s="9">
        <f t="shared" si="0"/>
        <v>45214</v>
      </c>
      <c r="B26" s="10" t="str">
        <f t="shared" si="1"/>
        <v>日</v>
      </c>
      <c r="C26" s="22"/>
      <c r="D26" s="23"/>
      <c r="E26" s="26"/>
      <c r="F26" s="27"/>
      <c r="G26" s="28"/>
      <c r="H26" s="8" t="str">
        <f t="shared" si="2"/>
        <v/>
      </c>
      <c r="I26" s="114"/>
      <c r="J26" s="115"/>
      <c r="K26" s="116"/>
    </row>
    <row r="27" spans="1:11" ht="17.100000000000001" customHeight="1" x14ac:dyDescent="0.15">
      <c r="A27" s="9">
        <f t="shared" si="0"/>
        <v>45215</v>
      </c>
      <c r="B27" s="10" t="str">
        <f t="shared" si="1"/>
        <v>月</v>
      </c>
      <c r="C27" s="22"/>
      <c r="D27" s="23"/>
      <c r="E27" s="26"/>
      <c r="F27" s="27"/>
      <c r="G27" s="28"/>
      <c r="H27" s="8" t="str">
        <f t="shared" si="2"/>
        <v/>
      </c>
      <c r="I27" s="124"/>
      <c r="J27" s="125"/>
      <c r="K27" s="126"/>
    </row>
    <row r="28" spans="1:11" ht="17.100000000000001" customHeight="1" x14ac:dyDescent="0.15">
      <c r="A28" s="9">
        <f t="shared" si="0"/>
        <v>45216</v>
      </c>
      <c r="B28" s="10" t="str">
        <f t="shared" si="1"/>
        <v>火</v>
      </c>
      <c r="C28" s="22"/>
      <c r="D28" s="23"/>
      <c r="E28" s="26"/>
      <c r="F28" s="27"/>
      <c r="G28" s="28"/>
      <c r="H28" s="8" t="str">
        <f t="shared" si="2"/>
        <v/>
      </c>
      <c r="I28" s="124"/>
      <c r="J28" s="125"/>
      <c r="K28" s="126"/>
    </row>
    <row r="29" spans="1:11" ht="17.100000000000001" customHeight="1" x14ac:dyDescent="0.15">
      <c r="A29" s="9">
        <f t="shared" si="0"/>
        <v>45217</v>
      </c>
      <c r="B29" s="10" t="str">
        <f t="shared" si="1"/>
        <v>水</v>
      </c>
      <c r="C29" s="22"/>
      <c r="D29" s="23"/>
      <c r="E29" s="26"/>
      <c r="F29" s="27"/>
      <c r="G29" s="28"/>
      <c r="H29" s="8" t="str">
        <f t="shared" si="2"/>
        <v/>
      </c>
      <c r="I29" s="124"/>
      <c r="J29" s="125"/>
      <c r="K29" s="126"/>
    </row>
    <row r="30" spans="1:11" ht="17.100000000000001" customHeight="1" x14ac:dyDescent="0.15">
      <c r="A30" s="9">
        <f t="shared" si="0"/>
        <v>45218</v>
      </c>
      <c r="B30" s="10" t="str">
        <f t="shared" si="1"/>
        <v>木</v>
      </c>
      <c r="C30" s="22"/>
      <c r="D30" s="23"/>
      <c r="E30" s="26"/>
      <c r="F30" s="27"/>
      <c r="G30" s="28"/>
      <c r="H30" s="8" t="str">
        <f t="shared" si="2"/>
        <v/>
      </c>
      <c r="I30" s="124"/>
      <c r="J30" s="125"/>
      <c r="K30" s="126"/>
    </row>
    <row r="31" spans="1:11" ht="17.100000000000001" customHeight="1" x14ac:dyDescent="0.15">
      <c r="A31" s="9">
        <f t="shared" si="0"/>
        <v>45219</v>
      </c>
      <c r="B31" s="10" t="str">
        <f t="shared" si="1"/>
        <v>金</v>
      </c>
      <c r="C31" s="22"/>
      <c r="D31" s="23"/>
      <c r="E31" s="26"/>
      <c r="F31" s="27"/>
      <c r="G31" s="28"/>
      <c r="H31" s="8" t="str">
        <f t="shared" si="2"/>
        <v/>
      </c>
      <c r="I31" s="124"/>
      <c r="J31" s="125"/>
      <c r="K31" s="126"/>
    </row>
    <row r="32" spans="1:11" ht="17.100000000000001" customHeight="1" x14ac:dyDescent="0.15">
      <c r="A32" s="9">
        <f t="shared" si="0"/>
        <v>45220</v>
      </c>
      <c r="B32" s="10" t="str">
        <f t="shared" si="1"/>
        <v>土</v>
      </c>
      <c r="C32" s="22"/>
      <c r="D32" s="23"/>
      <c r="E32" s="26"/>
      <c r="F32" s="27"/>
      <c r="G32" s="28"/>
      <c r="H32" s="8" t="str">
        <f t="shared" si="2"/>
        <v/>
      </c>
      <c r="I32" s="127"/>
      <c r="J32" s="128"/>
      <c r="K32" s="129"/>
    </row>
    <row r="33" spans="1:11" ht="17.100000000000001" customHeight="1" x14ac:dyDescent="0.15">
      <c r="A33" s="9">
        <f t="shared" si="0"/>
        <v>45221</v>
      </c>
      <c r="B33" s="10" t="str">
        <f t="shared" si="1"/>
        <v>日</v>
      </c>
      <c r="C33" s="22"/>
      <c r="D33" s="23"/>
      <c r="E33" s="26"/>
      <c r="F33" s="27"/>
      <c r="G33" s="28"/>
      <c r="H33" s="8" t="str">
        <f t="shared" si="2"/>
        <v/>
      </c>
      <c r="I33" s="114"/>
      <c r="J33" s="115"/>
      <c r="K33" s="116"/>
    </row>
    <row r="34" spans="1:11" ht="17.100000000000001" customHeight="1" x14ac:dyDescent="0.15">
      <c r="A34" s="9">
        <f t="shared" si="0"/>
        <v>45222</v>
      </c>
      <c r="B34" s="10" t="str">
        <f t="shared" si="1"/>
        <v>月</v>
      </c>
      <c r="C34" s="22"/>
      <c r="D34" s="23"/>
      <c r="E34" s="26"/>
      <c r="F34" s="27"/>
      <c r="G34" s="28"/>
      <c r="H34" s="8" t="str">
        <f t="shared" si="2"/>
        <v/>
      </c>
      <c r="I34" s="124"/>
      <c r="J34" s="125"/>
      <c r="K34" s="126"/>
    </row>
    <row r="35" spans="1:11" ht="17.100000000000001" customHeight="1" x14ac:dyDescent="0.15">
      <c r="A35" s="9">
        <f t="shared" si="0"/>
        <v>45223</v>
      </c>
      <c r="B35" s="10" t="str">
        <f t="shared" si="1"/>
        <v>火</v>
      </c>
      <c r="C35" s="22"/>
      <c r="D35" s="23"/>
      <c r="E35" s="26"/>
      <c r="F35" s="27"/>
      <c r="G35" s="28"/>
      <c r="H35" s="8" t="str">
        <f t="shared" si="2"/>
        <v/>
      </c>
      <c r="I35" s="124"/>
      <c r="J35" s="125"/>
      <c r="K35" s="126"/>
    </row>
    <row r="36" spans="1:11" ht="17.100000000000001" customHeight="1" x14ac:dyDescent="0.15">
      <c r="A36" s="9">
        <f t="shared" si="0"/>
        <v>45224</v>
      </c>
      <c r="B36" s="10" t="str">
        <f t="shared" si="1"/>
        <v>水</v>
      </c>
      <c r="C36" s="22"/>
      <c r="D36" s="23"/>
      <c r="E36" s="26"/>
      <c r="F36" s="27"/>
      <c r="G36" s="28"/>
      <c r="H36" s="8" t="str">
        <f t="shared" si="2"/>
        <v/>
      </c>
      <c r="I36" s="124"/>
      <c r="J36" s="125"/>
      <c r="K36" s="126"/>
    </row>
    <row r="37" spans="1:11" ht="17.100000000000001" customHeight="1" x14ac:dyDescent="0.15">
      <c r="A37" s="9">
        <f t="shared" si="0"/>
        <v>45225</v>
      </c>
      <c r="B37" s="10" t="str">
        <f t="shared" si="1"/>
        <v>木</v>
      </c>
      <c r="C37" s="22"/>
      <c r="D37" s="23"/>
      <c r="E37" s="26"/>
      <c r="F37" s="27"/>
      <c r="G37" s="28"/>
      <c r="H37" s="8" t="str">
        <f t="shared" si="2"/>
        <v/>
      </c>
      <c r="I37" s="124"/>
      <c r="J37" s="125"/>
      <c r="K37" s="126"/>
    </row>
    <row r="38" spans="1:11" ht="17.100000000000001" customHeight="1" x14ac:dyDescent="0.15">
      <c r="A38" s="9">
        <f>A37+1</f>
        <v>45226</v>
      </c>
      <c r="B38" s="10" t="str">
        <f t="shared" si="1"/>
        <v>金</v>
      </c>
      <c r="C38" s="22"/>
      <c r="D38" s="23"/>
      <c r="E38" s="26"/>
      <c r="F38" s="27"/>
      <c r="G38" s="28"/>
      <c r="H38" s="8" t="str">
        <f t="shared" si="2"/>
        <v/>
      </c>
      <c r="I38" s="124"/>
      <c r="J38" s="125"/>
      <c r="K38" s="126"/>
    </row>
    <row r="39" spans="1:11" ht="17.100000000000001" customHeight="1" x14ac:dyDescent="0.15">
      <c r="A39" s="9">
        <f>A38+1</f>
        <v>45227</v>
      </c>
      <c r="B39" s="10" t="str">
        <f t="shared" si="1"/>
        <v>土</v>
      </c>
      <c r="C39" s="22"/>
      <c r="D39" s="23"/>
      <c r="E39" s="26"/>
      <c r="F39" s="27"/>
      <c r="G39" s="28"/>
      <c r="H39" s="8" t="str">
        <f t="shared" si="2"/>
        <v/>
      </c>
      <c r="I39" s="127"/>
      <c r="J39" s="128"/>
      <c r="K39" s="129"/>
    </row>
    <row r="40" spans="1:11" ht="17.100000000000001" customHeight="1" x14ac:dyDescent="0.15">
      <c r="A40" s="9">
        <f>IF(DAY(A39+1)&lt;4,"",A39+1)</f>
        <v>45228</v>
      </c>
      <c r="B40" s="10" t="str">
        <f t="shared" si="1"/>
        <v>日</v>
      </c>
      <c r="C40" s="22"/>
      <c r="D40" s="23"/>
      <c r="E40" s="26"/>
      <c r="F40" s="27"/>
      <c r="G40" s="28"/>
      <c r="H40" s="8" t="str">
        <f t="shared" si="2"/>
        <v/>
      </c>
      <c r="I40" s="114"/>
      <c r="J40" s="115"/>
      <c r="K40" s="116"/>
    </row>
    <row r="41" spans="1:11" ht="17.100000000000001" customHeight="1" x14ac:dyDescent="0.15">
      <c r="A41" s="9">
        <f>IF(DAY(A39+2)&lt;4,"",A39+2)</f>
        <v>45229</v>
      </c>
      <c r="B41" s="10" t="str">
        <f t="shared" si="1"/>
        <v>月</v>
      </c>
      <c r="C41" s="22"/>
      <c r="D41" s="23"/>
      <c r="E41" s="26"/>
      <c r="F41" s="27"/>
      <c r="G41" s="28"/>
      <c r="H41" s="8" t="str">
        <f t="shared" si="2"/>
        <v/>
      </c>
      <c r="I41" s="124"/>
      <c r="J41" s="125"/>
      <c r="K41" s="126"/>
    </row>
    <row r="42" spans="1:11" ht="17.100000000000001" customHeight="1" thickBot="1" x14ac:dyDescent="0.2">
      <c r="A42" s="11">
        <f>IF(DAY(A39+3)&lt;4,"",A39+3)</f>
        <v>45230</v>
      </c>
      <c r="B42" s="42" t="str">
        <f>TEXT(A42,"aaa")</f>
        <v>火</v>
      </c>
      <c r="C42" s="29"/>
      <c r="D42" s="30"/>
      <c r="E42" s="31"/>
      <c r="F42" s="32"/>
      <c r="G42" s="33"/>
      <c r="H42" s="12" t="str">
        <f t="shared" si="2"/>
        <v/>
      </c>
      <c r="I42" s="117"/>
      <c r="J42" s="118"/>
      <c r="K42" s="119"/>
    </row>
    <row r="43" spans="1:11" ht="17.100000000000001" customHeight="1" thickTop="1" thickBot="1" x14ac:dyDescent="0.2">
      <c r="A43" s="112" t="s">
        <v>2</v>
      </c>
      <c r="B43" s="103"/>
      <c r="C43" s="113"/>
      <c r="D43" s="113"/>
      <c r="E43" s="113"/>
      <c r="F43" s="113"/>
      <c r="G43" s="113"/>
      <c r="H43" s="13">
        <f>SUM(H12:H42)</f>
        <v>0</v>
      </c>
      <c r="I43" s="103" t="s">
        <v>11</v>
      </c>
      <c r="J43" s="104"/>
      <c r="K43" s="17">
        <f>ROUNDDOWN(ROUND(H43*24*60,1)/60,2)</f>
        <v>0</v>
      </c>
    </row>
    <row r="44" spans="1:11" ht="17.100000000000001" customHeight="1" thickBot="1" x14ac:dyDescent="0.2">
      <c r="A44" s="59"/>
      <c r="B44" s="59"/>
      <c r="C44" s="60"/>
      <c r="D44" s="60"/>
      <c r="E44" s="60"/>
      <c r="F44" s="60"/>
      <c r="G44" s="60"/>
      <c r="H44" s="60"/>
      <c r="I44" s="60"/>
      <c r="J44" s="60"/>
      <c r="K44" s="60"/>
    </row>
    <row r="45" spans="1:11" ht="17.100000000000001" customHeight="1" thickBot="1" x14ac:dyDescent="0.2">
      <c r="A45" s="109" t="s">
        <v>12</v>
      </c>
      <c r="B45" s="110"/>
      <c r="C45" s="110"/>
      <c r="D45" s="110"/>
      <c r="E45" s="110"/>
      <c r="F45" s="110"/>
      <c r="G45" s="110"/>
      <c r="H45" s="110"/>
      <c r="I45" s="110"/>
      <c r="J45" s="110"/>
      <c r="K45" s="111"/>
    </row>
    <row r="46" spans="1:11" ht="17.100000000000001" customHeight="1" thickTop="1" thickBot="1" x14ac:dyDescent="0.2">
      <c r="A46" s="56"/>
      <c r="B46" s="57"/>
      <c r="C46" s="107"/>
      <c r="D46" s="107"/>
      <c r="E46" s="58"/>
      <c r="F46" s="58"/>
      <c r="G46" s="58"/>
      <c r="H46" s="58"/>
      <c r="I46" s="107"/>
      <c r="J46" s="107"/>
      <c r="K46" s="108"/>
    </row>
    <row r="47" spans="1:11" ht="17.100000000000001" customHeight="1" thickBot="1" x14ac:dyDescent="0.2">
      <c r="A47" s="14"/>
      <c r="B47" s="130" t="s">
        <v>14</v>
      </c>
      <c r="C47" s="131"/>
      <c r="D47" s="132"/>
      <c r="E47" s="133"/>
      <c r="F47" s="15" t="s">
        <v>15</v>
      </c>
      <c r="G47" s="105"/>
      <c r="H47" s="106"/>
      <c r="I47" s="15" t="s">
        <v>13</v>
      </c>
      <c r="J47" s="34"/>
      <c r="K47" s="16"/>
    </row>
    <row r="48" spans="1:11" ht="19.350000000000001" customHeight="1" thickBot="1" x14ac:dyDescent="0.2">
      <c r="A48" s="52"/>
      <c r="B48" s="53"/>
      <c r="C48" s="54"/>
      <c r="D48" s="54"/>
      <c r="E48" s="54"/>
      <c r="F48" s="54"/>
      <c r="G48" s="54"/>
      <c r="H48" s="54"/>
      <c r="I48" s="54"/>
      <c r="J48" s="54"/>
      <c r="K48" s="55"/>
    </row>
    <row r="49" spans="1:14" ht="18" customHeight="1" x14ac:dyDescent="0.15">
      <c r="A49" s="101" t="s">
        <v>23</v>
      </c>
      <c r="B49" s="101"/>
      <c r="C49" s="101"/>
      <c r="D49" s="101"/>
      <c r="E49" s="101"/>
      <c r="F49" s="101"/>
      <c r="G49" s="101"/>
      <c r="H49" s="101"/>
      <c r="I49" s="101"/>
      <c r="J49" s="101"/>
      <c r="K49" s="101"/>
    </row>
    <row r="50" spans="1:14" ht="17.25" customHeight="1" x14ac:dyDescent="0.15">
      <c r="A50" s="102"/>
      <c r="B50" s="102"/>
      <c r="C50" s="102"/>
      <c r="D50" s="102"/>
      <c r="E50" s="102"/>
      <c r="F50" s="102"/>
      <c r="G50" s="102"/>
      <c r="H50" s="102"/>
      <c r="I50" s="102"/>
      <c r="J50" s="102"/>
      <c r="K50" s="102"/>
    </row>
    <row r="51" spans="1:14" ht="19.350000000000001" customHeight="1" x14ac:dyDescent="0.15">
      <c r="A51" s="65"/>
      <c r="B51" s="64"/>
      <c r="C51" s="64"/>
      <c r="D51" s="64"/>
      <c r="E51" s="64"/>
      <c r="F51" s="64"/>
      <c r="G51" s="64"/>
      <c r="H51" s="64"/>
      <c r="I51" s="64"/>
      <c r="J51" s="64"/>
      <c r="K51" s="64"/>
      <c r="N51" s="41"/>
    </row>
    <row r="52" spans="1:14" ht="19.350000000000001" customHeight="1" x14ac:dyDescent="0.15">
      <c r="A52" s="67"/>
    </row>
    <row r="53" spans="1:14" ht="19.350000000000001" customHeight="1" x14ac:dyDescent="0.15">
      <c r="A53" s="68"/>
      <c r="B53" s="66"/>
    </row>
    <row r="54" spans="1:14" ht="19.350000000000001" customHeight="1" x14ac:dyDescent="0.15">
      <c r="A54" s="67"/>
      <c r="B54" s="66"/>
    </row>
    <row r="55" spans="1:14" ht="19.350000000000001" customHeight="1" x14ac:dyDescent="0.15">
      <c r="A55" s="67"/>
      <c r="B55" s="66"/>
    </row>
    <row r="56" spans="1:14" ht="19.350000000000001" customHeight="1" x14ac:dyDescent="0.15">
      <c r="A56" s="67"/>
      <c r="B56" s="66"/>
    </row>
    <row r="57" spans="1:14" ht="19.350000000000001" customHeight="1" x14ac:dyDescent="0.15">
      <c r="A57" s="67"/>
      <c r="B57" s="66"/>
    </row>
  </sheetData>
  <sheetProtection sheet="1" formatRows="0"/>
  <mergeCells count="38">
    <mergeCell ref="I40:K42"/>
    <mergeCell ref="B47:C47"/>
    <mergeCell ref="D47:E47"/>
    <mergeCell ref="G47:H47"/>
    <mergeCell ref="A49:K50"/>
    <mergeCell ref="A43:G43"/>
    <mergeCell ref="I43:J43"/>
    <mergeCell ref="A45:K45"/>
    <mergeCell ref="C46:D46"/>
    <mergeCell ref="I46:K46"/>
    <mergeCell ref="I10:K11"/>
    <mergeCell ref="I12:K18"/>
    <mergeCell ref="I19:K25"/>
    <mergeCell ref="I26:K32"/>
    <mergeCell ref="I33:K39"/>
    <mergeCell ref="A10:A11"/>
    <mergeCell ref="B10:B11"/>
    <mergeCell ref="C10:F10"/>
    <mergeCell ref="G10:G11"/>
    <mergeCell ref="H10:H11"/>
    <mergeCell ref="D9:G9"/>
    <mergeCell ref="A4:C4"/>
    <mergeCell ref="D4:K4"/>
    <mergeCell ref="A5:C5"/>
    <mergeCell ref="D5:K5"/>
    <mergeCell ref="A6:C6"/>
    <mergeCell ref="D6:K6"/>
    <mergeCell ref="A7:C7"/>
    <mergeCell ref="D7:K7"/>
    <mergeCell ref="A8:C8"/>
    <mergeCell ref="D8:G8"/>
    <mergeCell ref="J8:K8"/>
    <mergeCell ref="A1:D1"/>
    <mergeCell ref="E1:G1"/>
    <mergeCell ref="A2:F2"/>
    <mergeCell ref="H2:J2"/>
    <mergeCell ref="A3:C3"/>
    <mergeCell ref="D3:K3"/>
  </mergeCells>
  <phoneticPr fontId="2"/>
  <conditionalFormatting sqref="A12:H42">
    <cfRule type="expression" dxfId="9" priority="1" stopIfTrue="1">
      <formula>OR($B12="土",$B12="日",$B12="祝",$B12="振",$I12="休日")</formula>
    </cfRule>
  </conditionalFormatting>
  <dataValidations count="5">
    <dataValidation type="list" imeMode="on" allowBlank="1" sqref="H8" xr:uid="{E0B3EF1B-CB4F-47C1-B83E-075C564250D0}">
      <formula1>"通常勤務,管理者,裁量,高プロ,出向,その他"</formula1>
    </dataValidation>
    <dataValidation type="list" allowBlank="1" showInputMessage="1" showErrorMessage="1" sqref="G2 K2" xr:uid="{6A95CDFC-E6CB-4521-9211-5704051E6405}">
      <formula1>"あり,なし"</formula1>
    </dataValidation>
    <dataValidation type="list" allowBlank="1" showInputMessage="1" showErrorMessage="1" sqref="E1:G1" xr:uid="{CDB5906D-FD53-4A09-AD3D-C24F7F06FF33}">
      <formula1>"委託業務従事日誌,助成事業従事日誌"</formula1>
    </dataValidation>
    <dataValidation type="time" operator="greaterThan" allowBlank="1" showInputMessage="1" showErrorMessage="1" errorTitle="時刻を入力して下さい。" error="0:01以上の時刻を入力して下さい。" sqref="D12:D42 F12:F42" xr:uid="{6D773F15-AE08-49D5-8578-C5566E70783A}">
      <formula1>0</formula1>
    </dataValidation>
    <dataValidation type="time" allowBlank="1" showInputMessage="1" showErrorMessage="1" errorTitle="時刻を入力してください。" error="0:00から23:59までの時刻が入力できます。" sqref="C12:C42 E12:E42 G12:G42" xr:uid="{1DE7295A-7DD4-4E8D-BF58-4C5AB08D0E67}">
      <formula1>0</formula1>
      <formula2>0.999988425925926</formula2>
    </dataValidation>
  </dataValidations>
  <pageMargins left="0.78740157480314965" right="0.39370078740157483" top="0.59055118110236227" bottom="0.59055118110236227" header="0.39370078740157483" footer="0.39370078740157483"/>
  <pageSetup paperSize="9" scale="97"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758AB-80F9-459F-BDEC-2A1B429DE427}">
  <sheetPr codeName="Sheet8"/>
  <dimension ref="A1:N57"/>
  <sheetViews>
    <sheetView zoomScaleNormal="100" workbookViewId="0">
      <selection activeCell="I10" sqref="I10:K11"/>
    </sheetView>
  </sheetViews>
  <sheetFormatPr defaultRowHeight="19.350000000000001" customHeight="1" x14ac:dyDescent="0.15"/>
  <cols>
    <col min="1" max="1" width="4.125" style="3" customWidth="1"/>
    <col min="2" max="2" width="3.125" style="3" customWidth="1"/>
    <col min="3" max="8" width="6.625" style="2" customWidth="1"/>
    <col min="9" max="9" width="12.625" style="1" customWidth="1"/>
    <col min="10" max="10" width="24.625" style="1" customWidth="1"/>
    <col min="11" max="11" width="6.625" style="1" customWidth="1"/>
    <col min="12" max="16384" width="9" style="1"/>
  </cols>
  <sheetData>
    <row r="1" spans="1:13" ht="17.100000000000001" customHeight="1" thickBot="1" x14ac:dyDescent="0.2">
      <c r="A1" s="81" t="s">
        <v>32</v>
      </c>
      <c r="B1" s="82"/>
      <c r="C1" s="82"/>
      <c r="D1" s="82"/>
      <c r="E1" s="83" t="s">
        <v>19</v>
      </c>
      <c r="F1" s="84"/>
      <c r="G1" s="84"/>
      <c r="H1" s="61"/>
      <c r="I1" s="48" t="str">
        <f>IF($E$1="委託業務従事日誌","契約管理番号：","事業番号：")</f>
        <v>契約管理番号：</v>
      </c>
      <c r="J1" s="19" t="s">
        <v>21</v>
      </c>
      <c r="K1" s="18" t="str">
        <f>IF($E$1="委託業務従事日誌","別紙８","")</f>
        <v>別紙８</v>
      </c>
    </row>
    <row r="2" spans="1:13" ht="17.100000000000001" customHeight="1" x14ac:dyDescent="0.15">
      <c r="A2" s="73" t="s">
        <v>16</v>
      </c>
      <c r="B2" s="74"/>
      <c r="C2" s="74"/>
      <c r="D2" s="74"/>
      <c r="E2" s="74"/>
      <c r="F2" s="74"/>
      <c r="G2" s="20" t="s">
        <v>20</v>
      </c>
      <c r="H2" s="75" t="s">
        <v>17</v>
      </c>
      <c r="I2" s="75"/>
      <c r="J2" s="75"/>
      <c r="K2" s="50" t="s">
        <v>20</v>
      </c>
    </row>
    <row r="3" spans="1:13" ht="17.100000000000001" customHeight="1" x14ac:dyDescent="0.15">
      <c r="A3" s="76" t="str">
        <f>IF($E$1="委託業務従事日誌","件名：","助成事業の名称：")</f>
        <v>件名：</v>
      </c>
      <c r="B3" s="77"/>
      <c r="C3" s="77"/>
      <c r="D3" s="96"/>
      <c r="E3" s="97"/>
      <c r="F3" s="97"/>
      <c r="G3" s="97"/>
      <c r="H3" s="97"/>
      <c r="I3" s="97"/>
      <c r="J3" s="97"/>
      <c r="K3" s="98"/>
    </row>
    <row r="4" spans="1:13" ht="17.100000000000001" customHeight="1" x14ac:dyDescent="0.15">
      <c r="A4" s="89"/>
      <c r="B4" s="90"/>
      <c r="C4" s="90"/>
      <c r="D4" s="91"/>
      <c r="E4" s="92"/>
      <c r="F4" s="92"/>
      <c r="G4" s="92"/>
      <c r="H4" s="92"/>
      <c r="I4" s="92"/>
      <c r="J4" s="92"/>
      <c r="K4" s="93"/>
    </row>
    <row r="5" spans="1:13" ht="17.100000000000001" customHeight="1" x14ac:dyDescent="0.15">
      <c r="A5" s="89"/>
      <c r="B5" s="90"/>
      <c r="C5" s="90"/>
      <c r="D5" s="91"/>
      <c r="E5" s="92"/>
      <c r="F5" s="92"/>
      <c r="G5" s="92"/>
      <c r="H5" s="92"/>
      <c r="I5" s="92"/>
      <c r="J5" s="92"/>
      <c r="K5" s="93"/>
      <c r="L5" s="41"/>
    </row>
    <row r="6" spans="1:13" ht="17.100000000000001" customHeight="1" x14ac:dyDescent="0.15">
      <c r="A6" s="76" t="str">
        <f>IF($E$1="委託業務従事日誌","再委託等項目：","委託・共同研究項目：")</f>
        <v>再委託等項目：</v>
      </c>
      <c r="B6" s="77"/>
      <c r="C6" s="77"/>
      <c r="D6" s="91" t="s">
        <v>18</v>
      </c>
      <c r="E6" s="92"/>
      <c r="F6" s="92"/>
      <c r="G6" s="92"/>
      <c r="H6" s="92"/>
      <c r="I6" s="92"/>
      <c r="J6" s="92"/>
      <c r="K6" s="93"/>
    </row>
    <row r="7" spans="1:13" ht="17.100000000000001" customHeight="1" x14ac:dyDescent="0.15">
      <c r="A7" s="76" t="str">
        <f>IF($E$1="委託業務従事日誌","委託先等名称：","助成事業者名称：")</f>
        <v>委託先等名称：</v>
      </c>
      <c r="B7" s="77"/>
      <c r="C7" s="77"/>
      <c r="D7" s="91"/>
      <c r="E7" s="92"/>
      <c r="F7" s="92"/>
      <c r="G7" s="92"/>
      <c r="H7" s="92"/>
      <c r="I7" s="92"/>
      <c r="J7" s="92"/>
      <c r="K7" s="93"/>
      <c r="L7" s="43"/>
    </row>
    <row r="8" spans="1:13" ht="17.100000000000001" customHeight="1" x14ac:dyDescent="0.15">
      <c r="A8" s="78" t="s">
        <v>3</v>
      </c>
      <c r="B8" s="79"/>
      <c r="C8" s="79"/>
      <c r="D8" s="91"/>
      <c r="E8" s="100"/>
      <c r="F8" s="100"/>
      <c r="G8" s="100"/>
      <c r="H8" s="69" t="s">
        <v>22</v>
      </c>
      <c r="I8" s="49" t="str">
        <f>IF($E$1="委託業務従事日誌","業務管理者","主任研究者")&amp;"　所属："</f>
        <v>業務管理者　所属：</v>
      </c>
      <c r="J8" s="91"/>
      <c r="K8" s="99"/>
      <c r="M8" s="41"/>
    </row>
    <row r="9" spans="1:13" ht="17.100000000000001" customHeight="1" thickBot="1" x14ac:dyDescent="0.2">
      <c r="A9" s="62"/>
      <c r="B9" s="63"/>
      <c r="C9" s="4" t="s">
        <v>4</v>
      </c>
      <c r="D9" s="80"/>
      <c r="E9" s="80"/>
      <c r="F9" s="80"/>
      <c r="G9" s="80"/>
      <c r="H9" s="71"/>
      <c r="I9" s="4" t="s">
        <v>7</v>
      </c>
      <c r="J9" s="21"/>
      <c r="K9" s="70"/>
    </row>
    <row r="10" spans="1:13" s="3" customFormat="1" ht="17.100000000000001" customHeight="1" x14ac:dyDescent="0.15">
      <c r="A10" s="85" t="s">
        <v>0</v>
      </c>
      <c r="B10" s="87" t="s">
        <v>1</v>
      </c>
      <c r="C10" s="120" t="s">
        <v>10</v>
      </c>
      <c r="D10" s="121"/>
      <c r="E10" s="121"/>
      <c r="F10" s="122"/>
      <c r="G10" s="123" t="s">
        <v>8</v>
      </c>
      <c r="H10" s="94" t="s">
        <v>9</v>
      </c>
      <c r="I10" s="137" t="s">
        <v>39</v>
      </c>
      <c r="J10" s="137"/>
      <c r="K10" s="138"/>
    </row>
    <row r="11" spans="1:13" s="3" customFormat="1" ht="17.100000000000001" customHeight="1" thickBot="1" x14ac:dyDescent="0.2">
      <c r="A11" s="86"/>
      <c r="B11" s="88"/>
      <c r="C11" s="5" t="s">
        <v>5</v>
      </c>
      <c r="D11" s="6" t="s">
        <v>6</v>
      </c>
      <c r="E11" s="7" t="s">
        <v>5</v>
      </c>
      <c r="F11" s="6" t="s">
        <v>6</v>
      </c>
      <c r="G11" s="95"/>
      <c r="H11" s="95"/>
      <c r="I11" s="139"/>
      <c r="J11" s="139"/>
      <c r="K11" s="140"/>
    </row>
    <row r="12" spans="1:13" ht="17.100000000000001" customHeight="1" thickTop="1" x14ac:dyDescent="0.15">
      <c r="A12" s="44">
        <f>DATEVALUE(TEXT(SUBSTITUTE(SUBSTITUTE(SUBSTITUTE($A$1,"元","１"),"分",""),"度","")&amp;"１日","yyyy/mm/d"))</f>
        <v>45231</v>
      </c>
      <c r="B12" s="45" t="str">
        <f>TEXT(A12,"aaa")</f>
        <v>水</v>
      </c>
      <c r="C12" s="36"/>
      <c r="D12" s="37"/>
      <c r="E12" s="46"/>
      <c r="F12" s="39"/>
      <c r="G12" s="47"/>
      <c r="H12" s="8" t="str">
        <f>IF((D12-C12)+(F12-E12)-G12=0,"",(D12-C12)+(F12-E12)-G12)</f>
        <v/>
      </c>
      <c r="I12" s="141"/>
      <c r="J12" s="142"/>
      <c r="K12" s="143"/>
    </row>
    <row r="13" spans="1:13" ht="17.100000000000001" customHeight="1" x14ac:dyDescent="0.15">
      <c r="A13" s="9">
        <f t="shared" ref="A13:A37" si="0">A12+1</f>
        <v>45232</v>
      </c>
      <c r="B13" s="10" t="str">
        <f>TEXT(A13,"aaa")</f>
        <v>木</v>
      </c>
      <c r="C13" s="24"/>
      <c r="D13" s="25"/>
      <c r="E13" s="26"/>
      <c r="F13" s="27"/>
      <c r="G13" s="28"/>
      <c r="H13" s="8" t="str">
        <f>IF((D13-C13)+(F13-E13)-G13=0,"",(D13-C13)+(F13-E13)-G13)</f>
        <v/>
      </c>
      <c r="I13" s="144"/>
      <c r="J13" s="145"/>
      <c r="K13" s="146"/>
    </row>
    <row r="14" spans="1:13" ht="17.100000000000001" customHeight="1" x14ac:dyDescent="0.15">
      <c r="A14" s="51">
        <f t="shared" si="0"/>
        <v>45233</v>
      </c>
      <c r="B14" s="10" t="s">
        <v>37</v>
      </c>
      <c r="C14" s="22"/>
      <c r="D14" s="23"/>
      <c r="E14" s="26"/>
      <c r="F14" s="27"/>
      <c r="G14" s="28"/>
      <c r="H14" s="8" t="str">
        <f t="shared" ref="H14:H42" si="1">IF((D14-C14)+(F14-E14)-G14=0,"",(D14-C14)+(F14-E14)-G14)</f>
        <v/>
      </c>
      <c r="I14" s="144"/>
      <c r="J14" s="145"/>
      <c r="K14" s="146"/>
    </row>
    <row r="15" spans="1:13" ht="17.100000000000001" customHeight="1" x14ac:dyDescent="0.15">
      <c r="A15" s="9">
        <f t="shared" si="0"/>
        <v>45234</v>
      </c>
      <c r="B15" s="10" t="str">
        <f t="shared" ref="B15:B41" si="2">TEXT(A15,"aaa")</f>
        <v>土</v>
      </c>
      <c r="C15" s="22"/>
      <c r="D15" s="23"/>
      <c r="E15" s="26"/>
      <c r="F15" s="27"/>
      <c r="G15" s="28"/>
      <c r="H15" s="8" t="str">
        <f t="shared" si="1"/>
        <v/>
      </c>
      <c r="I15" s="147"/>
      <c r="J15" s="148"/>
      <c r="K15" s="149"/>
    </row>
    <row r="16" spans="1:13" ht="17.100000000000001" customHeight="1" x14ac:dyDescent="0.15">
      <c r="A16" s="9">
        <f t="shared" si="0"/>
        <v>45235</v>
      </c>
      <c r="B16" s="10" t="str">
        <f t="shared" si="2"/>
        <v>日</v>
      </c>
      <c r="C16" s="22"/>
      <c r="D16" s="23"/>
      <c r="E16" s="26"/>
      <c r="F16" s="27"/>
      <c r="G16" s="28"/>
      <c r="H16" s="8" t="str">
        <f t="shared" si="1"/>
        <v/>
      </c>
      <c r="I16" s="114"/>
      <c r="J16" s="115"/>
      <c r="K16" s="116"/>
    </row>
    <row r="17" spans="1:11" ht="17.100000000000001" customHeight="1" x14ac:dyDescent="0.15">
      <c r="A17" s="35">
        <f t="shared" si="0"/>
        <v>45236</v>
      </c>
      <c r="B17" s="10" t="str">
        <f t="shared" si="2"/>
        <v>月</v>
      </c>
      <c r="C17" s="36"/>
      <c r="D17" s="37"/>
      <c r="E17" s="38"/>
      <c r="F17" s="39"/>
      <c r="G17" s="40"/>
      <c r="H17" s="8" t="str">
        <f t="shared" si="1"/>
        <v/>
      </c>
      <c r="I17" s="124"/>
      <c r="J17" s="125"/>
      <c r="K17" s="126"/>
    </row>
    <row r="18" spans="1:11" ht="17.100000000000001" customHeight="1" x14ac:dyDescent="0.15">
      <c r="A18" s="35">
        <f t="shared" si="0"/>
        <v>45237</v>
      </c>
      <c r="B18" s="10" t="str">
        <f t="shared" si="2"/>
        <v>火</v>
      </c>
      <c r="C18" s="36"/>
      <c r="D18" s="37"/>
      <c r="E18" s="38"/>
      <c r="F18" s="39"/>
      <c r="G18" s="40"/>
      <c r="H18" s="8" t="str">
        <f t="shared" si="1"/>
        <v/>
      </c>
      <c r="I18" s="124"/>
      <c r="J18" s="125"/>
      <c r="K18" s="126"/>
    </row>
    <row r="19" spans="1:11" ht="17.100000000000001" customHeight="1" x14ac:dyDescent="0.15">
      <c r="A19" s="9">
        <f t="shared" si="0"/>
        <v>45238</v>
      </c>
      <c r="B19" s="10" t="str">
        <f t="shared" si="2"/>
        <v>水</v>
      </c>
      <c r="C19" s="22"/>
      <c r="D19" s="23"/>
      <c r="E19" s="26"/>
      <c r="F19" s="27"/>
      <c r="G19" s="28"/>
      <c r="H19" s="8" t="str">
        <f t="shared" si="1"/>
        <v/>
      </c>
      <c r="I19" s="124"/>
      <c r="J19" s="125"/>
      <c r="K19" s="126"/>
    </row>
    <row r="20" spans="1:11" ht="17.100000000000001" customHeight="1" x14ac:dyDescent="0.15">
      <c r="A20" s="9">
        <f t="shared" si="0"/>
        <v>45239</v>
      </c>
      <c r="B20" s="10" t="str">
        <f t="shared" si="2"/>
        <v>木</v>
      </c>
      <c r="C20" s="22"/>
      <c r="D20" s="23"/>
      <c r="E20" s="26"/>
      <c r="F20" s="27"/>
      <c r="G20" s="28"/>
      <c r="H20" s="8" t="str">
        <f t="shared" si="1"/>
        <v/>
      </c>
      <c r="I20" s="124"/>
      <c r="J20" s="125"/>
      <c r="K20" s="126"/>
    </row>
    <row r="21" spans="1:11" ht="17.100000000000001" customHeight="1" x14ac:dyDescent="0.15">
      <c r="A21" s="51">
        <f t="shared" si="0"/>
        <v>45240</v>
      </c>
      <c r="B21" s="10" t="str">
        <f t="shared" si="2"/>
        <v>金</v>
      </c>
      <c r="C21" s="22"/>
      <c r="D21" s="23"/>
      <c r="E21" s="26"/>
      <c r="F21" s="27"/>
      <c r="G21" s="28"/>
      <c r="H21" s="8" t="str">
        <f t="shared" si="1"/>
        <v/>
      </c>
      <c r="I21" s="124"/>
      <c r="J21" s="125"/>
      <c r="K21" s="126"/>
    </row>
    <row r="22" spans="1:11" ht="17.100000000000001" customHeight="1" x14ac:dyDescent="0.15">
      <c r="A22" s="9">
        <f t="shared" si="0"/>
        <v>45241</v>
      </c>
      <c r="B22" s="10" t="str">
        <f t="shared" si="2"/>
        <v>土</v>
      </c>
      <c r="C22" s="22"/>
      <c r="D22" s="23"/>
      <c r="E22" s="26"/>
      <c r="F22" s="27"/>
      <c r="G22" s="28"/>
      <c r="H22" s="8" t="str">
        <f t="shared" si="1"/>
        <v/>
      </c>
      <c r="I22" s="127"/>
      <c r="J22" s="128"/>
      <c r="K22" s="129"/>
    </row>
    <row r="23" spans="1:11" ht="17.100000000000001" customHeight="1" x14ac:dyDescent="0.15">
      <c r="A23" s="9">
        <f t="shared" si="0"/>
        <v>45242</v>
      </c>
      <c r="B23" s="10" t="str">
        <f t="shared" si="2"/>
        <v>日</v>
      </c>
      <c r="C23" s="22"/>
      <c r="D23" s="23"/>
      <c r="E23" s="26"/>
      <c r="F23" s="27"/>
      <c r="G23" s="28"/>
      <c r="H23" s="8" t="str">
        <f t="shared" si="1"/>
        <v/>
      </c>
      <c r="I23" s="114"/>
      <c r="J23" s="115"/>
      <c r="K23" s="116"/>
    </row>
    <row r="24" spans="1:11" ht="17.100000000000001" customHeight="1" x14ac:dyDescent="0.15">
      <c r="A24" s="9">
        <f t="shared" si="0"/>
        <v>45243</v>
      </c>
      <c r="B24" s="10" t="str">
        <f t="shared" si="2"/>
        <v>月</v>
      </c>
      <c r="C24" s="22"/>
      <c r="D24" s="23"/>
      <c r="E24" s="26"/>
      <c r="F24" s="27"/>
      <c r="G24" s="28"/>
      <c r="H24" s="8" t="str">
        <f t="shared" si="1"/>
        <v/>
      </c>
      <c r="I24" s="124"/>
      <c r="J24" s="125"/>
      <c r="K24" s="126"/>
    </row>
    <row r="25" spans="1:11" ht="17.100000000000001" customHeight="1" x14ac:dyDescent="0.15">
      <c r="A25" s="9">
        <f t="shared" si="0"/>
        <v>45244</v>
      </c>
      <c r="B25" s="10" t="str">
        <f t="shared" si="2"/>
        <v>火</v>
      </c>
      <c r="C25" s="22"/>
      <c r="D25" s="23"/>
      <c r="E25" s="26"/>
      <c r="F25" s="27"/>
      <c r="G25" s="28"/>
      <c r="H25" s="8" t="str">
        <f t="shared" si="1"/>
        <v/>
      </c>
      <c r="I25" s="124"/>
      <c r="J25" s="125"/>
      <c r="K25" s="126"/>
    </row>
    <row r="26" spans="1:11" ht="17.100000000000001" customHeight="1" x14ac:dyDescent="0.15">
      <c r="A26" s="9">
        <f t="shared" si="0"/>
        <v>45245</v>
      </c>
      <c r="B26" s="10" t="str">
        <f t="shared" si="2"/>
        <v>水</v>
      </c>
      <c r="C26" s="22"/>
      <c r="D26" s="23"/>
      <c r="E26" s="26"/>
      <c r="F26" s="27"/>
      <c r="G26" s="28"/>
      <c r="H26" s="8" t="str">
        <f t="shared" si="1"/>
        <v/>
      </c>
      <c r="I26" s="124"/>
      <c r="J26" s="125"/>
      <c r="K26" s="126"/>
    </row>
    <row r="27" spans="1:11" ht="17.100000000000001" customHeight="1" x14ac:dyDescent="0.15">
      <c r="A27" s="9">
        <f t="shared" si="0"/>
        <v>45246</v>
      </c>
      <c r="B27" s="10" t="str">
        <f t="shared" si="2"/>
        <v>木</v>
      </c>
      <c r="C27" s="22"/>
      <c r="D27" s="23"/>
      <c r="E27" s="26"/>
      <c r="F27" s="27"/>
      <c r="G27" s="28"/>
      <c r="H27" s="8" t="str">
        <f t="shared" si="1"/>
        <v/>
      </c>
      <c r="I27" s="124"/>
      <c r="J27" s="125"/>
      <c r="K27" s="126"/>
    </row>
    <row r="28" spans="1:11" ht="17.100000000000001" customHeight="1" x14ac:dyDescent="0.15">
      <c r="A28" s="9">
        <f t="shared" si="0"/>
        <v>45247</v>
      </c>
      <c r="B28" s="10" t="str">
        <f t="shared" si="2"/>
        <v>金</v>
      </c>
      <c r="C28" s="22"/>
      <c r="D28" s="23"/>
      <c r="E28" s="26"/>
      <c r="F28" s="27"/>
      <c r="G28" s="28"/>
      <c r="H28" s="8" t="str">
        <f t="shared" si="1"/>
        <v/>
      </c>
      <c r="I28" s="124"/>
      <c r="J28" s="125"/>
      <c r="K28" s="126"/>
    </row>
    <row r="29" spans="1:11" ht="17.100000000000001" customHeight="1" x14ac:dyDescent="0.15">
      <c r="A29" s="9">
        <f t="shared" si="0"/>
        <v>45248</v>
      </c>
      <c r="B29" s="10" t="str">
        <f t="shared" si="2"/>
        <v>土</v>
      </c>
      <c r="C29" s="22"/>
      <c r="D29" s="23"/>
      <c r="E29" s="26"/>
      <c r="F29" s="27"/>
      <c r="G29" s="28"/>
      <c r="H29" s="8" t="str">
        <f t="shared" si="1"/>
        <v/>
      </c>
      <c r="I29" s="127"/>
      <c r="J29" s="128"/>
      <c r="K29" s="129"/>
    </row>
    <row r="30" spans="1:11" ht="17.100000000000001" customHeight="1" x14ac:dyDescent="0.15">
      <c r="A30" s="9">
        <f t="shared" si="0"/>
        <v>45249</v>
      </c>
      <c r="B30" s="10" t="str">
        <f t="shared" si="2"/>
        <v>日</v>
      </c>
      <c r="C30" s="22"/>
      <c r="D30" s="23"/>
      <c r="E30" s="26"/>
      <c r="F30" s="27"/>
      <c r="G30" s="28"/>
      <c r="H30" s="8" t="str">
        <f t="shared" si="1"/>
        <v/>
      </c>
      <c r="I30" s="114"/>
      <c r="J30" s="115"/>
      <c r="K30" s="116"/>
    </row>
    <row r="31" spans="1:11" ht="17.100000000000001" customHeight="1" x14ac:dyDescent="0.15">
      <c r="A31" s="9">
        <f t="shared" si="0"/>
        <v>45250</v>
      </c>
      <c r="B31" s="10" t="str">
        <f t="shared" si="2"/>
        <v>月</v>
      </c>
      <c r="C31" s="22"/>
      <c r="D31" s="23"/>
      <c r="E31" s="26"/>
      <c r="F31" s="27"/>
      <c r="G31" s="28"/>
      <c r="H31" s="8" t="str">
        <f t="shared" si="1"/>
        <v/>
      </c>
      <c r="I31" s="124"/>
      <c r="J31" s="125"/>
      <c r="K31" s="126"/>
    </row>
    <row r="32" spans="1:11" ht="17.100000000000001" customHeight="1" x14ac:dyDescent="0.15">
      <c r="A32" s="9">
        <f t="shared" si="0"/>
        <v>45251</v>
      </c>
      <c r="B32" s="10" t="str">
        <f t="shared" si="2"/>
        <v>火</v>
      </c>
      <c r="C32" s="22"/>
      <c r="D32" s="23"/>
      <c r="E32" s="26"/>
      <c r="F32" s="27"/>
      <c r="G32" s="28"/>
      <c r="H32" s="8" t="str">
        <f t="shared" si="1"/>
        <v/>
      </c>
      <c r="I32" s="124"/>
      <c r="J32" s="125"/>
      <c r="K32" s="126"/>
    </row>
    <row r="33" spans="1:11" ht="17.100000000000001" customHeight="1" x14ac:dyDescent="0.15">
      <c r="A33" s="9">
        <f t="shared" si="0"/>
        <v>45252</v>
      </c>
      <c r="B33" s="10" t="str">
        <f t="shared" si="2"/>
        <v>水</v>
      </c>
      <c r="C33" s="22"/>
      <c r="D33" s="23"/>
      <c r="E33" s="26"/>
      <c r="F33" s="27"/>
      <c r="G33" s="28"/>
      <c r="H33" s="8" t="str">
        <f t="shared" si="1"/>
        <v/>
      </c>
      <c r="I33" s="124"/>
      <c r="J33" s="125"/>
      <c r="K33" s="126"/>
    </row>
    <row r="34" spans="1:11" ht="17.100000000000001" customHeight="1" x14ac:dyDescent="0.15">
      <c r="A34" s="9">
        <f t="shared" si="0"/>
        <v>45253</v>
      </c>
      <c r="B34" s="10" t="s">
        <v>37</v>
      </c>
      <c r="C34" s="22"/>
      <c r="D34" s="23"/>
      <c r="E34" s="26"/>
      <c r="F34" s="27"/>
      <c r="G34" s="28"/>
      <c r="H34" s="8" t="str">
        <f t="shared" si="1"/>
        <v/>
      </c>
      <c r="I34" s="124"/>
      <c r="J34" s="125"/>
      <c r="K34" s="126"/>
    </row>
    <row r="35" spans="1:11" ht="17.100000000000001" customHeight="1" x14ac:dyDescent="0.15">
      <c r="A35" s="9">
        <f t="shared" si="0"/>
        <v>45254</v>
      </c>
      <c r="B35" s="10" t="str">
        <f t="shared" si="2"/>
        <v>金</v>
      </c>
      <c r="C35" s="22"/>
      <c r="D35" s="23"/>
      <c r="E35" s="26"/>
      <c r="F35" s="27"/>
      <c r="G35" s="28"/>
      <c r="H35" s="8" t="str">
        <f t="shared" si="1"/>
        <v/>
      </c>
      <c r="I35" s="124"/>
      <c r="J35" s="125"/>
      <c r="K35" s="126"/>
    </row>
    <row r="36" spans="1:11" ht="17.100000000000001" customHeight="1" x14ac:dyDescent="0.15">
      <c r="A36" s="9">
        <f t="shared" si="0"/>
        <v>45255</v>
      </c>
      <c r="B36" s="10" t="str">
        <f t="shared" si="2"/>
        <v>土</v>
      </c>
      <c r="C36" s="22"/>
      <c r="D36" s="23"/>
      <c r="E36" s="26"/>
      <c r="F36" s="27"/>
      <c r="G36" s="28"/>
      <c r="H36" s="8" t="str">
        <f t="shared" si="1"/>
        <v/>
      </c>
      <c r="I36" s="127"/>
      <c r="J36" s="128"/>
      <c r="K36" s="129"/>
    </row>
    <row r="37" spans="1:11" ht="17.100000000000001" customHeight="1" x14ac:dyDescent="0.15">
      <c r="A37" s="9">
        <f t="shared" si="0"/>
        <v>45256</v>
      </c>
      <c r="B37" s="10" t="str">
        <f t="shared" si="2"/>
        <v>日</v>
      </c>
      <c r="C37" s="22"/>
      <c r="D37" s="23"/>
      <c r="E37" s="26"/>
      <c r="F37" s="27"/>
      <c r="G37" s="28"/>
      <c r="H37" s="8" t="str">
        <f t="shared" si="1"/>
        <v/>
      </c>
      <c r="I37" s="114"/>
      <c r="J37" s="115"/>
      <c r="K37" s="116"/>
    </row>
    <row r="38" spans="1:11" ht="17.100000000000001" customHeight="1" x14ac:dyDescent="0.15">
      <c r="A38" s="9">
        <f>A37+1</f>
        <v>45257</v>
      </c>
      <c r="B38" s="10" t="str">
        <f t="shared" si="2"/>
        <v>月</v>
      </c>
      <c r="C38" s="22"/>
      <c r="D38" s="23"/>
      <c r="E38" s="26"/>
      <c r="F38" s="27"/>
      <c r="G38" s="28"/>
      <c r="H38" s="8" t="str">
        <f t="shared" si="1"/>
        <v/>
      </c>
      <c r="I38" s="124"/>
      <c r="J38" s="125"/>
      <c r="K38" s="126"/>
    </row>
    <row r="39" spans="1:11" ht="17.100000000000001" customHeight="1" x14ac:dyDescent="0.15">
      <c r="A39" s="9">
        <f>A38+1</f>
        <v>45258</v>
      </c>
      <c r="B39" s="10" t="str">
        <f t="shared" si="2"/>
        <v>火</v>
      </c>
      <c r="C39" s="22"/>
      <c r="D39" s="23"/>
      <c r="E39" s="26"/>
      <c r="F39" s="27"/>
      <c r="G39" s="28"/>
      <c r="H39" s="8" t="str">
        <f t="shared" si="1"/>
        <v/>
      </c>
      <c r="I39" s="124"/>
      <c r="J39" s="125"/>
      <c r="K39" s="126"/>
    </row>
    <row r="40" spans="1:11" ht="17.100000000000001" customHeight="1" x14ac:dyDescent="0.15">
      <c r="A40" s="9">
        <f>IF(DAY(A39+1)&lt;4,"",A39+1)</f>
        <v>45259</v>
      </c>
      <c r="B40" s="10" t="str">
        <f t="shared" si="2"/>
        <v>水</v>
      </c>
      <c r="C40" s="22"/>
      <c r="D40" s="23"/>
      <c r="E40" s="26"/>
      <c r="F40" s="27"/>
      <c r="G40" s="28"/>
      <c r="H40" s="8" t="str">
        <f t="shared" si="1"/>
        <v/>
      </c>
      <c r="I40" s="124"/>
      <c r="J40" s="125"/>
      <c r="K40" s="126"/>
    </row>
    <row r="41" spans="1:11" ht="17.100000000000001" customHeight="1" x14ac:dyDescent="0.15">
      <c r="A41" s="9">
        <f>IF(DAY(A39+2)&lt;4,"",A39+2)</f>
        <v>45260</v>
      </c>
      <c r="B41" s="10" t="str">
        <f t="shared" si="2"/>
        <v>木</v>
      </c>
      <c r="C41" s="22"/>
      <c r="D41" s="23"/>
      <c r="E41" s="26"/>
      <c r="F41" s="27"/>
      <c r="G41" s="28"/>
      <c r="H41" s="8" t="str">
        <f t="shared" si="1"/>
        <v/>
      </c>
      <c r="I41" s="124"/>
      <c r="J41" s="125"/>
      <c r="K41" s="126"/>
    </row>
    <row r="42" spans="1:11" ht="17.100000000000001" customHeight="1" thickBot="1" x14ac:dyDescent="0.2">
      <c r="A42" s="11" t="str">
        <f>IF(DAY(A39+3)&lt;4,"",A39+3)</f>
        <v/>
      </c>
      <c r="B42" s="42" t="str">
        <f>TEXT(A42,"aaa")</f>
        <v/>
      </c>
      <c r="C42" s="29"/>
      <c r="D42" s="30"/>
      <c r="E42" s="31"/>
      <c r="F42" s="32"/>
      <c r="G42" s="33"/>
      <c r="H42" s="12" t="str">
        <f t="shared" si="1"/>
        <v/>
      </c>
      <c r="I42" s="117"/>
      <c r="J42" s="118"/>
      <c r="K42" s="119"/>
    </row>
    <row r="43" spans="1:11" ht="17.100000000000001" customHeight="1" thickTop="1" thickBot="1" x14ac:dyDescent="0.2">
      <c r="A43" s="112" t="s">
        <v>2</v>
      </c>
      <c r="B43" s="103"/>
      <c r="C43" s="113"/>
      <c r="D43" s="113"/>
      <c r="E43" s="113"/>
      <c r="F43" s="113"/>
      <c r="G43" s="113"/>
      <c r="H43" s="13">
        <f>SUM(H12:H42)</f>
        <v>0</v>
      </c>
      <c r="I43" s="103" t="s">
        <v>11</v>
      </c>
      <c r="J43" s="104"/>
      <c r="K43" s="17">
        <f>ROUNDDOWN(ROUND(H43*24*60,1)/60,2)</f>
        <v>0</v>
      </c>
    </row>
    <row r="44" spans="1:11" ht="17.100000000000001" customHeight="1" thickBot="1" x14ac:dyDescent="0.2">
      <c r="A44" s="59"/>
      <c r="B44" s="59"/>
      <c r="C44" s="60"/>
      <c r="D44" s="60"/>
      <c r="E44" s="60"/>
      <c r="F44" s="60"/>
      <c r="G44" s="60"/>
      <c r="H44" s="60"/>
      <c r="I44" s="60"/>
      <c r="J44" s="60"/>
      <c r="K44" s="60"/>
    </row>
    <row r="45" spans="1:11" ht="17.100000000000001" customHeight="1" thickBot="1" x14ac:dyDescent="0.2">
      <c r="A45" s="109" t="s">
        <v>12</v>
      </c>
      <c r="B45" s="110"/>
      <c r="C45" s="110"/>
      <c r="D45" s="110"/>
      <c r="E45" s="110"/>
      <c r="F45" s="110"/>
      <c r="G45" s="110"/>
      <c r="H45" s="110"/>
      <c r="I45" s="110"/>
      <c r="J45" s="110"/>
      <c r="K45" s="111"/>
    </row>
    <row r="46" spans="1:11" ht="17.100000000000001" customHeight="1" thickTop="1" thickBot="1" x14ac:dyDescent="0.2">
      <c r="A46" s="56"/>
      <c r="B46" s="57"/>
      <c r="C46" s="107"/>
      <c r="D46" s="107"/>
      <c r="E46" s="58"/>
      <c r="F46" s="58"/>
      <c r="G46" s="58"/>
      <c r="H46" s="58"/>
      <c r="I46" s="107"/>
      <c r="J46" s="107"/>
      <c r="K46" s="108"/>
    </row>
    <row r="47" spans="1:11" ht="17.100000000000001" customHeight="1" thickBot="1" x14ac:dyDescent="0.2">
      <c r="A47" s="14"/>
      <c r="B47" s="130" t="s">
        <v>14</v>
      </c>
      <c r="C47" s="131"/>
      <c r="D47" s="132"/>
      <c r="E47" s="133"/>
      <c r="F47" s="15" t="s">
        <v>15</v>
      </c>
      <c r="G47" s="105"/>
      <c r="H47" s="106"/>
      <c r="I47" s="15" t="s">
        <v>13</v>
      </c>
      <c r="J47" s="34"/>
      <c r="K47" s="16"/>
    </row>
    <row r="48" spans="1:11" ht="19.350000000000001" customHeight="1" thickBot="1" x14ac:dyDescent="0.2">
      <c r="A48" s="52"/>
      <c r="B48" s="53"/>
      <c r="C48" s="54"/>
      <c r="D48" s="54"/>
      <c r="E48" s="54"/>
      <c r="F48" s="54"/>
      <c r="G48" s="54"/>
      <c r="H48" s="54"/>
      <c r="I48" s="54"/>
      <c r="J48" s="54"/>
      <c r="K48" s="55"/>
    </row>
    <row r="49" spans="1:14" ht="18" customHeight="1" x14ac:dyDescent="0.15">
      <c r="A49" s="101" t="s">
        <v>23</v>
      </c>
      <c r="B49" s="101"/>
      <c r="C49" s="101"/>
      <c r="D49" s="101"/>
      <c r="E49" s="101"/>
      <c r="F49" s="101"/>
      <c r="G49" s="101"/>
      <c r="H49" s="101"/>
      <c r="I49" s="101"/>
      <c r="J49" s="101"/>
      <c r="K49" s="101"/>
    </row>
    <row r="50" spans="1:14" ht="17.25" customHeight="1" x14ac:dyDescent="0.15">
      <c r="A50" s="102"/>
      <c r="B50" s="102"/>
      <c r="C50" s="102"/>
      <c r="D50" s="102"/>
      <c r="E50" s="102"/>
      <c r="F50" s="102"/>
      <c r="G50" s="102"/>
      <c r="H50" s="102"/>
      <c r="I50" s="102"/>
      <c r="J50" s="102"/>
      <c r="K50" s="102"/>
    </row>
    <row r="51" spans="1:14" ht="19.350000000000001" customHeight="1" x14ac:dyDescent="0.15">
      <c r="A51" s="65"/>
      <c r="B51" s="64"/>
      <c r="C51" s="64"/>
      <c r="D51" s="64"/>
      <c r="E51" s="64"/>
      <c r="F51" s="64"/>
      <c r="G51" s="64"/>
      <c r="H51" s="64"/>
      <c r="I51" s="64"/>
      <c r="J51" s="64"/>
      <c r="K51" s="64"/>
      <c r="N51" s="41"/>
    </row>
    <row r="52" spans="1:14" ht="19.350000000000001" customHeight="1" x14ac:dyDescent="0.15">
      <c r="A52" s="67"/>
    </row>
    <row r="53" spans="1:14" ht="19.350000000000001" customHeight="1" x14ac:dyDescent="0.15">
      <c r="A53" s="68"/>
      <c r="B53" s="66"/>
    </row>
    <row r="54" spans="1:14" ht="19.350000000000001" customHeight="1" x14ac:dyDescent="0.15">
      <c r="A54" s="67"/>
      <c r="B54" s="66"/>
    </row>
    <row r="55" spans="1:14" ht="19.350000000000001" customHeight="1" x14ac:dyDescent="0.15">
      <c r="A55" s="67"/>
      <c r="B55" s="66"/>
    </row>
    <row r="56" spans="1:14" ht="19.350000000000001" customHeight="1" x14ac:dyDescent="0.15">
      <c r="A56" s="67"/>
      <c r="B56" s="66"/>
    </row>
    <row r="57" spans="1:14" ht="19.350000000000001" customHeight="1" x14ac:dyDescent="0.15">
      <c r="A57" s="67"/>
      <c r="B57" s="66"/>
    </row>
  </sheetData>
  <sheetProtection sheet="1" formatRows="0"/>
  <mergeCells count="38">
    <mergeCell ref="I37:K42"/>
    <mergeCell ref="B47:C47"/>
    <mergeCell ref="D47:E47"/>
    <mergeCell ref="G47:H47"/>
    <mergeCell ref="A49:K50"/>
    <mergeCell ref="A43:G43"/>
    <mergeCell ref="I43:J43"/>
    <mergeCell ref="A45:K45"/>
    <mergeCell ref="C46:D46"/>
    <mergeCell ref="I46:K46"/>
    <mergeCell ref="I10:K11"/>
    <mergeCell ref="I12:K15"/>
    <mergeCell ref="I16:K22"/>
    <mergeCell ref="I23:K29"/>
    <mergeCell ref="I30:K36"/>
    <mergeCell ref="A10:A11"/>
    <mergeCell ref="B10:B11"/>
    <mergeCell ref="C10:F10"/>
    <mergeCell ref="G10:G11"/>
    <mergeCell ref="H10:H11"/>
    <mergeCell ref="D9:G9"/>
    <mergeCell ref="A4:C4"/>
    <mergeCell ref="D4:K4"/>
    <mergeCell ref="A5:C5"/>
    <mergeCell ref="D5:K5"/>
    <mergeCell ref="A6:C6"/>
    <mergeCell ref="D6:K6"/>
    <mergeCell ref="A7:C7"/>
    <mergeCell ref="D7:K7"/>
    <mergeCell ref="A8:C8"/>
    <mergeCell ref="D8:G8"/>
    <mergeCell ref="J8:K8"/>
    <mergeCell ref="A1:D1"/>
    <mergeCell ref="E1:G1"/>
    <mergeCell ref="A2:F2"/>
    <mergeCell ref="H2:J2"/>
    <mergeCell ref="A3:C3"/>
    <mergeCell ref="D3:K3"/>
  </mergeCells>
  <phoneticPr fontId="2"/>
  <conditionalFormatting sqref="A12:H42">
    <cfRule type="expression" dxfId="8" priority="2" stopIfTrue="1">
      <formula>OR($B12="土",$B12="日",$B12="祝",$B12="振",$I12="休日")</formula>
    </cfRule>
  </conditionalFormatting>
  <conditionalFormatting sqref="I12">
    <cfRule type="expression" dxfId="7" priority="1" stopIfTrue="1">
      <formula>OR($B12="土",$B12="日",$B12="祝",$B12="振",$I12="休日")</formula>
    </cfRule>
  </conditionalFormatting>
  <dataValidations count="5">
    <dataValidation type="list" imeMode="on" allowBlank="1" sqref="H8" xr:uid="{575BEFD6-8F9F-40C7-A017-374FF239861F}">
      <formula1>"通常勤務,管理者,裁量,高プロ,出向,その他"</formula1>
    </dataValidation>
    <dataValidation type="list" allowBlank="1" showInputMessage="1" showErrorMessage="1" sqref="G2 K2" xr:uid="{3392B01B-AB28-410F-9D15-60715B8DC81A}">
      <formula1>"あり,なし"</formula1>
    </dataValidation>
    <dataValidation type="list" allowBlank="1" showInputMessage="1" showErrorMessage="1" sqref="E1:G1" xr:uid="{A219E5D8-670D-4765-A61D-8DE4976F9776}">
      <formula1>"委託業務従事日誌,助成事業従事日誌"</formula1>
    </dataValidation>
    <dataValidation type="time" operator="greaterThan" allowBlank="1" showInputMessage="1" showErrorMessage="1" errorTitle="時刻を入力して下さい。" error="0:01以上の時刻を入力して下さい。" sqref="D12:D42 F12:F42" xr:uid="{01E32CB5-0B2C-4B90-BD32-7707C80E4D64}">
      <formula1>0</formula1>
    </dataValidation>
    <dataValidation type="time" allowBlank="1" showInputMessage="1" showErrorMessage="1" errorTitle="時刻を入力してください。" error="0:00から23:59までの時刻が入力できます。" sqref="C12:C42 E12:E42 G12:G42" xr:uid="{65FD79B1-2CB4-46E9-A160-897858779FEE}">
      <formula1>0</formula1>
      <formula2>0.999988425925926</formula2>
    </dataValidation>
  </dataValidations>
  <pageMargins left="0.78740157480314965" right="0.39370078740157483" top="0.59055118110236227" bottom="0.59055118110236227" header="0.39370078740157483" footer="0.39370078740157483"/>
  <pageSetup paperSize="9" scale="97"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57E33-3941-4E7E-87BE-91AAE4CF6C2D}">
  <sheetPr codeName="Sheet9"/>
  <dimension ref="A1:N57"/>
  <sheetViews>
    <sheetView zoomScaleNormal="100" workbookViewId="0">
      <selection activeCell="I10" sqref="I10:K11"/>
    </sheetView>
  </sheetViews>
  <sheetFormatPr defaultRowHeight="19.350000000000001" customHeight="1" x14ac:dyDescent="0.15"/>
  <cols>
    <col min="1" max="1" width="4.125" style="3" customWidth="1"/>
    <col min="2" max="2" width="3.125" style="3" customWidth="1"/>
    <col min="3" max="8" width="6.625" style="2" customWidth="1"/>
    <col min="9" max="9" width="12.625" style="1" customWidth="1"/>
    <col min="10" max="10" width="24.625" style="1" customWidth="1"/>
    <col min="11" max="11" width="6.625" style="1" customWidth="1"/>
    <col min="12" max="16384" width="9" style="1"/>
  </cols>
  <sheetData>
    <row r="1" spans="1:13" ht="17.100000000000001" customHeight="1" thickBot="1" x14ac:dyDescent="0.2">
      <c r="A1" s="81" t="s">
        <v>33</v>
      </c>
      <c r="B1" s="82"/>
      <c r="C1" s="82"/>
      <c r="D1" s="82"/>
      <c r="E1" s="83" t="s">
        <v>19</v>
      </c>
      <c r="F1" s="84"/>
      <c r="G1" s="84"/>
      <c r="H1" s="61"/>
      <c r="I1" s="48" t="str">
        <f>IF($E$1="委託業務従事日誌","契約管理番号：","事業番号：")</f>
        <v>契約管理番号：</v>
      </c>
      <c r="J1" s="19" t="s">
        <v>21</v>
      </c>
      <c r="K1" s="18" t="str">
        <f>IF($E$1="委託業務従事日誌","別紙８","")</f>
        <v>別紙８</v>
      </c>
    </row>
    <row r="2" spans="1:13" ht="17.100000000000001" customHeight="1" x14ac:dyDescent="0.15">
      <c r="A2" s="73" t="s">
        <v>16</v>
      </c>
      <c r="B2" s="74"/>
      <c r="C2" s="74"/>
      <c r="D2" s="74"/>
      <c r="E2" s="74"/>
      <c r="F2" s="74"/>
      <c r="G2" s="20" t="s">
        <v>20</v>
      </c>
      <c r="H2" s="75" t="s">
        <v>17</v>
      </c>
      <c r="I2" s="75"/>
      <c r="J2" s="75"/>
      <c r="K2" s="50" t="s">
        <v>20</v>
      </c>
    </row>
    <row r="3" spans="1:13" ht="17.100000000000001" customHeight="1" x14ac:dyDescent="0.15">
      <c r="A3" s="76" t="str">
        <f>IF($E$1="委託業務従事日誌","件名：","助成事業の名称：")</f>
        <v>件名：</v>
      </c>
      <c r="B3" s="77"/>
      <c r="C3" s="77"/>
      <c r="D3" s="96"/>
      <c r="E3" s="97"/>
      <c r="F3" s="97"/>
      <c r="G3" s="97"/>
      <c r="H3" s="97"/>
      <c r="I3" s="97"/>
      <c r="J3" s="97"/>
      <c r="K3" s="98"/>
    </row>
    <row r="4" spans="1:13" ht="17.100000000000001" customHeight="1" x14ac:dyDescent="0.15">
      <c r="A4" s="89"/>
      <c r="B4" s="90"/>
      <c r="C4" s="90"/>
      <c r="D4" s="91"/>
      <c r="E4" s="92"/>
      <c r="F4" s="92"/>
      <c r="G4" s="92"/>
      <c r="H4" s="92"/>
      <c r="I4" s="92"/>
      <c r="J4" s="92"/>
      <c r="K4" s="93"/>
    </row>
    <row r="5" spans="1:13" ht="17.100000000000001" customHeight="1" x14ac:dyDescent="0.15">
      <c r="A5" s="89"/>
      <c r="B5" s="90"/>
      <c r="C5" s="90"/>
      <c r="D5" s="91"/>
      <c r="E5" s="92"/>
      <c r="F5" s="92"/>
      <c r="G5" s="92"/>
      <c r="H5" s="92"/>
      <c r="I5" s="92"/>
      <c r="J5" s="92"/>
      <c r="K5" s="93"/>
      <c r="L5" s="41"/>
    </row>
    <row r="6" spans="1:13" ht="17.100000000000001" customHeight="1" x14ac:dyDescent="0.15">
      <c r="A6" s="76" t="str">
        <f>IF($E$1="委託業務従事日誌","再委託等項目：","委託・共同研究項目：")</f>
        <v>再委託等項目：</v>
      </c>
      <c r="B6" s="77"/>
      <c r="C6" s="77"/>
      <c r="D6" s="91" t="s">
        <v>18</v>
      </c>
      <c r="E6" s="92"/>
      <c r="F6" s="92"/>
      <c r="G6" s="92"/>
      <c r="H6" s="92"/>
      <c r="I6" s="92"/>
      <c r="J6" s="92"/>
      <c r="K6" s="93"/>
    </row>
    <row r="7" spans="1:13" ht="17.100000000000001" customHeight="1" x14ac:dyDescent="0.15">
      <c r="A7" s="76" t="str">
        <f>IF($E$1="委託業務従事日誌","委託先等名称：","助成事業者名称：")</f>
        <v>委託先等名称：</v>
      </c>
      <c r="B7" s="77"/>
      <c r="C7" s="77"/>
      <c r="D7" s="91"/>
      <c r="E7" s="92"/>
      <c r="F7" s="92"/>
      <c r="G7" s="92"/>
      <c r="H7" s="92"/>
      <c r="I7" s="92"/>
      <c r="J7" s="92"/>
      <c r="K7" s="93"/>
      <c r="L7" s="43"/>
    </row>
    <row r="8" spans="1:13" ht="17.100000000000001" customHeight="1" x14ac:dyDescent="0.15">
      <c r="A8" s="78" t="s">
        <v>3</v>
      </c>
      <c r="B8" s="79"/>
      <c r="C8" s="79"/>
      <c r="D8" s="91"/>
      <c r="E8" s="100"/>
      <c r="F8" s="100"/>
      <c r="G8" s="100"/>
      <c r="H8" s="69" t="s">
        <v>22</v>
      </c>
      <c r="I8" s="49" t="str">
        <f>IF($E$1="委託業務従事日誌","業務管理者","主任研究者")&amp;"　所属："</f>
        <v>業務管理者　所属：</v>
      </c>
      <c r="J8" s="91"/>
      <c r="K8" s="99"/>
      <c r="M8" s="41"/>
    </row>
    <row r="9" spans="1:13" ht="17.100000000000001" customHeight="1" thickBot="1" x14ac:dyDescent="0.2">
      <c r="A9" s="62"/>
      <c r="B9" s="63"/>
      <c r="C9" s="4" t="s">
        <v>4</v>
      </c>
      <c r="D9" s="80"/>
      <c r="E9" s="80"/>
      <c r="F9" s="80"/>
      <c r="G9" s="80"/>
      <c r="H9" s="71"/>
      <c r="I9" s="4" t="s">
        <v>7</v>
      </c>
      <c r="J9" s="21"/>
      <c r="K9" s="70"/>
    </row>
    <row r="10" spans="1:13" s="3" customFormat="1" ht="17.100000000000001" customHeight="1" x14ac:dyDescent="0.15">
      <c r="A10" s="85" t="s">
        <v>0</v>
      </c>
      <c r="B10" s="87" t="s">
        <v>1</v>
      </c>
      <c r="C10" s="120" t="s">
        <v>10</v>
      </c>
      <c r="D10" s="121"/>
      <c r="E10" s="121"/>
      <c r="F10" s="122"/>
      <c r="G10" s="123" t="s">
        <v>8</v>
      </c>
      <c r="H10" s="94" t="s">
        <v>9</v>
      </c>
      <c r="I10" s="137" t="s">
        <v>39</v>
      </c>
      <c r="J10" s="137"/>
      <c r="K10" s="138"/>
    </row>
    <row r="11" spans="1:13" s="3" customFormat="1" ht="17.100000000000001" customHeight="1" thickBot="1" x14ac:dyDescent="0.2">
      <c r="A11" s="86"/>
      <c r="B11" s="88"/>
      <c r="C11" s="5" t="s">
        <v>5</v>
      </c>
      <c r="D11" s="6" t="s">
        <v>6</v>
      </c>
      <c r="E11" s="7" t="s">
        <v>5</v>
      </c>
      <c r="F11" s="6" t="s">
        <v>6</v>
      </c>
      <c r="G11" s="95"/>
      <c r="H11" s="95"/>
      <c r="I11" s="139"/>
      <c r="J11" s="139"/>
      <c r="K11" s="140"/>
    </row>
    <row r="12" spans="1:13" ht="17.100000000000001" customHeight="1" thickTop="1" x14ac:dyDescent="0.15">
      <c r="A12" s="44">
        <f>DATEVALUE(TEXT(SUBSTITUTE(SUBSTITUTE(SUBSTITUTE($A$1,"元","１"),"分",""),"度","")&amp;"１日","yyyy/mm/d"))</f>
        <v>45261</v>
      </c>
      <c r="B12" s="45" t="str">
        <f>TEXT(A12,"aaa")</f>
        <v>金</v>
      </c>
      <c r="C12" s="36"/>
      <c r="D12" s="37"/>
      <c r="E12" s="46"/>
      <c r="F12" s="39"/>
      <c r="G12" s="47"/>
      <c r="H12" s="8" t="str">
        <f>IF((D12-C12)+(F12-E12)-G12=0,"",(D12-C12)+(F12-E12)-G12)</f>
        <v/>
      </c>
      <c r="I12" s="141"/>
      <c r="J12" s="142"/>
      <c r="K12" s="143"/>
    </row>
    <row r="13" spans="1:13" ht="17.100000000000001" customHeight="1" x14ac:dyDescent="0.15">
      <c r="A13" s="9">
        <f t="shared" ref="A13:A37" si="0">A12+1</f>
        <v>45262</v>
      </c>
      <c r="B13" s="10" t="str">
        <f>TEXT(A13,"aaa")</f>
        <v>土</v>
      </c>
      <c r="C13" s="24"/>
      <c r="D13" s="25"/>
      <c r="E13" s="26"/>
      <c r="F13" s="27"/>
      <c r="G13" s="28"/>
      <c r="H13" s="8" t="str">
        <f>IF((D13-C13)+(F13-E13)-G13=0,"",(D13-C13)+(F13-E13)-G13)</f>
        <v/>
      </c>
      <c r="I13" s="147"/>
      <c r="J13" s="148"/>
      <c r="K13" s="149"/>
    </row>
    <row r="14" spans="1:13" ht="17.100000000000001" customHeight="1" x14ac:dyDescent="0.15">
      <c r="A14" s="51">
        <f t="shared" si="0"/>
        <v>45263</v>
      </c>
      <c r="B14" s="10" t="str">
        <f t="shared" ref="B14:B41" si="1">TEXT(A14,"aaa")</f>
        <v>日</v>
      </c>
      <c r="C14" s="22"/>
      <c r="D14" s="23"/>
      <c r="E14" s="26"/>
      <c r="F14" s="27"/>
      <c r="G14" s="28"/>
      <c r="H14" s="8" t="str">
        <f t="shared" ref="H14:H42" si="2">IF((D14-C14)+(F14-E14)-G14=0,"",(D14-C14)+(F14-E14)-G14)</f>
        <v/>
      </c>
      <c r="I14" s="114"/>
      <c r="J14" s="115"/>
      <c r="K14" s="116"/>
    </row>
    <row r="15" spans="1:13" ht="17.100000000000001" customHeight="1" x14ac:dyDescent="0.15">
      <c r="A15" s="9">
        <f t="shared" si="0"/>
        <v>45264</v>
      </c>
      <c r="B15" s="10" t="str">
        <f t="shared" si="1"/>
        <v>月</v>
      </c>
      <c r="C15" s="22"/>
      <c r="D15" s="23"/>
      <c r="E15" s="26"/>
      <c r="F15" s="27"/>
      <c r="G15" s="28"/>
      <c r="H15" s="8" t="str">
        <f t="shared" si="2"/>
        <v/>
      </c>
      <c r="I15" s="124"/>
      <c r="J15" s="125"/>
      <c r="K15" s="126"/>
    </row>
    <row r="16" spans="1:13" ht="17.100000000000001" customHeight="1" x14ac:dyDescent="0.15">
      <c r="A16" s="9">
        <f t="shared" si="0"/>
        <v>45265</v>
      </c>
      <c r="B16" s="10" t="str">
        <f t="shared" si="1"/>
        <v>火</v>
      </c>
      <c r="C16" s="22"/>
      <c r="D16" s="23"/>
      <c r="E16" s="26"/>
      <c r="F16" s="27"/>
      <c r="G16" s="28"/>
      <c r="H16" s="8" t="str">
        <f t="shared" si="2"/>
        <v/>
      </c>
      <c r="I16" s="124"/>
      <c r="J16" s="125"/>
      <c r="K16" s="126"/>
    </row>
    <row r="17" spans="1:11" ht="17.100000000000001" customHeight="1" x14ac:dyDescent="0.15">
      <c r="A17" s="35">
        <f t="shared" si="0"/>
        <v>45266</v>
      </c>
      <c r="B17" s="10" t="str">
        <f t="shared" si="1"/>
        <v>水</v>
      </c>
      <c r="C17" s="36"/>
      <c r="D17" s="37"/>
      <c r="E17" s="38"/>
      <c r="F17" s="39"/>
      <c r="G17" s="40"/>
      <c r="H17" s="8" t="str">
        <f t="shared" si="2"/>
        <v/>
      </c>
      <c r="I17" s="124"/>
      <c r="J17" s="125"/>
      <c r="K17" s="126"/>
    </row>
    <row r="18" spans="1:11" ht="17.100000000000001" customHeight="1" x14ac:dyDescent="0.15">
      <c r="A18" s="35">
        <f t="shared" si="0"/>
        <v>45267</v>
      </c>
      <c r="B18" s="10" t="str">
        <f t="shared" si="1"/>
        <v>木</v>
      </c>
      <c r="C18" s="36"/>
      <c r="D18" s="37"/>
      <c r="E18" s="38"/>
      <c r="F18" s="39"/>
      <c r="G18" s="40"/>
      <c r="H18" s="8" t="str">
        <f t="shared" si="2"/>
        <v/>
      </c>
      <c r="I18" s="124"/>
      <c r="J18" s="125"/>
      <c r="K18" s="126"/>
    </row>
    <row r="19" spans="1:11" ht="17.100000000000001" customHeight="1" x14ac:dyDescent="0.15">
      <c r="A19" s="9">
        <f t="shared" si="0"/>
        <v>45268</v>
      </c>
      <c r="B19" s="10" t="str">
        <f t="shared" si="1"/>
        <v>金</v>
      </c>
      <c r="C19" s="22"/>
      <c r="D19" s="23"/>
      <c r="E19" s="26"/>
      <c r="F19" s="27"/>
      <c r="G19" s="28"/>
      <c r="H19" s="8" t="str">
        <f t="shared" si="2"/>
        <v/>
      </c>
      <c r="I19" s="124"/>
      <c r="J19" s="125"/>
      <c r="K19" s="126"/>
    </row>
    <row r="20" spans="1:11" ht="17.100000000000001" customHeight="1" x14ac:dyDescent="0.15">
      <c r="A20" s="9">
        <f t="shared" si="0"/>
        <v>45269</v>
      </c>
      <c r="B20" s="10" t="str">
        <f t="shared" si="1"/>
        <v>土</v>
      </c>
      <c r="C20" s="22"/>
      <c r="D20" s="23"/>
      <c r="E20" s="26"/>
      <c r="F20" s="27"/>
      <c r="G20" s="28"/>
      <c r="H20" s="8" t="str">
        <f t="shared" si="2"/>
        <v/>
      </c>
      <c r="I20" s="127"/>
      <c r="J20" s="128"/>
      <c r="K20" s="129"/>
    </row>
    <row r="21" spans="1:11" ht="17.100000000000001" customHeight="1" x14ac:dyDescent="0.15">
      <c r="A21" s="51">
        <f t="shared" si="0"/>
        <v>45270</v>
      </c>
      <c r="B21" s="10" t="str">
        <f t="shared" si="1"/>
        <v>日</v>
      </c>
      <c r="C21" s="22"/>
      <c r="D21" s="23"/>
      <c r="E21" s="26"/>
      <c r="F21" s="27"/>
      <c r="G21" s="28"/>
      <c r="H21" s="8" t="str">
        <f t="shared" si="2"/>
        <v/>
      </c>
      <c r="I21" s="114"/>
      <c r="J21" s="115"/>
      <c r="K21" s="116"/>
    </row>
    <row r="22" spans="1:11" ht="17.100000000000001" customHeight="1" x14ac:dyDescent="0.15">
      <c r="A22" s="9">
        <f t="shared" si="0"/>
        <v>45271</v>
      </c>
      <c r="B22" s="10" t="str">
        <f t="shared" si="1"/>
        <v>月</v>
      </c>
      <c r="C22" s="22"/>
      <c r="D22" s="23"/>
      <c r="E22" s="26"/>
      <c r="F22" s="27"/>
      <c r="G22" s="28"/>
      <c r="H22" s="8" t="str">
        <f t="shared" si="2"/>
        <v/>
      </c>
      <c r="I22" s="124"/>
      <c r="J22" s="125"/>
      <c r="K22" s="126"/>
    </row>
    <row r="23" spans="1:11" ht="17.100000000000001" customHeight="1" x14ac:dyDescent="0.15">
      <c r="A23" s="9">
        <f t="shared" si="0"/>
        <v>45272</v>
      </c>
      <c r="B23" s="10" t="str">
        <f t="shared" si="1"/>
        <v>火</v>
      </c>
      <c r="C23" s="22"/>
      <c r="D23" s="23"/>
      <c r="E23" s="26"/>
      <c r="F23" s="27"/>
      <c r="G23" s="28"/>
      <c r="H23" s="8" t="str">
        <f t="shared" si="2"/>
        <v/>
      </c>
      <c r="I23" s="124"/>
      <c r="J23" s="125"/>
      <c r="K23" s="126"/>
    </row>
    <row r="24" spans="1:11" ht="17.100000000000001" customHeight="1" x14ac:dyDescent="0.15">
      <c r="A24" s="9">
        <f t="shared" si="0"/>
        <v>45273</v>
      </c>
      <c r="B24" s="10" t="str">
        <f t="shared" si="1"/>
        <v>水</v>
      </c>
      <c r="C24" s="22"/>
      <c r="D24" s="23"/>
      <c r="E24" s="26"/>
      <c r="F24" s="27"/>
      <c r="G24" s="28"/>
      <c r="H24" s="8" t="str">
        <f t="shared" si="2"/>
        <v/>
      </c>
      <c r="I24" s="124"/>
      <c r="J24" s="125"/>
      <c r="K24" s="126"/>
    </row>
    <row r="25" spans="1:11" ht="17.100000000000001" customHeight="1" x14ac:dyDescent="0.15">
      <c r="A25" s="9">
        <f t="shared" si="0"/>
        <v>45274</v>
      </c>
      <c r="B25" s="10" t="str">
        <f t="shared" si="1"/>
        <v>木</v>
      </c>
      <c r="C25" s="22"/>
      <c r="D25" s="23"/>
      <c r="E25" s="26"/>
      <c r="F25" s="27"/>
      <c r="G25" s="28"/>
      <c r="H25" s="8" t="str">
        <f t="shared" si="2"/>
        <v/>
      </c>
      <c r="I25" s="124"/>
      <c r="J25" s="125"/>
      <c r="K25" s="126"/>
    </row>
    <row r="26" spans="1:11" ht="17.100000000000001" customHeight="1" x14ac:dyDescent="0.15">
      <c r="A26" s="9">
        <f t="shared" si="0"/>
        <v>45275</v>
      </c>
      <c r="B26" s="10" t="str">
        <f t="shared" si="1"/>
        <v>金</v>
      </c>
      <c r="C26" s="22"/>
      <c r="D26" s="23"/>
      <c r="E26" s="26"/>
      <c r="F26" s="27"/>
      <c r="G26" s="28"/>
      <c r="H26" s="8" t="str">
        <f t="shared" si="2"/>
        <v/>
      </c>
      <c r="I26" s="124"/>
      <c r="J26" s="125"/>
      <c r="K26" s="126"/>
    </row>
    <row r="27" spans="1:11" ht="17.100000000000001" customHeight="1" x14ac:dyDescent="0.15">
      <c r="A27" s="9">
        <f t="shared" si="0"/>
        <v>45276</v>
      </c>
      <c r="B27" s="10" t="str">
        <f t="shared" si="1"/>
        <v>土</v>
      </c>
      <c r="C27" s="22"/>
      <c r="D27" s="23"/>
      <c r="E27" s="26"/>
      <c r="F27" s="27"/>
      <c r="G27" s="28"/>
      <c r="H27" s="8" t="str">
        <f t="shared" si="2"/>
        <v/>
      </c>
      <c r="I27" s="127"/>
      <c r="J27" s="128"/>
      <c r="K27" s="129"/>
    </row>
    <row r="28" spans="1:11" ht="17.100000000000001" customHeight="1" x14ac:dyDescent="0.15">
      <c r="A28" s="9">
        <f t="shared" si="0"/>
        <v>45277</v>
      </c>
      <c r="B28" s="10" t="str">
        <f t="shared" si="1"/>
        <v>日</v>
      </c>
      <c r="C28" s="22"/>
      <c r="D28" s="23"/>
      <c r="E28" s="26"/>
      <c r="F28" s="27"/>
      <c r="G28" s="28"/>
      <c r="H28" s="8" t="str">
        <f t="shared" si="2"/>
        <v/>
      </c>
      <c r="I28" s="114"/>
      <c r="J28" s="115"/>
      <c r="K28" s="116"/>
    </row>
    <row r="29" spans="1:11" ht="17.100000000000001" customHeight="1" x14ac:dyDescent="0.15">
      <c r="A29" s="9">
        <f t="shared" si="0"/>
        <v>45278</v>
      </c>
      <c r="B29" s="10" t="str">
        <f t="shared" si="1"/>
        <v>月</v>
      </c>
      <c r="C29" s="22"/>
      <c r="D29" s="23"/>
      <c r="E29" s="26"/>
      <c r="F29" s="27"/>
      <c r="G29" s="28"/>
      <c r="H29" s="8" t="str">
        <f t="shared" si="2"/>
        <v/>
      </c>
      <c r="I29" s="124"/>
      <c r="J29" s="125"/>
      <c r="K29" s="126"/>
    </row>
    <row r="30" spans="1:11" ht="17.100000000000001" customHeight="1" x14ac:dyDescent="0.15">
      <c r="A30" s="9">
        <f t="shared" si="0"/>
        <v>45279</v>
      </c>
      <c r="B30" s="10" t="str">
        <f t="shared" si="1"/>
        <v>火</v>
      </c>
      <c r="C30" s="22"/>
      <c r="D30" s="23"/>
      <c r="E30" s="26"/>
      <c r="F30" s="27"/>
      <c r="G30" s="28"/>
      <c r="H30" s="8" t="str">
        <f t="shared" si="2"/>
        <v/>
      </c>
      <c r="I30" s="124"/>
      <c r="J30" s="125"/>
      <c r="K30" s="126"/>
    </row>
    <row r="31" spans="1:11" ht="17.100000000000001" customHeight="1" x14ac:dyDescent="0.15">
      <c r="A31" s="9">
        <f t="shared" si="0"/>
        <v>45280</v>
      </c>
      <c r="B31" s="10" t="str">
        <f t="shared" si="1"/>
        <v>水</v>
      </c>
      <c r="C31" s="22"/>
      <c r="D31" s="23"/>
      <c r="E31" s="26"/>
      <c r="F31" s="27"/>
      <c r="G31" s="28"/>
      <c r="H31" s="8" t="str">
        <f t="shared" si="2"/>
        <v/>
      </c>
      <c r="I31" s="124"/>
      <c r="J31" s="125"/>
      <c r="K31" s="126"/>
    </row>
    <row r="32" spans="1:11" ht="17.100000000000001" customHeight="1" x14ac:dyDescent="0.15">
      <c r="A32" s="9">
        <f t="shared" si="0"/>
        <v>45281</v>
      </c>
      <c r="B32" s="10" t="str">
        <f t="shared" si="1"/>
        <v>木</v>
      </c>
      <c r="C32" s="22"/>
      <c r="D32" s="23"/>
      <c r="E32" s="26"/>
      <c r="F32" s="27"/>
      <c r="G32" s="28"/>
      <c r="H32" s="8" t="str">
        <f t="shared" si="2"/>
        <v/>
      </c>
      <c r="I32" s="124"/>
      <c r="J32" s="125"/>
      <c r="K32" s="126"/>
    </row>
    <row r="33" spans="1:11" ht="17.100000000000001" customHeight="1" x14ac:dyDescent="0.15">
      <c r="A33" s="9">
        <f t="shared" si="0"/>
        <v>45282</v>
      </c>
      <c r="B33" s="10" t="str">
        <f t="shared" si="1"/>
        <v>金</v>
      </c>
      <c r="C33" s="22"/>
      <c r="D33" s="23"/>
      <c r="E33" s="26"/>
      <c r="F33" s="27"/>
      <c r="G33" s="28"/>
      <c r="H33" s="8" t="str">
        <f t="shared" si="2"/>
        <v/>
      </c>
      <c r="I33" s="124"/>
      <c r="J33" s="125"/>
      <c r="K33" s="126"/>
    </row>
    <row r="34" spans="1:11" ht="17.100000000000001" customHeight="1" x14ac:dyDescent="0.15">
      <c r="A34" s="9">
        <f t="shared" si="0"/>
        <v>45283</v>
      </c>
      <c r="B34" s="10" t="str">
        <f t="shared" si="1"/>
        <v>土</v>
      </c>
      <c r="C34" s="22"/>
      <c r="D34" s="23"/>
      <c r="E34" s="26"/>
      <c r="F34" s="27"/>
      <c r="G34" s="28"/>
      <c r="H34" s="8" t="str">
        <f t="shared" si="2"/>
        <v/>
      </c>
      <c r="I34" s="127"/>
      <c r="J34" s="128"/>
      <c r="K34" s="129"/>
    </row>
    <row r="35" spans="1:11" ht="17.100000000000001" customHeight="1" x14ac:dyDescent="0.15">
      <c r="A35" s="9">
        <f t="shared" si="0"/>
        <v>45284</v>
      </c>
      <c r="B35" s="10" t="str">
        <f t="shared" si="1"/>
        <v>日</v>
      </c>
      <c r="C35" s="22"/>
      <c r="D35" s="23"/>
      <c r="E35" s="26"/>
      <c r="F35" s="27"/>
      <c r="G35" s="28"/>
      <c r="H35" s="8" t="str">
        <f t="shared" si="2"/>
        <v/>
      </c>
      <c r="I35" s="114"/>
      <c r="J35" s="115"/>
      <c r="K35" s="116"/>
    </row>
    <row r="36" spans="1:11" ht="17.100000000000001" customHeight="1" x14ac:dyDescent="0.15">
      <c r="A36" s="9">
        <f t="shared" si="0"/>
        <v>45285</v>
      </c>
      <c r="B36" s="10" t="str">
        <f t="shared" si="1"/>
        <v>月</v>
      </c>
      <c r="C36" s="22"/>
      <c r="D36" s="23"/>
      <c r="E36" s="26"/>
      <c r="F36" s="27"/>
      <c r="G36" s="28"/>
      <c r="H36" s="8" t="str">
        <f t="shared" si="2"/>
        <v/>
      </c>
      <c r="I36" s="124"/>
      <c r="J36" s="125"/>
      <c r="K36" s="126"/>
    </row>
    <row r="37" spans="1:11" ht="17.100000000000001" customHeight="1" x14ac:dyDescent="0.15">
      <c r="A37" s="9">
        <f t="shared" si="0"/>
        <v>45286</v>
      </c>
      <c r="B37" s="10" t="str">
        <f t="shared" si="1"/>
        <v>火</v>
      </c>
      <c r="C37" s="22"/>
      <c r="D37" s="23"/>
      <c r="E37" s="26"/>
      <c r="F37" s="27"/>
      <c r="G37" s="28"/>
      <c r="H37" s="8" t="str">
        <f t="shared" si="2"/>
        <v/>
      </c>
      <c r="I37" s="124"/>
      <c r="J37" s="125"/>
      <c r="K37" s="126"/>
    </row>
    <row r="38" spans="1:11" ht="17.100000000000001" customHeight="1" x14ac:dyDescent="0.15">
      <c r="A38" s="9">
        <f>A37+1</f>
        <v>45287</v>
      </c>
      <c r="B38" s="10" t="str">
        <f t="shared" si="1"/>
        <v>水</v>
      </c>
      <c r="C38" s="22"/>
      <c r="D38" s="23"/>
      <c r="E38" s="26"/>
      <c r="F38" s="27"/>
      <c r="G38" s="28"/>
      <c r="H38" s="8" t="str">
        <f t="shared" si="2"/>
        <v/>
      </c>
      <c r="I38" s="124"/>
      <c r="J38" s="125"/>
      <c r="K38" s="126"/>
    </row>
    <row r="39" spans="1:11" ht="17.100000000000001" customHeight="1" x14ac:dyDescent="0.15">
      <c r="A39" s="9">
        <f>A38+1</f>
        <v>45288</v>
      </c>
      <c r="B39" s="10" t="str">
        <f t="shared" si="1"/>
        <v>木</v>
      </c>
      <c r="C39" s="22"/>
      <c r="D39" s="23"/>
      <c r="E39" s="26"/>
      <c r="F39" s="27"/>
      <c r="G39" s="28"/>
      <c r="H39" s="8" t="str">
        <f t="shared" si="2"/>
        <v/>
      </c>
      <c r="I39" s="124"/>
      <c r="J39" s="125"/>
      <c r="K39" s="126"/>
    </row>
    <row r="40" spans="1:11" ht="17.100000000000001" customHeight="1" x14ac:dyDescent="0.15">
      <c r="A40" s="9">
        <f>IF(DAY(A39+1)&lt;4,"",A39+1)</f>
        <v>45289</v>
      </c>
      <c r="B40" s="10" t="str">
        <f t="shared" si="1"/>
        <v>金</v>
      </c>
      <c r="C40" s="22"/>
      <c r="D40" s="23"/>
      <c r="E40" s="26"/>
      <c r="F40" s="27"/>
      <c r="G40" s="28"/>
      <c r="H40" s="8" t="str">
        <f t="shared" si="2"/>
        <v/>
      </c>
      <c r="I40" s="124"/>
      <c r="J40" s="125"/>
      <c r="K40" s="126"/>
    </row>
    <row r="41" spans="1:11" ht="17.100000000000001" customHeight="1" x14ac:dyDescent="0.15">
      <c r="A41" s="9">
        <f>IF(DAY(A39+2)&lt;4,"",A39+2)</f>
        <v>45290</v>
      </c>
      <c r="B41" s="10" t="str">
        <f t="shared" si="1"/>
        <v>土</v>
      </c>
      <c r="C41" s="22"/>
      <c r="D41" s="23"/>
      <c r="E41" s="26"/>
      <c r="F41" s="27"/>
      <c r="G41" s="28"/>
      <c r="H41" s="8" t="str">
        <f t="shared" si="2"/>
        <v/>
      </c>
      <c r="I41" s="127"/>
      <c r="J41" s="128"/>
      <c r="K41" s="129"/>
    </row>
    <row r="42" spans="1:11" ht="17.100000000000001" customHeight="1" thickBot="1" x14ac:dyDescent="0.2">
      <c r="A42" s="11">
        <f>IF(DAY(A39+3)&lt;4,"",A39+3)</f>
        <v>45291</v>
      </c>
      <c r="B42" s="42" t="str">
        <f>TEXT(A42,"aaa")</f>
        <v>日</v>
      </c>
      <c r="C42" s="29"/>
      <c r="D42" s="30"/>
      <c r="E42" s="31"/>
      <c r="F42" s="32"/>
      <c r="G42" s="33"/>
      <c r="H42" s="12" t="str">
        <f t="shared" si="2"/>
        <v/>
      </c>
      <c r="I42" s="153"/>
      <c r="J42" s="154"/>
      <c r="K42" s="155"/>
    </row>
    <row r="43" spans="1:11" ht="17.100000000000001" customHeight="1" thickTop="1" thickBot="1" x14ac:dyDescent="0.2">
      <c r="A43" s="112" t="s">
        <v>2</v>
      </c>
      <c r="B43" s="103"/>
      <c r="C43" s="113"/>
      <c r="D43" s="113"/>
      <c r="E43" s="113"/>
      <c r="F43" s="113"/>
      <c r="G43" s="113"/>
      <c r="H43" s="13">
        <f>SUM(H12:H42)</f>
        <v>0</v>
      </c>
      <c r="I43" s="103" t="s">
        <v>11</v>
      </c>
      <c r="J43" s="104"/>
      <c r="K43" s="17">
        <f>ROUNDDOWN(ROUND(H43*24*60,1)/60,2)</f>
        <v>0</v>
      </c>
    </row>
    <row r="44" spans="1:11" ht="17.100000000000001" customHeight="1" thickBot="1" x14ac:dyDescent="0.2">
      <c r="A44" s="59"/>
      <c r="B44" s="59"/>
      <c r="C44" s="60"/>
      <c r="D44" s="60"/>
      <c r="E44" s="60"/>
      <c r="F44" s="60"/>
      <c r="G44" s="60"/>
      <c r="H44" s="60"/>
      <c r="I44" s="60"/>
      <c r="J44" s="60"/>
      <c r="K44" s="60"/>
    </row>
    <row r="45" spans="1:11" ht="17.100000000000001" customHeight="1" thickBot="1" x14ac:dyDescent="0.2">
      <c r="A45" s="109" t="s">
        <v>12</v>
      </c>
      <c r="B45" s="110"/>
      <c r="C45" s="110"/>
      <c r="D45" s="110"/>
      <c r="E45" s="110"/>
      <c r="F45" s="110"/>
      <c r="G45" s="110"/>
      <c r="H45" s="110"/>
      <c r="I45" s="110"/>
      <c r="J45" s="110"/>
      <c r="K45" s="111"/>
    </row>
    <row r="46" spans="1:11" ht="17.100000000000001" customHeight="1" thickTop="1" thickBot="1" x14ac:dyDescent="0.2">
      <c r="A46" s="56"/>
      <c r="B46" s="57"/>
      <c r="C46" s="107"/>
      <c r="D46" s="107"/>
      <c r="E46" s="58"/>
      <c r="F46" s="58"/>
      <c r="G46" s="58"/>
      <c r="H46" s="58"/>
      <c r="I46" s="107"/>
      <c r="J46" s="107"/>
      <c r="K46" s="108"/>
    </row>
    <row r="47" spans="1:11" ht="17.100000000000001" customHeight="1" thickBot="1" x14ac:dyDescent="0.2">
      <c r="A47" s="14"/>
      <c r="B47" s="130" t="s">
        <v>14</v>
      </c>
      <c r="C47" s="131"/>
      <c r="D47" s="132"/>
      <c r="E47" s="133"/>
      <c r="F47" s="15" t="s">
        <v>15</v>
      </c>
      <c r="G47" s="105"/>
      <c r="H47" s="106"/>
      <c r="I47" s="15" t="s">
        <v>13</v>
      </c>
      <c r="J47" s="34"/>
      <c r="K47" s="16"/>
    </row>
    <row r="48" spans="1:11" ht="19.350000000000001" customHeight="1" thickBot="1" x14ac:dyDescent="0.2">
      <c r="A48" s="52"/>
      <c r="B48" s="53"/>
      <c r="C48" s="54"/>
      <c r="D48" s="54"/>
      <c r="E48" s="54"/>
      <c r="F48" s="54"/>
      <c r="G48" s="54"/>
      <c r="H48" s="54"/>
      <c r="I48" s="54"/>
      <c r="J48" s="54"/>
      <c r="K48" s="55"/>
    </row>
    <row r="49" spans="1:14" ht="18" customHeight="1" x14ac:dyDescent="0.15">
      <c r="A49" s="101" t="s">
        <v>23</v>
      </c>
      <c r="B49" s="101"/>
      <c r="C49" s="101"/>
      <c r="D49" s="101"/>
      <c r="E49" s="101"/>
      <c r="F49" s="101"/>
      <c r="G49" s="101"/>
      <c r="H49" s="101"/>
      <c r="I49" s="101"/>
      <c r="J49" s="101"/>
      <c r="K49" s="101"/>
    </row>
    <row r="50" spans="1:14" ht="17.25" customHeight="1" x14ac:dyDescent="0.15">
      <c r="A50" s="102"/>
      <c r="B50" s="102"/>
      <c r="C50" s="102"/>
      <c r="D50" s="102"/>
      <c r="E50" s="102"/>
      <c r="F50" s="102"/>
      <c r="G50" s="102"/>
      <c r="H50" s="102"/>
      <c r="I50" s="102"/>
      <c r="J50" s="102"/>
      <c r="K50" s="102"/>
    </row>
    <row r="51" spans="1:14" ht="19.350000000000001" customHeight="1" x14ac:dyDescent="0.15">
      <c r="A51" s="65"/>
      <c r="B51" s="64"/>
      <c r="C51" s="64"/>
      <c r="D51" s="64"/>
      <c r="E51" s="64"/>
      <c r="F51" s="64"/>
      <c r="G51" s="64"/>
      <c r="H51" s="64"/>
      <c r="I51" s="64"/>
      <c r="J51" s="64"/>
      <c r="K51" s="64"/>
      <c r="N51" s="41"/>
    </row>
    <row r="52" spans="1:14" ht="19.350000000000001" customHeight="1" x14ac:dyDescent="0.15">
      <c r="A52" s="67"/>
    </row>
    <row r="53" spans="1:14" ht="19.350000000000001" customHeight="1" x14ac:dyDescent="0.15">
      <c r="A53" s="68"/>
      <c r="B53" s="66"/>
    </row>
    <row r="54" spans="1:14" ht="19.350000000000001" customHeight="1" x14ac:dyDescent="0.15">
      <c r="A54" s="67"/>
      <c r="B54" s="66"/>
    </row>
    <row r="55" spans="1:14" ht="19.350000000000001" customHeight="1" x14ac:dyDescent="0.15">
      <c r="A55" s="67"/>
      <c r="B55" s="66"/>
    </row>
    <row r="56" spans="1:14" ht="19.350000000000001" customHeight="1" x14ac:dyDescent="0.15">
      <c r="A56" s="67"/>
      <c r="B56" s="66"/>
    </row>
    <row r="57" spans="1:14" ht="19.350000000000001" customHeight="1" x14ac:dyDescent="0.15">
      <c r="A57" s="67"/>
      <c r="B57" s="66"/>
    </row>
  </sheetData>
  <sheetProtection sheet="1" formatRows="0"/>
  <mergeCells count="39">
    <mergeCell ref="I35:K41"/>
    <mergeCell ref="B47:C47"/>
    <mergeCell ref="D47:E47"/>
    <mergeCell ref="G47:H47"/>
    <mergeCell ref="A49:K50"/>
    <mergeCell ref="I42:K42"/>
    <mergeCell ref="A43:G43"/>
    <mergeCell ref="I43:J43"/>
    <mergeCell ref="A45:K45"/>
    <mergeCell ref="C46:D46"/>
    <mergeCell ref="I46:K46"/>
    <mergeCell ref="I10:K11"/>
    <mergeCell ref="I12:K13"/>
    <mergeCell ref="I14:K20"/>
    <mergeCell ref="I21:K27"/>
    <mergeCell ref="I28:K34"/>
    <mergeCell ref="A10:A11"/>
    <mergeCell ref="B10:B11"/>
    <mergeCell ref="C10:F10"/>
    <mergeCell ref="G10:G11"/>
    <mergeCell ref="H10:H11"/>
    <mergeCell ref="D9:G9"/>
    <mergeCell ref="A4:C4"/>
    <mergeCell ref="D4:K4"/>
    <mergeCell ref="A5:C5"/>
    <mergeCell ref="D5:K5"/>
    <mergeCell ref="A6:C6"/>
    <mergeCell ref="D6:K6"/>
    <mergeCell ref="A7:C7"/>
    <mergeCell ref="D7:K7"/>
    <mergeCell ref="A8:C8"/>
    <mergeCell ref="D8:G8"/>
    <mergeCell ref="J8:K8"/>
    <mergeCell ref="A1:D1"/>
    <mergeCell ref="E1:G1"/>
    <mergeCell ref="A2:F2"/>
    <mergeCell ref="H2:J2"/>
    <mergeCell ref="A3:C3"/>
    <mergeCell ref="D3:K3"/>
  </mergeCells>
  <phoneticPr fontId="2"/>
  <conditionalFormatting sqref="A12:B42">
    <cfRule type="expression" dxfId="6" priority="4" stopIfTrue="1">
      <formula>OR($B12="土",$B12="日",$B12="祝",$B12="振",$I12="休日")</formula>
    </cfRule>
  </conditionalFormatting>
  <conditionalFormatting sqref="C12:I12 C13:H42">
    <cfRule type="expression" dxfId="5" priority="6" stopIfTrue="1">
      <formula>OR($B12="土",$B12="日",$B12="祝",$B12="振",$I12="休日")</formula>
    </cfRule>
  </conditionalFormatting>
  <dataValidations count="5">
    <dataValidation type="list" imeMode="on" allowBlank="1" sqref="H8" xr:uid="{B9E3DA8C-EF39-4DCE-8602-0F426C3DCBD2}">
      <formula1>"通常勤務,管理者,裁量,高プロ,出向,その他"</formula1>
    </dataValidation>
    <dataValidation type="list" allowBlank="1" showInputMessage="1" showErrorMessage="1" sqref="G2 K2" xr:uid="{DF192F60-F509-48A0-B300-AE618DF47FC7}">
      <formula1>"あり,なし"</formula1>
    </dataValidation>
    <dataValidation type="list" allowBlank="1" showInputMessage="1" showErrorMessage="1" sqref="E1:G1" xr:uid="{01BF2303-4CFA-41F0-B6A1-1957C2296642}">
      <formula1>"委託業務従事日誌,助成事業従事日誌"</formula1>
    </dataValidation>
    <dataValidation type="time" operator="greaterThan" allowBlank="1" showInputMessage="1" showErrorMessage="1" errorTitle="時刻を入力して下さい。" error="0:01以上の時刻を入力して下さい。" sqref="D12:D42 F12:F42" xr:uid="{9C198C64-4044-40CA-B8EA-DBEE85551AD4}">
      <formula1>0</formula1>
    </dataValidation>
    <dataValidation type="time" allowBlank="1" showInputMessage="1" showErrorMessage="1" errorTitle="時刻を入力してください。" error="0:00から23:59までの時刻が入力できます。" sqref="C12:C42 E12:E42 G12:G42" xr:uid="{1E0419E5-92B5-4DD3-B210-482DA959A478}">
      <formula1>0</formula1>
      <formula2>0.999988425925926</formula2>
    </dataValidation>
  </dataValidations>
  <pageMargins left="0.78740157480314965" right="0.39370078740157483" top="0.59055118110236227" bottom="0.59055118110236227" header="0.39370078740157483" footer="0.39370078740157483"/>
  <pageSetup paperSize="9" scale="97"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４月</vt:lpstr>
      <vt:lpstr>５月</vt:lpstr>
      <vt:lpstr>６月</vt:lpstr>
      <vt:lpstr>７月</vt:lpstr>
      <vt:lpstr>８月</vt:lpstr>
      <vt:lpstr>９月</vt:lpstr>
      <vt:lpstr>１０月</vt:lpstr>
      <vt:lpstr>１１月</vt:lpstr>
      <vt:lpstr>１２月</vt:lpstr>
      <vt:lpstr>１月</vt:lpstr>
      <vt:lpstr>２月</vt:lpstr>
      <vt:lpstr>３月</vt:lpstr>
      <vt:lpstr>'１０月'!Print_Area</vt:lpstr>
      <vt:lpstr>'１１月'!Print_Area</vt:lpstr>
      <vt:lpstr>'１２月'!Print_Area</vt:lpstr>
      <vt:lpstr>'１月'!Print_Area</vt:lpstr>
      <vt:lpstr>'２月'!Print_Area</vt:lpstr>
      <vt:lpstr>'３月'!Print_Area</vt:lpstr>
      <vt:lpstr>'４月'!Print_Area</vt:lpstr>
      <vt:lpstr>'５月'!Print_Area</vt:lpstr>
      <vt:lpstr>'６月'!Print_Area</vt:lpstr>
      <vt:lpstr>'７月'!Print_Area</vt:lpstr>
      <vt:lpstr>'８月'!Print_Area</vt:lpstr>
      <vt:lpstr>'９月'!Print_Area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