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defaultThemeVersion="124226"/>
  <xr:revisionPtr revIDLastSave="0" documentId="13_ncr:1_{95EB08AF-9174-40B4-B199-7854760B9076}" xr6:coauthVersionLast="47" xr6:coauthVersionMax="47" xr10:uidLastSave="{00000000-0000-0000-0000-000000000000}"/>
  <bookViews>
    <workbookView xWindow="-120" yWindow="-120" windowWidth="29040" windowHeight="15840" tabRatio="860" activeTab="1" xr2:uid="{00000000-000D-0000-FFFF-FFFF00000000}"/>
  </bookViews>
  <sheets>
    <sheet name="シート1" sheetId="37" r:id="rId1"/>
    <sheet name="シート２" sheetId="43" r:id="rId2"/>
    <sheet name="シート３" sheetId="52" r:id="rId3"/>
    <sheet name="シート４" sheetId="5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4" i="43" l="1"/>
  <c r="Q34" i="43"/>
  <c r="AB31" i="43" l="1"/>
  <c r="Q33" i="43" l="1"/>
  <c r="Y34" i="43"/>
  <c r="AA33" i="43"/>
  <c r="H33" i="43"/>
  <c r="AA34" i="43"/>
  <c r="P34" i="43"/>
  <c r="R33" i="43" l="1"/>
  <c r="J33" i="43"/>
  <c r="M34" i="43" l="1"/>
  <c r="J34" i="43"/>
  <c r="I30" i="43"/>
  <c r="I29" i="43"/>
  <c r="H30" i="43"/>
  <c r="F42" i="43"/>
  <c r="F41" i="43"/>
  <c r="F40" i="43"/>
  <c r="H38" i="43"/>
  <c r="AA39" i="43" s="1"/>
  <c r="Z34" i="43"/>
  <c r="X34" i="43"/>
  <c r="W34" i="43"/>
  <c r="V34" i="43"/>
  <c r="U34" i="43"/>
  <c r="T34" i="43"/>
  <c r="S34" i="43"/>
  <c r="O34" i="43"/>
  <c r="N34" i="43"/>
  <c r="L34" i="43"/>
  <c r="K34" i="43"/>
  <c r="I34" i="43"/>
  <c r="H34" i="43"/>
  <c r="G31" i="43"/>
  <c r="H31" i="43" s="1"/>
  <c r="I31" i="43" s="1"/>
  <c r="J31" i="43" s="1"/>
  <c r="K31" i="43" s="1"/>
  <c r="L31" i="43" s="1"/>
  <c r="M31" i="43" s="1"/>
  <c r="N31" i="43" s="1"/>
  <c r="O31" i="43" s="1"/>
  <c r="P31" i="43" s="1"/>
  <c r="Q31" i="43" s="1"/>
  <c r="R31" i="43" s="1"/>
  <c r="S31" i="43" s="1"/>
  <c r="T31" i="43" s="1"/>
  <c r="U31" i="43" s="1"/>
  <c r="V31" i="43" s="1"/>
  <c r="W31" i="43" s="1"/>
  <c r="X31" i="43" s="1"/>
  <c r="Y31" i="43" s="1"/>
  <c r="Z31" i="43" s="1"/>
  <c r="AA31" i="43" s="1"/>
  <c r="G30" i="43"/>
  <c r="G32" i="43" s="1"/>
  <c r="F28" i="43"/>
  <c r="F27" i="43"/>
  <c r="AA26" i="43"/>
  <c r="AA29" i="43" s="1"/>
  <c r="AA30" i="43" s="1"/>
  <c r="AA32" i="43" s="1"/>
  <c r="Z26" i="43"/>
  <c r="Z29" i="43" s="1"/>
  <c r="Z30" i="43" s="1"/>
  <c r="Z32" i="43" s="1"/>
  <c r="Y26" i="43"/>
  <c r="Y29" i="43" s="1"/>
  <c r="Y30" i="43" s="1"/>
  <c r="Y32" i="43" s="1"/>
  <c r="X26" i="43"/>
  <c r="X29" i="43" s="1"/>
  <c r="X30" i="43" s="1"/>
  <c r="X32" i="43" s="1"/>
  <c r="W26" i="43"/>
  <c r="W29" i="43" s="1"/>
  <c r="W30" i="43" s="1"/>
  <c r="W32" i="43" s="1"/>
  <c r="V26" i="43"/>
  <c r="V29" i="43" s="1"/>
  <c r="V30" i="43" s="1"/>
  <c r="V32" i="43" s="1"/>
  <c r="U26" i="43"/>
  <c r="U29" i="43" s="1"/>
  <c r="U30" i="43" s="1"/>
  <c r="U32" i="43" s="1"/>
  <c r="T26" i="43"/>
  <c r="T29" i="43" s="1"/>
  <c r="T30" i="43" s="1"/>
  <c r="T32" i="43" s="1"/>
  <c r="S26" i="43"/>
  <c r="S29" i="43" s="1"/>
  <c r="S30" i="43" s="1"/>
  <c r="S32" i="43" s="1"/>
  <c r="R26" i="43"/>
  <c r="R29" i="43" s="1"/>
  <c r="R30" i="43" s="1"/>
  <c r="R32" i="43" s="1"/>
  <c r="Q26" i="43"/>
  <c r="Q29" i="43" s="1"/>
  <c r="Q30" i="43" s="1"/>
  <c r="Q32" i="43" s="1"/>
  <c r="P26" i="43"/>
  <c r="P29" i="43" s="1"/>
  <c r="P30" i="43" s="1"/>
  <c r="P32" i="43" s="1"/>
  <c r="O26" i="43"/>
  <c r="O29" i="43" s="1"/>
  <c r="O30" i="43" s="1"/>
  <c r="O32" i="43" s="1"/>
  <c r="N26" i="43"/>
  <c r="N29" i="43" s="1"/>
  <c r="N30" i="43" s="1"/>
  <c r="N32" i="43" s="1"/>
  <c r="M26" i="43"/>
  <c r="M29" i="43" s="1"/>
  <c r="M30" i="43" s="1"/>
  <c r="M32" i="43" s="1"/>
  <c r="L26" i="43"/>
  <c r="L29" i="43" s="1"/>
  <c r="L30" i="43" s="1"/>
  <c r="L32" i="43" s="1"/>
  <c r="K26" i="43"/>
  <c r="K29" i="43" s="1"/>
  <c r="K30" i="43" s="1"/>
  <c r="K32" i="43" s="1"/>
  <c r="J26" i="43"/>
  <c r="J29" i="43" s="1"/>
  <c r="J30" i="43" s="1"/>
  <c r="J32" i="43" s="1"/>
  <c r="I26" i="43"/>
  <c r="I32" i="43" s="1"/>
  <c r="H26" i="43"/>
  <c r="F25" i="43"/>
  <c r="F24" i="43"/>
  <c r="F23" i="43"/>
  <c r="F22" i="43"/>
  <c r="AB21" i="43"/>
  <c r="AA21" i="43"/>
  <c r="Z21" i="43"/>
  <c r="Y21" i="43"/>
  <c r="X21" i="43"/>
  <c r="W21" i="43"/>
  <c r="V21" i="43"/>
  <c r="U21" i="43"/>
  <c r="T21" i="43"/>
  <c r="S21" i="43"/>
  <c r="R21" i="43"/>
  <c r="Q21" i="43"/>
  <c r="P21" i="43"/>
  <c r="O21" i="43"/>
  <c r="N21" i="43"/>
  <c r="M21" i="43"/>
  <c r="L21" i="43"/>
  <c r="K21" i="43"/>
  <c r="J21" i="43"/>
  <c r="I21" i="43"/>
  <c r="H21" i="43"/>
  <c r="G21" i="43"/>
  <c r="H29" i="43" l="1"/>
  <c r="F26" i="43"/>
  <c r="H39" i="43"/>
  <c r="J39" i="43"/>
  <c r="L39" i="43"/>
  <c r="N39" i="43"/>
  <c r="P39" i="43"/>
  <c r="R39" i="43"/>
  <c r="T39" i="43"/>
  <c r="V39" i="43"/>
  <c r="X39" i="43"/>
  <c r="Z39" i="43"/>
  <c r="AB39" i="43"/>
  <c r="G39" i="43"/>
  <c r="I39" i="43"/>
  <c r="K39" i="43"/>
  <c r="M39" i="43"/>
  <c r="O39" i="43"/>
  <c r="Q39" i="43"/>
  <c r="S39" i="43"/>
  <c r="U39" i="43"/>
  <c r="W39" i="43"/>
  <c r="Y39" i="43"/>
  <c r="F29" i="43" l="1"/>
  <c r="H32" i="43" l="1"/>
  <c r="Y33" i="43"/>
  <c r="W33" i="43"/>
  <c r="U33" i="43"/>
  <c r="S33" i="43"/>
  <c r="O33" i="43"/>
  <c r="M33" i="43"/>
  <c r="K33" i="43"/>
  <c r="I33" i="43"/>
  <c r="Z33" i="43"/>
  <c r="N33" i="43"/>
  <c r="V33" i="43"/>
  <c r="L33" i="43"/>
  <c r="P33" i="43"/>
  <c r="T33" i="43"/>
  <c r="X33" i="43"/>
</calcChain>
</file>

<file path=xl/sharedStrings.xml><?xml version="1.0" encoding="utf-8"?>
<sst xmlns="http://schemas.openxmlformats.org/spreadsheetml/2006/main" count="221" uniqueCount="164">
  <si>
    <t>―</t>
    <phoneticPr fontId="3"/>
  </si>
  <si>
    <t>設備投資額</t>
    <rPh sb="0" eb="2">
      <t>セツビ</t>
    </rPh>
    <rPh sb="2" eb="4">
      <t>トウシ</t>
    </rPh>
    <rPh sb="4" eb="5">
      <t>ガク</t>
    </rPh>
    <phoneticPr fontId="3"/>
  </si>
  <si>
    <t>西暦</t>
    <rPh sb="0" eb="2">
      <t>セイレキ</t>
    </rPh>
    <phoneticPr fontId="3"/>
  </si>
  <si>
    <t>年</t>
    <rPh sb="0" eb="1">
      <t>ネン</t>
    </rPh>
    <phoneticPr fontId="3"/>
  </si>
  <si>
    <t>※自動計算</t>
    <rPh sb="1" eb="3">
      <t>ジドウ</t>
    </rPh>
    <rPh sb="3" eb="5">
      <t>ケイサン</t>
    </rPh>
    <phoneticPr fontId="3"/>
  </si>
  <si>
    <t>事業コンポーネント名称</t>
    <rPh sb="0" eb="2">
      <t>ジギョウ</t>
    </rPh>
    <rPh sb="9" eb="11">
      <t>メイショウ</t>
    </rPh>
    <phoneticPr fontId="3"/>
  </si>
  <si>
    <t>供給者名称</t>
    <rPh sb="0" eb="3">
      <t>キョウキュウシャ</t>
    </rPh>
    <rPh sb="3" eb="5">
      <t>メイショウ</t>
    </rPh>
    <phoneticPr fontId="3"/>
  </si>
  <si>
    <t>・</t>
    <phoneticPr fontId="3"/>
  </si>
  <si>
    <t>売上開始初年度（西暦で記入）</t>
    <rPh sb="0" eb="2">
      <t>ウリアゲ</t>
    </rPh>
    <rPh sb="2" eb="4">
      <t>カイシ</t>
    </rPh>
    <rPh sb="4" eb="5">
      <t>ハツ</t>
    </rPh>
    <rPh sb="5" eb="7">
      <t>ネンド</t>
    </rPh>
    <rPh sb="7" eb="9">
      <t>ショネンド</t>
    </rPh>
    <rPh sb="8" eb="10">
      <t>セイレキ</t>
    </rPh>
    <rPh sb="11" eb="13">
      <t>キニュウ</t>
    </rPh>
    <phoneticPr fontId="3"/>
  </si>
  <si>
    <t>具体的内容</t>
    <rPh sb="0" eb="3">
      <t>グタイテキ</t>
    </rPh>
    <rPh sb="3" eb="5">
      <t>ナイヨウ</t>
    </rPh>
    <phoneticPr fontId="3"/>
  </si>
  <si>
    <t>初期投資額を記載ください。</t>
    <rPh sb="0" eb="2">
      <t>ショキ</t>
    </rPh>
    <rPh sb="2" eb="4">
      <t>トウシ</t>
    </rPh>
    <rPh sb="4" eb="5">
      <t>ガク</t>
    </rPh>
    <rPh sb="6" eb="8">
      <t>キサイ</t>
    </rPh>
    <phoneticPr fontId="3"/>
  </si>
  <si>
    <t>単位[百万円]</t>
    <rPh sb="0" eb="2">
      <t>タンイ</t>
    </rPh>
    <rPh sb="3" eb="5">
      <t>ヒャクマン</t>
    </rPh>
    <rPh sb="5" eb="6">
      <t>エン</t>
    </rPh>
    <phoneticPr fontId="3"/>
  </si>
  <si>
    <t>項　目</t>
    <rPh sb="0" eb="1">
      <t>コウ</t>
    </rPh>
    <rPh sb="2" eb="3">
      <t>メ</t>
    </rPh>
    <phoneticPr fontId="3"/>
  </si>
  <si>
    <t>根拠NO.</t>
    <rPh sb="0" eb="2">
      <t>コンキョ</t>
    </rPh>
    <phoneticPr fontId="3"/>
  </si>
  <si>
    <t>合計</t>
    <rPh sb="0" eb="1">
      <t>ゴウケイ</t>
    </rPh>
    <phoneticPr fontId="3"/>
  </si>
  <si>
    <t>売上</t>
    <phoneticPr fontId="4"/>
  </si>
  <si>
    <t>売上原価</t>
    <rPh sb="0" eb="2">
      <t>ウリアゲ</t>
    </rPh>
    <rPh sb="2" eb="4">
      <t>ゲンカ</t>
    </rPh>
    <phoneticPr fontId="4"/>
  </si>
  <si>
    <t>売上総利益</t>
    <rPh sb="0" eb="2">
      <t>ウリア</t>
    </rPh>
    <rPh sb="2" eb="5">
      <t>ソウリエキ</t>
    </rPh>
    <phoneticPr fontId="4"/>
  </si>
  <si>
    <t>営業利益</t>
    <rPh sb="0" eb="2">
      <t>エイギョウ</t>
    </rPh>
    <rPh sb="2" eb="4">
      <t>リエキ</t>
    </rPh>
    <phoneticPr fontId="4"/>
  </si>
  <si>
    <t>項目</t>
    <rPh sb="0" eb="2">
      <t>コウモク</t>
    </rPh>
    <phoneticPr fontId="3"/>
  </si>
  <si>
    <t>補助金(NEDO以外)</t>
    <rPh sb="0" eb="3">
      <t>ホジョキン</t>
    </rPh>
    <rPh sb="8" eb="10">
      <t>イガイ</t>
    </rPh>
    <phoneticPr fontId="3"/>
  </si>
  <si>
    <t>獲得シェア [％]</t>
    <phoneticPr fontId="4"/>
  </si>
  <si>
    <t>想定事業年数(普及段階) [年]</t>
    <rPh sb="0" eb="2">
      <t>ソウテイ</t>
    </rPh>
    <rPh sb="2" eb="4">
      <t>ジギョウ</t>
    </rPh>
    <rPh sb="4" eb="6">
      <t>ネンスウ</t>
    </rPh>
    <rPh sb="7" eb="9">
      <t>フキュウ</t>
    </rPh>
    <rPh sb="9" eb="11">
      <t>ダンカイ</t>
    </rPh>
    <rPh sb="14" eb="15">
      <t>ネン</t>
    </rPh>
    <phoneticPr fontId="3"/>
  </si>
  <si>
    <t>販売費</t>
    <phoneticPr fontId="4"/>
  </si>
  <si>
    <t>一般管理費</t>
    <phoneticPr fontId="4"/>
  </si>
  <si>
    <t>減価償却費</t>
    <rPh sb="0" eb="5">
      <t>ゲンカショウキャクヒ</t>
    </rPh>
    <phoneticPr fontId="3"/>
  </si>
  <si>
    <t>対象設備(最大5つ)</t>
    <rPh sb="0" eb="2">
      <t>タイショウ</t>
    </rPh>
    <rPh sb="2" eb="4">
      <t>セツビ</t>
    </rPh>
    <rPh sb="5" eb="7">
      <t>サイダイ</t>
    </rPh>
    <phoneticPr fontId="3"/>
  </si>
  <si>
    <t>法定耐用年数[年]</t>
    <rPh sb="0" eb="2">
      <t>ホウテイ</t>
    </rPh>
    <rPh sb="2" eb="4">
      <t>タイヨウ</t>
    </rPh>
    <rPh sb="4" eb="6">
      <t>ネンスウ</t>
    </rPh>
    <rPh sb="7" eb="8">
      <t>ネン</t>
    </rPh>
    <phoneticPr fontId="3"/>
  </si>
  <si>
    <t>簡易PIRR算定用のCF</t>
    <rPh sb="0" eb="2">
      <t>カンイ</t>
    </rPh>
    <rPh sb="6" eb="8">
      <t>サンテイ</t>
    </rPh>
    <rPh sb="8" eb="9">
      <t>ヨウ</t>
    </rPh>
    <phoneticPr fontId="3"/>
  </si>
  <si>
    <t>2. 補足情報</t>
    <rPh sb="3" eb="5">
      <t>ホソク</t>
    </rPh>
    <rPh sb="5" eb="7">
      <t>ジョウホウ</t>
    </rPh>
    <phoneticPr fontId="3"/>
  </si>
  <si>
    <t>想定利用年数[年]</t>
    <rPh sb="0" eb="2">
      <t>ソウテイ</t>
    </rPh>
    <rPh sb="2" eb="4">
      <t>リヨウ</t>
    </rPh>
    <rPh sb="4" eb="6">
      <t>ネンスウ</t>
    </rPh>
    <rPh sb="7" eb="8">
      <t>ネン</t>
    </rPh>
    <phoneticPr fontId="3"/>
  </si>
  <si>
    <t>経過年数 [年]</t>
    <rPh sb="0" eb="2">
      <t>ケイカ</t>
    </rPh>
    <rPh sb="2" eb="4">
      <t>ネンスウ</t>
    </rPh>
    <rPh sb="6" eb="7">
      <t>ネン</t>
    </rPh>
    <phoneticPr fontId="3"/>
  </si>
  <si>
    <t>簡易PIRR算定用の残存簿価</t>
    <rPh sb="0" eb="2">
      <t>カンイ</t>
    </rPh>
    <rPh sb="6" eb="8">
      <t>サンテイ</t>
    </rPh>
    <rPh sb="8" eb="9">
      <t>ヨウ</t>
    </rPh>
    <rPh sb="10" eb="12">
      <t>ザンゾン</t>
    </rPh>
    <rPh sb="12" eb="14">
      <t>ボカ</t>
    </rPh>
    <phoneticPr fontId="3"/>
  </si>
  <si>
    <t>簡易PIRR(残存簿価を無考慮)</t>
    <rPh sb="0" eb="2">
      <t>カンイ</t>
    </rPh>
    <rPh sb="7" eb="9">
      <t>ザンゾン</t>
    </rPh>
    <rPh sb="9" eb="11">
      <t>ボカ</t>
    </rPh>
    <rPh sb="12" eb="13">
      <t>ム</t>
    </rPh>
    <rPh sb="13" eb="15">
      <t>コウリョ</t>
    </rPh>
    <phoneticPr fontId="3"/>
  </si>
  <si>
    <t>簡易PIRR算定用のＣＦ(残存簿価を無考慮)</t>
    <rPh sb="0" eb="2">
      <t>カンイ</t>
    </rPh>
    <rPh sb="6" eb="8">
      <t>サンテイ</t>
    </rPh>
    <rPh sb="8" eb="9">
      <t>ヨウ</t>
    </rPh>
    <rPh sb="13" eb="15">
      <t>ザンゾン</t>
    </rPh>
    <rPh sb="15" eb="17">
      <t>ボカ</t>
    </rPh>
    <rPh sb="18" eb="19">
      <t>ム</t>
    </rPh>
    <rPh sb="19" eb="21">
      <t>コウリョ</t>
    </rPh>
    <phoneticPr fontId="4"/>
  </si>
  <si>
    <t>簡易PIRR</t>
    <rPh sb="0" eb="2">
      <t>カンイ</t>
    </rPh>
    <phoneticPr fontId="4"/>
  </si>
  <si>
    <t>Ⅰ．</t>
    <phoneticPr fontId="3"/>
  </si>
  <si>
    <t>Ⅱ．</t>
    <phoneticPr fontId="3"/>
  </si>
  <si>
    <t>Ⅲ．</t>
    <phoneticPr fontId="3"/>
  </si>
  <si>
    <t>Ⅳ．</t>
    <phoneticPr fontId="3"/>
  </si>
  <si>
    <t>変動幅 [単位]</t>
    <rPh sb="0" eb="3">
      <t>ヘンドウハバ</t>
    </rPh>
    <rPh sb="5" eb="7">
      <t>タンイ</t>
    </rPh>
    <phoneticPr fontId="3"/>
  </si>
  <si>
    <t>[●●]</t>
    <phoneticPr fontId="3"/>
  </si>
  <si>
    <t>～</t>
    <phoneticPr fontId="3"/>
  </si>
  <si>
    <t>１．収支予測</t>
    <rPh sb="2" eb="4">
      <t>シュウシ</t>
    </rPh>
    <rPh sb="4" eb="6">
      <t>ヨソク</t>
    </rPh>
    <phoneticPr fontId="3"/>
  </si>
  <si>
    <t>事業コンポーネント名</t>
    <rPh sb="0" eb="2">
      <t>ジギョウ</t>
    </rPh>
    <rPh sb="9" eb="10">
      <t>メイ</t>
    </rPh>
    <phoneticPr fontId="3"/>
  </si>
  <si>
    <t>想定する為替レート [円/●]</t>
    <rPh sb="0" eb="2">
      <t>ソウテイ</t>
    </rPh>
    <rPh sb="4" eb="6">
      <t>カワセ</t>
    </rPh>
    <rPh sb="11" eb="12">
      <t>エン</t>
    </rPh>
    <phoneticPr fontId="3"/>
  </si>
  <si>
    <t>対象国政策金利 [％]</t>
    <rPh sb="0" eb="3">
      <t>タイショウコク</t>
    </rPh>
    <rPh sb="3" eb="5">
      <t>セイサク</t>
    </rPh>
    <rPh sb="5" eb="7">
      <t>キンリ</t>
    </rPh>
    <phoneticPr fontId="3"/>
  </si>
  <si>
    <t>対象国国債利回り（10年債） [％]</t>
    <rPh sb="0" eb="3">
      <t>タイショウコク</t>
    </rPh>
    <rPh sb="3" eb="7">
      <t>コクサイリマワ</t>
    </rPh>
    <rPh sb="11" eb="12">
      <t>ネン</t>
    </rPh>
    <rPh sb="12" eb="13">
      <t>サイ</t>
    </rPh>
    <phoneticPr fontId="3"/>
  </si>
  <si>
    <t>出典</t>
    <rPh sb="0" eb="2">
      <t>シュッテン</t>
    </rPh>
    <phoneticPr fontId="3"/>
  </si>
  <si>
    <t>根拠・算出方法</t>
    <phoneticPr fontId="3"/>
  </si>
  <si>
    <t>根拠No.</t>
    <phoneticPr fontId="3"/>
  </si>
  <si>
    <t>事業コンポーネント名：</t>
    <rPh sb="0" eb="2">
      <t>ジギョウ</t>
    </rPh>
    <rPh sb="9" eb="10">
      <t>メイ</t>
    </rPh>
    <phoneticPr fontId="3"/>
  </si>
  <si>
    <t>事業収益性評価シート　算定根拠一覧表</t>
    <rPh sb="0" eb="2">
      <t>ジギョウ</t>
    </rPh>
    <rPh sb="2" eb="5">
      <t>シュウエキセイ</t>
    </rPh>
    <rPh sb="5" eb="7">
      <t>ヒョウカ</t>
    </rPh>
    <phoneticPr fontId="3"/>
  </si>
  <si>
    <t>複数</t>
    <rPh sb="0" eb="2">
      <t>フクスウ</t>
    </rPh>
    <phoneticPr fontId="3"/>
  </si>
  <si>
    <t>ある</t>
    <phoneticPr fontId="3"/>
  </si>
  <si>
    <t>ない</t>
    <phoneticPr fontId="3"/>
  </si>
  <si>
    <t>Ⅰ．事業コンポーネント概要</t>
    <rPh sb="2" eb="4">
      <t>ジギョウ</t>
    </rPh>
    <rPh sb="11" eb="13">
      <t>ガイヨウ</t>
    </rPh>
    <phoneticPr fontId="3"/>
  </si>
  <si>
    <t>事業コンポーネント名称</t>
    <phoneticPr fontId="3"/>
  </si>
  <si>
    <t>想定事業年数</t>
    <rPh sb="0" eb="2">
      <t>ソウテイ</t>
    </rPh>
    <rPh sb="2" eb="4">
      <t>ジギョウ</t>
    </rPh>
    <rPh sb="4" eb="6">
      <t>ネンスウ</t>
    </rPh>
    <phoneticPr fontId="3"/>
  </si>
  <si>
    <t>Ⅱ．投資設備の概要</t>
    <rPh sb="2" eb="4">
      <t>トウシ</t>
    </rPh>
    <rPh sb="4" eb="6">
      <t>セツビ</t>
    </rPh>
    <rPh sb="7" eb="9">
      <t>ガイヨウ</t>
    </rPh>
    <phoneticPr fontId="3"/>
  </si>
  <si>
    <t>Ⅲ．供給者の収支予測</t>
    <rPh sb="2" eb="5">
      <t>キョウキュウシャ</t>
    </rPh>
    <rPh sb="6" eb="8">
      <t>シュウシ</t>
    </rPh>
    <rPh sb="8" eb="10">
      <t>ヨソク</t>
    </rPh>
    <phoneticPr fontId="3"/>
  </si>
  <si>
    <t>獲得シェア</t>
    <phoneticPr fontId="3"/>
  </si>
  <si>
    <t>売上</t>
    <phoneticPr fontId="3"/>
  </si>
  <si>
    <t>売上原価</t>
    <phoneticPr fontId="3"/>
  </si>
  <si>
    <t>販売費</t>
    <phoneticPr fontId="3"/>
  </si>
  <si>
    <t>一般管理費</t>
    <phoneticPr fontId="3"/>
  </si>
  <si>
    <t>"簡易PIRR算定用の
 残存簿価"欄</t>
    <rPh sb="1" eb="3">
      <t>カンイ</t>
    </rPh>
    <rPh sb="7" eb="9">
      <t>サンテイ</t>
    </rPh>
    <rPh sb="9" eb="10">
      <t>ヨウ</t>
    </rPh>
    <rPh sb="13" eb="15">
      <t>ザンゾン</t>
    </rPh>
    <rPh sb="15" eb="17">
      <t>ボカ</t>
    </rPh>
    <rPh sb="18" eb="19">
      <t>ラン</t>
    </rPh>
    <phoneticPr fontId="3"/>
  </si>
  <si>
    <t>"簡易PIRR算定用のCF"欄</t>
    <rPh sb="1" eb="3">
      <t>カンイ</t>
    </rPh>
    <rPh sb="7" eb="9">
      <t>サンテイ</t>
    </rPh>
    <rPh sb="9" eb="10">
      <t>ヨウ</t>
    </rPh>
    <rPh sb="14" eb="15">
      <t>ラン</t>
    </rPh>
    <phoneticPr fontId="3"/>
  </si>
  <si>
    <t>"簡易PIRR"欄</t>
    <rPh sb="1" eb="3">
      <t>カンイ</t>
    </rPh>
    <rPh sb="8" eb="9">
      <t>ラン</t>
    </rPh>
    <phoneticPr fontId="3"/>
  </si>
  <si>
    <t>Ⅳ．補足情報</t>
    <rPh sb="2" eb="4">
      <t>ホソク</t>
    </rPh>
    <rPh sb="4" eb="6">
      <t>ジョウホウ</t>
    </rPh>
    <phoneticPr fontId="3"/>
  </si>
  <si>
    <t>減価償却費</t>
    <rPh sb="0" eb="2">
      <t>ゲンカ</t>
    </rPh>
    <rPh sb="2" eb="4">
      <t>ショウキャク</t>
    </rPh>
    <rPh sb="4" eb="5">
      <t>ヒ</t>
    </rPh>
    <phoneticPr fontId="3"/>
  </si>
  <si>
    <t>算定根拠一覧表</t>
    <rPh sb="0" eb="2">
      <t>サンテイ</t>
    </rPh>
    <rPh sb="2" eb="4">
      <t>コンキョ</t>
    </rPh>
    <rPh sb="4" eb="6">
      <t>イチラン</t>
    </rPh>
    <rPh sb="6" eb="7">
      <t>ヒョウ</t>
    </rPh>
    <phoneticPr fontId="3"/>
  </si>
  <si>
    <t>根拠No.</t>
    <rPh sb="0" eb="2">
      <t>コンキョ</t>
    </rPh>
    <phoneticPr fontId="3"/>
  </si>
  <si>
    <t>根拠・算出方法</t>
    <rPh sb="0" eb="2">
      <t>コンキョ</t>
    </rPh>
    <rPh sb="3" eb="5">
      <t>サンシュツ</t>
    </rPh>
    <rPh sb="5" eb="7">
      <t>ホウホウ</t>
    </rPh>
    <phoneticPr fontId="3"/>
  </si>
  <si>
    <t>改訂履歴：</t>
    <rPh sb="0" eb="2">
      <t>カイテイ</t>
    </rPh>
    <rPh sb="2" eb="4">
      <t>リレキ</t>
    </rPh>
    <phoneticPr fontId="3"/>
  </si>
  <si>
    <t>本業態の営業利益率</t>
    <rPh sb="0" eb="1">
      <t>ホン</t>
    </rPh>
    <rPh sb="1" eb="3">
      <t>ギョウタイ</t>
    </rPh>
    <rPh sb="4" eb="6">
      <t>エイギョウ</t>
    </rPh>
    <rPh sb="6" eb="8">
      <t>リエキ</t>
    </rPh>
    <rPh sb="8" eb="9">
      <t>リツ</t>
    </rPh>
    <phoneticPr fontId="3"/>
  </si>
  <si>
    <t>対象技術の市場規模</t>
    <rPh sb="0" eb="2">
      <t>タイショウ</t>
    </rPh>
    <phoneticPr fontId="4"/>
  </si>
  <si>
    <t>事業コンポーネントの数</t>
    <rPh sb="10" eb="11">
      <t>カズ</t>
    </rPh>
    <phoneticPr fontId="3"/>
  </si>
  <si>
    <t>供給者の導入設備（対象設備）の法定耐用年数・想定利用年数</t>
    <rPh sb="9" eb="11">
      <t>タイショウ</t>
    </rPh>
    <rPh sb="11" eb="13">
      <t>セツビ</t>
    </rPh>
    <rPh sb="15" eb="17">
      <t>ホウテイ</t>
    </rPh>
    <rPh sb="22" eb="24">
      <t>ソウテイ</t>
    </rPh>
    <rPh sb="24" eb="26">
      <t>リヨウ</t>
    </rPh>
    <rPh sb="26" eb="28">
      <t>ネンスウ</t>
    </rPh>
    <phoneticPr fontId="3"/>
  </si>
  <si>
    <t>対象技術の市場規模</t>
    <rPh sb="0" eb="2">
      <t>タイショウ</t>
    </rPh>
    <phoneticPr fontId="3"/>
  </si>
  <si>
    <t>発生可能性(起こりやすさ)</t>
    <rPh sb="6" eb="7">
      <t>オ</t>
    </rPh>
    <phoneticPr fontId="3"/>
  </si>
  <si>
    <t>発生影響度(影響の大きさ)</t>
    <rPh sb="6" eb="8">
      <t>エイキョウ</t>
    </rPh>
    <rPh sb="9" eb="10">
      <t>オオ</t>
    </rPh>
    <phoneticPr fontId="3"/>
  </si>
  <si>
    <t>※「業態」とは、提案する技術の商品/サービス区分（いわゆる「業種」）に対して、</t>
    <phoneticPr fontId="3"/>
  </si>
  <si>
    <t>　　技術・商品・サービスを提供する営業形態（どのように価値提供するか）を考慮した概念です。</t>
    <phoneticPr fontId="3"/>
  </si>
  <si>
    <t>　　当該業態の一般的の平均営業利益率水準（一般的な平均営業利益率が難しい場合は自社の類似事業の実積でも可）もご記入ください。</t>
    <phoneticPr fontId="3"/>
  </si>
  <si>
    <t>　　提案する技術・ビジネスモデルを踏まえ、最も類似すると思われる業態を定義したうえで、</t>
    <phoneticPr fontId="3"/>
  </si>
  <si>
    <t>本業態の営業利益率 [％]　※</t>
    <rPh sb="0" eb="3">
      <t>ホンギョウタイ</t>
    </rPh>
    <rPh sb="4" eb="6">
      <t>エイギョウ</t>
    </rPh>
    <rPh sb="6" eb="8">
      <t>リエキ</t>
    </rPh>
    <rPh sb="8" eb="9">
      <t>リツ</t>
    </rPh>
    <phoneticPr fontId="3"/>
  </si>
  <si>
    <t>原則、最長10年と致します。10年の場合は算定根拠一覧への記載は不要です。10年以外の事業年数を選択する場合、算定根拠一覧に理由を記載ください。</t>
    <rPh sb="0" eb="2">
      <t>ゲンソク</t>
    </rPh>
    <rPh sb="3" eb="5">
      <t>サイチョウ</t>
    </rPh>
    <rPh sb="7" eb="8">
      <t>ネン</t>
    </rPh>
    <rPh sb="9" eb="10">
      <t>イタ</t>
    </rPh>
    <rPh sb="16" eb="17">
      <t>ネン</t>
    </rPh>
    <rPh sb="18" eb="20">
      <t>バアイ</t>
    </rPh>
    <rPh sb="21" eb="27">
      <t>サンテイコンキョイチラン</t>
    </rPh>
    <rPh sb="29" eb="31">
      <t>キサイ</t>
    </rPh>
    <rPh sb="32" eb="34">
      <t>フヨウ</t>
    </rPh>
    <rPh sb="39" eb="42">
      <t>ネンイガイ</t>
    </rPh>
    <rPh sb="43" eb="47">
      <t>ジギョウネンスウ</t>
    </rPh>
    <rPh sb="48" eb="50">
      <t>センタク</t>
    </rPh>
    <rPh sb="52" eb="54">
      <t>バアイ</t>
    </rPh>
    <rPh sb="55" eb="59">
      <t>サンテイコンキョ</t>
    </rPh>
    <rPh sb="59" eb="61">
      <t>イチラン</t>
    </rPh>
    <rPh sb="62" eb="64">
      <t>リユウ</t>
    </rPh>
    <rPh sb="65" eb="67">
      <t>キサイ</t>
    </rPh>
    <phoneticPr fontId="3"/>
  </si>
  <si>
    <t>事業収益性評価シート：供給者側</t>
  </si>
  <si>
    <t>対応策</t>
    <rPh sb="0" eb="2">
      <t>タイオウ</t>
    </rPh>
    <rPh sb="2" eb="3">
      <t>サク</t>
    </rPh>
    <phoneticPr fontId="3"/>
  </si>
  <si>
    <t>売上
（例：売価）</t>
    <rPh sb="0" eb="2">
      <t>ウリアゲ</t>
    </rPh>
    <rPh sb="4" eb="5">
      <t>レイ</t>
    </rPh>
    <rPh sb="6" eb="8">
      <t>バイカ</t>
    </rPh>
    <phoneticPr fontId="3"/>
  </si>
  <si>
    <t>原価
（例：原材料）</t>
    <rPh sb="0" eb="2">
      <t>ゲンカ</t>
    </rPh>
    <rPh sb="4" eb="5">
      <t>レイ</t>
    </rPh>
    <rPh sb="6" eb="9">
      <t>ゲンザイリョウ</t>
    </rPh>
    <phoneticPr fontId="3"/>
  </si>
  <si>
    <t>事業収益性に影響を与えうる主要項目</t>
    <phoneticPr fontId="3"/>
  </si>
  <si>
    <t>項目名称</t>
    <rPh sb="0" eb="2">
      <t>コウモク</t>
    </rPh>
    <rPh sb="2" eb="4">
      <t>メイショウ</t>
    </rPh>
    <phoneticPr fontId="3"/>
  </si>
  <si>
    <t>変動幅</t>
    <rPh sb="0" eb="3">
      <t>ヘンドウハバ</t>
    </rPh>
    <phoneticPr fontId="3"/>
  </si>
  <si>
    <t>内容</t>
    <rPh sb="0" eb="2">
      <t>ナイヨウ</t>
    </rPh>
    <phoneticPr fontId="3"/>
  </si>
  <si>
    <t>事業収益性に影響を与えうる主要項目</t>
    <phoneticPr fontId="3"/>
  </si>
  <si>
    <t>●事業コンポーネントごとに作成して下さい。</t>
    <rPh sb="1" eb="3">
      <t>ジギョウ</t>
    </rPh>
    <rPh sb="13" eb="15">
      <t>サクセイ</t>
    </rPh>
    <rPh sb="17" eb="18">
      <t>クダ</t>
    </rPh>
    <phoneticPr fontId="3"/>
  </si>
  <si>
    <t>単一</t>
    <rPh sb="0" eb="2">
      <t>タンイチ</t>
    </rPh>
    <phoneticPr fontId="3"/>
  </si>
  <si>
    <t>事業コンポーネントの数</t>
    <rPh sb="0" eb="2">
      <t>ジギョウ</t>
    </rPh>
    <rPh sb="10" eb="11">
      <t>カズ</t>
    </rPh>
    <phoneticPr fontId="3"/>
  </si>
  <si>
    <t>作成枚数</t>
    <rPh sb="0" eb="2">
      <t>サクセイ</t>
    </rPh>
    <rPh sb="2" eb="3">
      <t>マイ</t>
    </rPh>
    <rPh sb="3" eb="4">
      <t>スウ</t>
    </rPh>
    <phoneticPr fontId="3"/>
  </si>
  <si>
    <t>供給者側の初期投資</t>
    <rPh sb="0" eb="4">
      <t>キョウキュウシャガワ</t>
    </rPh>
    <rPh sb="5" eb="9">
      <t>ショキトウシ</t>
    </rPh>
    <phoneticPr fontId="3"/>
  </si>
  <si>
    <t>記載する</t>
    <rPh sb="0" eb="2">
      <t>キサイ</t>
    </rPh>
    <phoneticPr fontId="3"/>
  </si>
  <si>
    <t>記載しない</t>
    <rPh sb="0" eb="2">
      <t>キサイ</t>
    </rPh>
    <phoneticPr fontId="3"/>
  </si>
  <si>
    <t>　　黄色の項目</t>
    <rPh sb="2" eb="4">
      <t>キイロ</t>
    </rPh>
    <rPh sb="5" eb="7">
      <t>コウモク</t>
    </rPh>
    <phoneticPr fontId="3"/>
  </si>
  <si>
    <t>　　緑色の項目</t>
    <rPh sb="2" eb="4">
      <t>ミドリイロ</t>
    </rPh>
    <rPh sb="5" eb="7">
      <t>コウモク</t>
    </rPh>
    <phoneticPr fontId="3"/>
  </si>
  <si>
    <t>●用語の説明</t>
    <rPh sb="1" eb="3">
      <t>ヨウゴ</t>
    </rPh>
    <rPh sb="4" eb="6">
      <t>セツメイ</t>
    </rPh>
    <phoneticPr fontId="3"/>
  </si>
  <si>
    <t>当シートに記載する事業コンポーネントの名称を記載して下さい。</t>
    <rPh sb="0" eb="1">
      <t>トウ</t>
    </rPh>
    <rPh sb="5" eb="7">
      <t>キサイ</t>
    </rPh>
    <rPh sb="9" eb="11">
      <t>ジギョウ</t>
    </rPh>
    <rPh sb="19" eb="21">
      <t>メイショウ</t>
    </rPh>
    <rPh sb="22" eb="24">
      <t>キサイ</t>
    </rPh>
    <rPh sb="26" eb="27">
      <t>クダ</t>
    </rPh>
    <phoneticPr fontId="3"/>
  </si>
  <si>
    <t>供給者に該当する事業者の名称を記載して下さい。</t>
    <rPh sb="0" eb="3">
      <t>キョウキュウシャ</t>
    </rPh>
    <rPh sb="4" eb="6">
      <t>ガイトウ</t>
    </rPh>
    <rPh sb="8" eb="11">
      <t>ジギョウシャ</t>
    </rPh>
    <rPh sb="12" eb="14">
      <t>メイショウ</t>
    </rPh>
    <rPh sb="15" eb="17">
      <t>キサイ</t>
    </rPh>
    <rPh sb="19" eb="20">
      <t>クダ</t>
    </rPh>
    <phoneticPr fontId="3"/>
  </si>
  <si>
    <t>売上開始初年度（及び事業年度）</t>
    <rPh sb="0" eb="2">
      <t>ウリアゲ</t>
    </rPh>
    <rPh sb="2" eb="4">
      <t>カイシ</t>
    </rPh>
    <rPh sb="4" eb="7">
      <t>ショネンド</t>
    </rPh>
    <rPh sb="8" eb="9">
      <t>オヨ</t>
    </rPh>
    <rPh sb="10" eb="12">
      <t>ジギョウ</t>
    </rPh>
    <rPh sb="12" eb="14">
      <t>ネンド</t>
    </rPh>
    <phoneticPr fontId="3"/>
  </si>
  <si>
    <t>供給者の売上が発生する初年度（西暦）を記載して下さい。各事業年度が自動的に表示されます。</t>
    <rPh sb="0" eb="3">
      <t>キョウキュウシャ</t>
    </rPh>
    <rPh sb="4" eb="6">
      <t>ウリアゲ</t>
    </rPh>
    <rPh sb="7" eb="9">
      <t>ハッセイ</t>
    </rPh>
    <rPh sb="11" eb="14">
      <t>ショネンド</t>
    </rPh>
    <rPh sb="15" eb="17">
      <t>セイレキ</t>
    </rPh>
    <rPh sb="19" eb="21">
      <t>キサイ</t>
    </rPh>
    <rPh sb="23" eb="24">
      <t>クダ</t>
    </rPh>
    <rPh sb="27" eb="28">
      <t>カク</t>
    </rPh>
    <rPh sb="28" eb="32">
      <t>ジギョウネンド</t>
    </rPh>
    <rPh sb="37" eb="39">
      <t>ヒョウジ</t>
    </rPh>
    <phoneticPr fontId="3"/>
  </si>
  <si>
    <t>上記の市場規模において、獲得できるシェア（推定値）を記載して下さい。</t>
    <rPh sb="21" eb="24">
      <t>スイテイチ</t>
    </rPh>
    <rPh sb="26" eb="28">
      <t>キサイ</t>
    </rPh>
    <rPh sb="30" eb="31">
      <t>クダ</t>
    </rPh>
    <phoneticPr fontId="3"/>
  </si>
  <si>
    <t>該当する事業コンポーネントについて、対象国・地域における市場規模の将来推移を記載して下さい。
　例）事業コンポーネントが太陽光発電・蓄電池システムの場合、主要設備である太陽光発電設備と蓄電池の市場規模の合算値</t>
    <rPh sb="38" eb="40">
      <t>キサイ</t>
    </rPh>
    <rPh sb="42" eb="43">
      <t>クダ</t>
    </rPh>
    <rPh sb="50" eb="52">
      <t>ジギョウ</t>
    </rPh>
    <rPh sb="60" eb="63">
      <t>タイヨウコウ</t>
    </rPh>
    <rPh sb="63" eb="65">
      <t>ハツデン</t>
    </rPh>
    <rPh sb="77" eb="81">
      <t>シュヨウセツビ</t>
    </rPh>
    <phoneticPr fontId="3"/>
  </si>
  <si>
    <t>営業部門の人件費、広告費、販売促進費、保管費など販売費の総額を記載して下さい。</t>
    <rPh sb="2" eb="3">
      <t>ブ</t>
    </rPh>
    <rPh sb="31" eb="33">
      <t>キサイ</t>
    </rPh>
    <rPh sb="35" eb="36">
      <t>シタ</t>
    </rPh>
    <phoneticPr fontId="3"/>
  </si>
  <si>
    <t>管理部門の人件費、家賃、水道光熱費など一般管理費の総額を記載して下さい。</t>
    <rPh sb="28" eb="30">
      <t>キサイ</t>
    </rPh>
    <phoneticPr fontId="3"/>
  </si>
  <si>
    <t>簡易PIRR（※）の算定に用いる「各年度の残存簿価」、設備投資額から減価償却費を引いた金額を示しています。</t>
    <rPh sb="0" eb="2">
      <t>カンイ</t>
    </rPh>
    <rPh sb="10" eb="12">
      <t>サンテイ</t>
    </rPh>
    <rPh sb="13" eb="14">
      <t>モチ</t>
    </rPh>
    <rPh sb="17" eb="18">
      <t>カク</t>
    </rPh>
    <rPh sb="18" eb="20">
      <t>ネンド</t>
    </rPh>
    <rPh sb="21" eb="23">
      <t>ザンゾン</t>
    </rPh>
    <rPh sb="23" eb="25">
      <t>ボカ</t>
    </rPh>
    <rPh sb="27" eb="29">
      <t>セツビ</t>
    </rPh>
    <rPh sb="29" eb="31">
      <t>トウシ</t>
    </rPh>
    <rPh sb="31" eb="32">
      <t>ガク</t>
    </rPh>
    <rPh sb="34" eb="36">
      <t>ゲンカ</t>
    </rPh>
    <rPh sb="36" eb="38">
      <t>ショウキャク</t>
    </rPh>
    <rPh sb="38" eb="39">
      <t>ヒ</t>
    </rPh>
    <rPh sb="40" eb="41">
      <t>ヒ</t>
    </rPh>
    <rPh sb="43" eb="45">
      <t>キンガク</t>
    </rPh>
    <rPh sb="46" eb="47">
      <t>シメ</t>
    </rPh>
    <phoneticPr fontId="3"/>
  </si>
  <si>
    <t>※「簡易PIRR」は、簡易プロジェクトIRRを示し、本経済性評価で用いる独自の手法です。一般的にプロジェクトIRR（PIRR）は、毎年の「税引後損益＋減価償却費＋支払金利」を用いて算定することが多いですが、事業主体の収益状況や事業の態様によって異なり得る法人税の影響を排除するために、税引後損益ではなく税引前損益を用いて算定することとしています。
事業終了時点で設備やシステムの残存価値がある場合、キャッシュフローに当該時点の時価をプラスする必要がありますが、時価の算定は困難であるため、設備の想定利用年数を用いて算定した残存簿価をもって時価に代えて算出しています。これを「簡易PIRR」と呼んでいます。</t>
    <rPh sb="26" eb="27">
      <t>ホン</t>
    </rPh>
    <rPh sb="27" eb="30">
      <t>ケイザイセイ</t>
    </rPh>
    <rPh sb="30" eb="32">
      <t>ヒョウカ</t>
    </rPh>
    <rPh sb="33" eb="34">
      <t>モチ</t>
    </rPh>
    <rPh sb="36" eb="38">
      <t>ドクジ</t>
    </rPh>
    <rPh sb="39" eb="41">
      <t>シュホウ</t>
    </rPh>
    <rPh sb="44" eb="47">
      <t>イッパンテキ</t>
    </rPh>
    <rPh sb="174" eb="176">
      <t>ジギョウ</t>
    </rPh>
    <rPh sb="181" eb="183">
      <t>セツビ</t>
    </rPh>
    <rPh sb="272" eb="273">
      <t>ダイ</t>
    </rPh>
    <phoneticPr fontId="3"/>
  </si>
  <si>
    <t>簡易PIRRの算定に用いる「各年度のキャッシュフロー」、即ち「営業利益＋減価償却費－設備投資額」を示しています。ただし、想定事業年数の最終年度は左記の式に「簡易PIRR算定用の残存簿価」をプラスして算定しています。</t>
    <rPh sb="0" eb="2">
      <t>カンイ</t>
    </rPh>
    <rPh sb="7" eb="9">
      <t>サンテイ</t>
    </rPh>
    <rPh sb="10" eb="11">
      <t>モチ</t>
    </rPh>
    <rPh sb="28" eb="29">
      <t>スナワ</t>
    </rPh>
    <rPh sb="31" eb="33">
      <t>エイギョウ</t>
    </rPh>
    <rPh sb="33" eb="35">
      <t>リエキ</t>
    </rPh>
    <rPh sb="36" eb="38">
      <t>ゲンカ</t>
    </rPh>
    <rPh sb="38" eb="40">
      <t>ショウキャク</t>
    </rPh>
    <rPh sb="40" eb="41">
      <t>ヒ</t>
    </rPh>
    <rPh sb="42" eb="44">
      <t>セツビ</t>
    </rPh>
    <rPh sb="44" eb="46">
      <t>トウシ</t>
    </rPh>
    <rPh sb="46" eb="47">
      <t>ガク</t>
    </rPh>
    <rPh sb="49" eb="50">
      <t>シメ</t>
    </rPh>
    <rPh sb="60" eb="62">
      <t>ソウテイ</t>
    </rPh>
    <rPh sb="62" eb="64">
      <t>ジギョウ</t>
    </rPh>
    <rPh sb="64" eb="66">
      <t>ネンスウ</t>
    </rPh>
    <rPh sb="67" eb="71">
      <t>サイシュウネンド</t>
    </rPh>
    <rPh sb="72" eb="74">
      <t>サキ</t>
    </rPh>
    <rPh sb="75" eb="76">
      <t>シキ</t>
    </rPh>
    <rPh sb="78" eb="80">
      <t>カンイ</t>
    </rPh>
    <rPh sb="84" eb="86">
      <t>サンテイ</t>
    </rPh>
    <rPh sb="86" eb="87">
      <t>ヨウ</t>
    </rPh>
    <rPh sb="88" eb="90">
      <t>ザンゾン</t>
    </rPh>
    <rPh sb="90" eb="92">
      <t>ボカ</t>
    </rPh>
    <rPh sb="99" eb="101">
      <t>サンテイ</t>
    </rPh>
    <phoneticPr fontId="3"/>
  </si>
  <si>
    <t>上記の「簡易PIRR算定用のCF」を用いて、想定事業年数の最終年度の「簡易PIRR」の結果を示しています。</t>
    <rPh sb="0" eb="2">
      <t>ジョウキ</t>
    </rPh>
    <rPh sb="4" eb="6">
      <t>カンイ</t>
    </rPh>
    <rPh sb="10" eb="12">
      <t>サンテイ</t>
    </rPh>
    <rPh sb="12" eb="13">
      <t>ヨウ</t>
    </rPh>
    <rPh sb="18" eb="19">
      <t>モチ</t>
    </rPh>
    <rPh sb="22" eb="24">
      <t>ソウテイ</t>
    </rPh>
    <rPh sb="24" eb="26">
      <t>ジギョウ</t>
    </rPh>
    <rPh sb="26" eb="28">
      <t>ネンスウ</t>
    </rPh>
    <rPh sb="29" eb="33">
      <t>サイシュウネンド</t>
    </rPh>
    <rPh sb="35" eb="37">
      <t>カンイ</t>
    </rPh>
    <rPh sb="43" eb="45">
      <t>ケッカ</t>
    </rPh>
    <rPh sb="46" eb="47">
      <t>シメ</t>
    </rPh>
    <phoneticPr fontId="3"/>
  </si>
  <si>
    <t>補助金（NEDO以外）</t>
    <rPh sb="0" eb="3">
      <t>ホジョキン</t>
    </rPh>
    <rPh sb="8" eb="10">
      <t>イガイ</t>
    </rPh>
    <phoneticPr fontId="3"/>
  </si>
  <si>
    <t>定額償却、定率償却など想定する減価償却方法に合わせて減価処理費を記載して下さい。
日本でいうグリーン投資減税のような制度を利用することで、減価償却費の特別償却などの特例措置を受ける場合は、それらも踏まえて記載して下さい。</t>
    <rPh sb="32" eb="34">
      <t>キサイ</t>
    </rPh>
    <rPh sb="61" eb="63">
      <t>リヨウ</t>
    </rPh>
    <rPh sb="102" eb="104">
      <t>キサイ</t>
    </rPh>
    <rPh sb="106" eb="107">
      <t>クダ</t>
    </rPh>
    <phoneticPr fontId="3"/>
  </si>
  <si>
    <t>為替（必須）、事業遅延（必須）、売上、原価等に影響を与える事象を記載して下さい。</t>
    <rPh sb="3" eb="5">
      <t>ヒッス</t>
    </rPh>
    <rPh sb="21" eb="22">
      <t>トウ</t>
    </rPh>
    <rPh sb="29" eb="31">
      <t>ジショウ</t>
    </rPh>
    <rPh sb="32" eb="34">
      <t>キサイ</t>
    </rPh>
    <rPh sb="36" eb="37">
      <t>クダ</t>
    </rPh>
    <phoneticPr fontId="3"/>
  </si>
  <si>
    <t>〇〇〇
(必要に応じ記載)</t>
    <rPh sb="5" eb="7">
      <t>ヒツヨウ</t>
    </rPh>
    <rPh sb="8" eb="9">
      <t>オウ</t>
    </rPh>
    <rPh sb="10" eb="12">
      <t>キサイ</t>
    </rPh>
    <phoneticPr fontId="3"/>
  </si>
  <si>
    <t>〇〇〇
(必要に応じ記載)</t>
    <rPh sb="10" eb="12">
      <t>キサイ</t>
    </rPh>
    <phoneticPr fontId="3"/>
  </si>
  <si>
    <t>為替
（記載必須）</t>
    <rPh sb="0" eb="2">
      <t>カワセ</t>
    </rPh>
    <rPh sb="4" eb="6">
      <t>キサイ</t>
    </rPh>
    <rPh sb="6" eb="8">
      <t>ヒッス</t>
    </rPh>
    <phoneticPr fontId="3"/>
  </si>
  <si>
    <t>事業遅延
（記載必須）</t>
    <rPh sb="0" eb="2">
      <t>ジギョウ</t>
    </rPh>
    <rPh sb="2" eb="4">
      <t>チエン</t>
    </rPh>
    <rPh sb="6" eb="8">
      <t>キサイ</t>
    </rPh>
    <rPh sb="8" eb="10">
      <t>ヒッス</t>
    </rPh>
    <phoneticPr fontId="3"/>
  </si>
  <si>
    <t>上記の項目に関し、「発生可能性（起こりやすさ）」「発生影響度（影響の大きさ）」を記載して下さい。</t>
    <rPh sb="0" eb="2">
      <t>ジョウキ</t>
    </rPh>
    <rPh sb="16" eb="17">
      <t>オ</t>
    </rPh>
    <rPh sb="31" eb="33">
      <t>エイキョウ</t>
    </rPh>
    <rPh sb="34" eb="35">
      <t>オオ</t>
    </rPh>
    <rPh sb="40" eb="42">
      <t>キサイ</t>
    </rPh>
    <rPh sb="44" eb="45">
      <t>クダ</t>
    </rPh>
    <phoneticPr fontId="3"/>
  </si>
  <si>
    <t>影響の回避・最小化のための対応策を記載して下さい。</t>
    <rPh sb="0" eb="2">
      <t>エイキョウ</t>
    </rPh>
    <rPh sb="3" eb="5">
      <t>カイヒ</t>
    </rPh>
    <rPh sb="6" eb="9">
      <t>サイショウカ</t>
    </rPh>
    <rPh sb="13" eb="15">
      <t>タイオウ</t>
    </rPh>
    <rPh sb="15" eb="16">
      <t>サク</t>
    </rPh>
    <rPh sb="17" eb="19">
      <t>キサイ</t>
    </rPh>
    <rPh sb="21" eb="22">
      <t>クダ</t>
    </rPh>
    <phoneticPr fontId="3"/>
  </si>
  <si>
    <t>根拠や算出方法の出典を記載して下さい。（例：現地政府ウェブサイトの該当部分（実行計画など）のURL、引用書籍の該当部分のコピーなど)</t>
    <rPh sb="0" eb="2">
      <t>コンキョ</t>
    </rPh>
    <rPh sb="3" eb="5">
      <t>サンシュツ</t>
    </rPh>
    <rPh sb="5" eb="7">
      <t>ホウホウ</t>
    </rPh>
    <rPh sb="8" eb="10">
      <t>シュッテン</t>
    </rPh>
    <rPh sb="11" eb="13">
      <t>キサイ</t>
    </rPh>
    <rPh sb="15" eb="16">
      <t>クダ</t>
    </rPh>
    <rPh sb="20" eb="21">
      <t>レイ</t>
    </rPh>
    <rPh sb="22" eb="24">
      <t>ゲンチ</t>
    </rPh>
    <rPh sb="24" eb="26">
      <t>セイフ</t>
    </rPh>
    <rPh sb="33" eb="35">
      <t>ガイトウ</t>
    </rPh>
    <rPh sb="35" eb="37">
      <t>ブブン</t>
    </rPh>
    <rPh sb="38" eb="40">
      <t>ジッコウ</t>
    </rPh>
    <rPh sb="40" eb="42">
      <t>ケイカク</t>
    </rPh>
    <rPh sb="50" eb="52">
      <t>インヨウ</t>
    </rPh>
    <rPh sb="52" eb="54">
      <t>ショセキ</t>
    </rPh>
    <rPh sb="55" eb="57">
      <t>ガイトウ</t>
    </rPh>
    <rPh sb="57" eb="59">
      <t>ブブン</t>
    </rPh>
    <phoneticPr fontId="3"/>
  </si>
  <si>
    <t>為替と事業遅延は記載必須。売上や原価の変動（例：水素やアンモニア価格）等が想定されるのであれば、必要に応じて記載。</t>
    <rPh sb="0" eb="2">
      <t>カワセ</t>
    </rPh>
    <rPh sb="3" eb="7">
      <t>ジギョウチエン</t>
    </rPh>
    <rPh sb="8" eb="10">
      <t>キサイ</t>
    </rPh>
    <rPh sb="10" eb="12">
      <t>ヒッス</t>
    </rPh>
    <rPh sb="13" eb="15">
      <t>ウリアゲ</t>
    </rPh>
    <rPh sb="16" eb="18">
      <t>ゲンカ</t>
    </rPh>
    <rPh sb="19" eb="21">
      <t>ヘンドウ</t>
    </rPh>
    <rPh sb="22" eb="23">
      <t>レイ</t>
    </rPh>
    <rPh sb="35" eb="36">
      <t>トウ</t>
    </rPh>
    <rPh sb="37" eb="39">
      <t>ソウテイ</t>
    </rPh>
    <rPh sb="48" eb="50">
      <t>ヒツヨウ</t>
    </rPh>
    <rPh sb="51" eb="52">
      <t>オウ</t>
    </rPh>
    <rPh sb="54" eb="56">
      <t>キサイ</t>
    </rPh>
    <phoneticPr fontId="3"/>
  </si>
  <si>
    <t>影響の定量化が可能なものは、変動幅（例：為替\100/$～\140/$、販売初年度遅れ0.5年～1.5年）を記載して下さい。</t>
    <rPh sb="0" eb="2">
      <t>エイキョウ</t>
    </rPh>
    <rPh sb="14" eb="16">
      <t>ヘンドウ</t>
    </rPh>
    <rPh sb="54" eb="56">
      <t>キサイ</t>
    </rPh>
    <rPh sb="58" eb="59">
      <t>クダ</t>
    </rPh>
    <phoneticPr fontId="3"/>
  </si>
  <si>
    <t>影響の定量化が可能なものは、変動幅（例：為替\100/$～\140/$、販売初年度遅れ0.5年～1.5年）を記載。</t>
    <rPh sb="0" eb="2">
      <t>エイキョウ</t>
    </rPh>
    <rPh sb="3" eb="5">
      <t>テイリョウ</t>
    </rPh>
    <rPh sb="5" eb="6">
      <t>カ</t>
    </rPh>
    <rPh sb="7" eb="9">
      <t>カノウ</t>
    </rPh>
    <rPh sb="14" eb="16">
      <t>ヘンドウ</t>
    </rPh>
    <rPh sb="16" eb="17">
      <t>ハバ</t>
    </rPh>
    <rPh sb="18" eb="19">
      <t>レイ</t>
    </rPh>
    <rPh sb="20" eb="22">
      <t>カワセ</t>
    </rPh>
    <rPh sb="36" eb="38">
      <t>ハンバイ</t>
    </rPh>
    <rPh sb="38" eb="41">
      <t>ショネンド</t>
    </rPh>
    <rPh sb="41" eb="42">
      <t>オク</t>
    </rPh>
    <rPh sb="46" eb="47">
      <t>ネン</t>
    </rPh>
    <rPh sb="51" eb="52">
      <t>ネン</t>
    </rPh>
    <rPh sb="54" eb="56">
      <t>キサイ</t>
    </rPh>
    <phoneticPr fontId="3"/>
  </si>
  <si>
    <t>対応策　※事前か事後かは任意</t>
    <rPh sb="5" eb="7">
      <t>ジゼン</t>
    </rPh>
    <rPh sb="8" eb="10">
      <t>ジゴ</t>
    </rPh>
    <rPh sb="12" eb="14">
      <t>ニンイ</t>
    </rPh>
    <phoneticPr fontId="3"/>
  </si>
  <si>
    <t>【シート１】各シートの作成要領</t>
    <rPh sb="6" eb="7">
      <t>カク</t>
    </rPh>
    <rPh sb="11" eb="15">
      <t>サクセイヨウリョウ</t>
    </rPh>
    <phoneticPr fontId="30"/>
  </si>
  <si>
    <t>　コンポーネントが複数ある場合は、各シートを複写し、シート名を【シート２a】【シート３b】【シート４c】…として下さい。</t>
  </si>
  <si>
    <t>【シート２】</t>
  </si>
  <si>
    <t>【シート３】</t>
  </si>
  <si>
    <t>【シート４】</t>
  </si>
  <si>
    <t>●【シート２】は、供給者の初期投資の有無で記載項目を判断して下さい。</t>
    <rPh sb="9" eb="11">
      <t>キョウキュウ</t>
    </rPh>
    <rPh sb="11" eb="12">
      <t>シャ</t>
    </rPh>
    <rPh sb="13" eb="15">
      <t>ショキ</t>
    </rPh>
    <rPh sb="15" eb="17">
      <t>トウシ</t>
    </rPh>
    <rPh sb="18" eb="20">
      <t>ウム</t>
    </rPh>
    <rPh sb="21" eb="23">
      <t>キサイ</t>
    </rPh>
    <rPh sb="23" eb="25">
      <t>コウモク</t>
    </rPh>
    <rPh sb="26" eb="28">
      <t>ハンダン</t>
    </rPh>
    <rPh sb="30" eb="31">
      <t>クダ</t>
    </rPh>
    <phoneticPr fontId="3"/>
  </si>
  <si>
    <t>　対応する算定根拠は【シート４】に記載して下さい。</t>
    <rPh sb="1" eb="3">
      <t>タイオウ</t>
    </rPh>
    <rPh sb="5" eb="9">
      <t>サンテイコンキョ</t>
    </rPh>
    <rPh sb="17" eb="19">
      <t>キサイ</t>
    </rPh>
    <rPh sb="21" eb="22">
      <t>クダ</t>
    </rPh>
    <phoneticPr fontId="3"/>
  </si>
  <si>
    <t>【シート２】 事業収益性評価シート：供給者側</t>
  </si>
  <si>
    <t>本事業で想定している事業年数を記載し、理由を【シート４】に記載して下さい。原則、最長10年と致します。10年の場合【シート４】への記載は不要です。</t>
    <rPh sb="0" eb="1">
      <t>ホン</t>
    </rPh>
    <rPh sb="1" eb="3">
      <t>ジギョウ</t>
    </rPh>
    <rPh sb="4" eb="6">
      <t>ソウテイ</t>
    </rPh>
    <rPh sb="10" eb="12">
      <t>ジギョウ</t>
    </rPh>
    <rPh sb="12" eb="14">
      <t>ネンスウ</t>
    </rPh>
    <rPh sb="15" eb="17">
      <t>キサイ</t>
    </rPh>
    <rPh sb="19" eb="21">
      <t>リユウ</t>
    </rPh>
    <rPh sb="29" eb="31">
      <t>キサイ</t>
    </rPh>
    <rPh sb="33" eb="34">
      <t>クダ</t>
    </rPh>
    <phoneticPr fontId="3"/>
  </si>
  <si>
    <t>「業態」とは、提案する技術の商品/サービス区分（いわゆる「業種」）に対して、技術・商品・サービスを提供する営業形態（どのように価値提供するか）を考慮した概念です。提案する技術・ビジネスモデルを踏まえて最も近い業態を定義し、当該業態の一般的な平均営業利益率水準（一般的な平均営業利益率がを算出することが難しい場合は提案者の類似事業の実積でも可）を記載して下さい。数値の根拠は【シート４】に記載して下さい。</t>
    <rPh sb="1" eb="3">
      <t>ギョウタイ</t>
    </rPh>
    <rPh sb="7" eb="9">
      <t>テイアン</t>
    </rPh>
    <rPh sb="11" eb="13">
      <t>ギジュツ</t>
    </rPh>
    <rPh sb="14" eb="16">
      <t>ショウヒン</t>
    </rPh>
    <rPh sb="21" eb="23">
      <t>クブン</t>
    </rPh>
    <rPh sb="29" eb="31">
      <t>ギョウシュ</t>
    </rPh>
    <rPh sb="34" eb="35">
      <t>タイ</t>
    </rPh>
    <rPh sb="38" eb="40">
      <t>ギジュツ</t>
    </rPh>
    <rPh sb="41" eb="43">
      <t>ショウヒン</t>
    </rPh>
    <rPh sb="49" eb="51">
      <t>テイキョウ</t>
    </rPh>
    <rPh sb="53" eb="55">
      <t>エイギョウ</t>
    </rPh>
    <rPh sb="55" eb="57">
      <t>ケイタイ</t>
    </rPh>
    <rPh sb="63" eb="65">
      <t>カチ</t>
    </rPh>
    <rPh sb="65" eb="67">
      <t>テイキョウ</t>
    </rPh>
    <rPh sb="72" eb="74">
      <t>コウリョ</t>
    </rPh>
    <rPh sb="76" eb="78">
      <t>ガイネン</t>
    </rPh>
    <rPh sb="102" eb="103">
      <t>チカ</t>
    </rPh>
    <rPh sb="116" eb="119">
      <t>イッパンテキ</t>
    </rPh>
    <rPh sb="143" eb="145">
      <t>サンシュツ</t>
    </rPh>
    <rPh sb="156" eb="159">
      <t>テイアンシャ</t>
    </rPh>
    <rPh sb="172" eb="174">
      <t>キサイ</t>
    </rPh>
    <rPh sb="176" eb="177">
      <t>クダ</t>
    </rPh>
    <rPh sb="183" eb="185">
      <t>コンキョ</t>
    </rPh>
    <rPh sb="193" eb="195">
      <t>キサイ</t>
    </rPh>
    <rPh sb="197" eb="198">
      <t>クダ</t>
    </rPh>
    <phoneticPr fontId="3"/>
  </si>
  <si>
    <t>＜供給者に「初期投資」がない場合は記載不要＞
普及対象国・地域（日本も対象とする場合は日本も含める）で事業を実施することで導入(増強)する設備を対象に、主要設備（最大５つ）の「導入国における法定耐用年数」及び「供給者が想定する利用年数」を記載して下さい。利用年数が法定耐用年数を上回る場合は、それだけ長期に利用できると考える根拠を【シート４】に記載して下さい。</t>
    <rPh sb="1" eb="4">
      <t>キョウキュウシャ</t>
    </rPh>
    <rPh sb="6" eb="8">
      <t>ショキ</t>
    </rPh>
    <rPh sb="8" eb="10">
      <t>トウシ</t>
    </rPh>
    <rPh sb="14" eb="16">
      <t>バアイ</t>
    </rPh>
    <rPh sb="17" eb="21">
      <t>キサイフヨウ</t>
    </rPh>
    <rPh sb="23" eb="25">
      <t>フキュウ</t>
    </rPh>
    <rPh sb="25" eb="27">
      <t>タイショウ</t>
    </rPh>
    <rPh sb="29" eb="31">
      <t>チイキ</t>
    </rPh>
    <rPh sb="32" eb="34">
      <t>ニホン</t>
    </rPh>
    <rPh sb="35" eb="37">
      <t>タイショウ</t>
    </rPh>
    <rPh sb="40" eb="42">
      <t>バアイ</t>
    </rPh>
    <rPh sb="43" eb="45">
      <t>ニホン</t>
    </rPh>
    <rPh sb="46" eb="47">
      <t>フク</t>
    </rPh>
    <rPh sb="51" eb="53">
      <t>ジギョウ</t>
    </rPh>
    <rPh sb="54" eb="56">
      <t>ジッシ</t>
    </rPh>
    <rPh sb="76" eb="78">
      <t>シュヨウ</t>
    </rPh>
    <rPh sb="78" eb="80">
      <t>セツビ</t>
    </rPh>
    <rPh sb="81" eb="83">
      <t>サイダイ</t>
    </rPh>
    <rPh sb="88" eb="91">
      <t>ドウニュウコク</t>
    </rPh>
    <rPh sb="95" eb="97">
      <t>ホウテイ</t>
    </rPh>
    <rPh sb="97" eb="99">
      <t>タイヨウ</t>
    </rPh>
    <rPh sb="99" eb="101">
      <t>ネンスウ</t>
    </rPh>
    <rPh sb="102" eb="103">
      <t>オヨ</t>
    </rPh>
    <rPh sb="104" eb="107">
      <t>キョウキュウシャ</t>
    </rPh>
    <rPh sb="108" eb="110">
      <t>ソウテイ</t>
    </rPh>
    <rPh sb="112" eb="114">
      <t>リヨウ</t>
    </rPh>
    <rPh sb="114" eb="116">
      <t>ネンスウ</t>
    </rPh>
    <rPh sb="119" eb="121">
      <t>キサイ</t>
    </rPh>
    <rPh sb="123" eb="124">
      <t>クダ</t>
    </rPh>
    <rPh sb="138" eb="140">
      <t>ウワマワ</t>
    </rPh>
    <rPh sb="141" eb="143">
      <t>バアイ</t>
    </rPh>
    <rPh sb="149" eb="151">
      <t>チョウキ</t>
    </rPh>
    <rPh sb="152" eb="154">
      <t>リヨウ</t>
    </rPh>
    <rPh sb="158" eb="159">
      <t>カンガ</t>
    </rPh>
    <rPh sb="161" eb="163">
      <t>コンキョ</t>
    </rPh>
    <rPh sb="172" eb="174">
      <t>キサイ</t>
    </rPh>
    <rPh sb="176" eb="177">
      <t>クダ</t>
    </rPh>
    <phoneticPr fontId="3"/>
  </si>
  <si>
    <t>供給者の製品やサービス、設備保守等の需要者への販売額の合算（推定値）を、年度ごとに記載して下さい。
本事業に付随する売上が別途存在する場合は、それらも合算して下さい。上記の「市場規模」×「獲得シェア」に必ずしも一致しなくて良いものとします。
　例）供給者がサービスプロバイダーの場合：需要者から徴収するサービス料金など
　　　供給者が設備メーカー等の場合：製品販売額や保守契約額など
あわせて【シート４】に売上の内訳等の詳細（スペック別の販売台数など）を記載して下さい。</t>
    <rPh sb="27" eb="29">
      <t>ガッサン</t>
    </rPh>
    <rPh sb="30" eb="33">
      <t>スイテイチ</t>
    </rPh>
    <rPh sb="36" eb="38">
      <t>ネンド</t>
    </rPh>
    <rPh sb="41" eb="43">
      <t>キサイ</t>
    </rPh>
    <rPh sb="45" eb="46">
      <t>クダ</t>
    </rPh>
    <rPh sb="75" eb="77">
      <t>ガッサン</t>
    </rPh>
    <rPh sb="94" eb="96">
      <t>カクトク</t>
    </rPh>
    <rPh sb="203" eb="205">
      <t>ウリアゲ</t>
    </rPh>
    <rPh sb="210" eb="212">
      <t>ショウサイ</t>
    </rPh>
    <rPh sb="227" eb="229">
      <t>キサイ</t>
    </rPh>
    <phoneticPr fontId="3"/>
  </si>
  <si>
    <t>供給者による売上原価を記載して下さい。
　例）供給者がサービスプロバイダーの場合：設備の購入費用、システム維持費用、託送料金など
　　　供給者が設備メーカー等の場合：製品原価など
あわせて【シート４】に数値の内訳等の詳細を記載して下さい。</t>
    <rPh sb="11" eb="13">
      <t>キサイ</t>
    </rPh>
    <rPh sb="101" eb="103">
      <t>スウチ</t>
    </rPh>
    <rPh sb="106" eb="107">
      <t>トウ</t>
    </rPh>
    <rPh sb="108" eb="110">
      <t>ショウサイ</t>
    </rPh>
    <rPh sb="111" eb="113">
      <t>キサイ</t>
    </rPh>
    <phoneticPr fontId="3"/>
  </si>
  <si>
    <t>本事業を行う上で、国内又は現地国での投資（新規導入又は能力増強等）が必要であれば、その投資費用を記載して下さい。
　例）供給者がサービスプロバイダーで需要者に設備をリースする（販売しない）場合の、設備メーカー等からの当設備の購入費用など
初期投資額は、事業開始前年度の欄（-1年）に記載して下さい。事業開始前年度よりも前に初期投資する場合は、割引率等を考慮した上で事業開始前年度の欄（-1年）に記載して下さい。いずれの場合も【シート４】に数値の内訳等の詳細を記載して下さい。
初期投資がない場合は、0（ゼロ）を記載し、【シート４】に理由を記載して下さい。</t>
    <rPh sb="18" eb="20">
      <t>トウシ</t>
    </rPh>
    <rPh sb="31" eb="32">
      <t>トウ</t>
    </rPh>
    <rPh sb="48" eb="50">
      <t>キサイ</t>
    </rPh>
    <rPh sb="123" eb="124">
      <t>ガク</t>
    </rPh>
    <rPh sb="138" eb="139">
      <t>ネン</t>
    </rPh>
    <rPh sb="141" eb="143">
      <t>キサイ</t>
    </rPh>
    <rPh sb="145" eb="146">
      <t>クダ</t>
    </rPh>
    <rPh sb="182" eb="184">
      <t>ジギョウ</t>
    </rPh>
    <rPh sb="184" eb="186">
      <t>カイシ</t>
    </rPh>
    <rPh sb="186" eb="187">
      <t>ゼン</t>
    </rPh>
    <rPh sb="190" eb="191">
      <t>ラン</t>
    </rPh>
    <rPh sb="194" eb="195">
      <t>ネン</t>
    </rPh>
    <rPh sb="197" eb="199">
      <t>キサイ</t>
    </rPh>
    <rPh sb="201" eb="202">
      <t>クダ</t>
    </rPh>
    <rPh sb="209" eb="211">
      <t>バアイ</t>
    </rPh>
    <rPh sb="219" eb="221">
      <t>スウチ</t>
    </rPh>
    <rPh sb="222" eb="224">
      <t>ウチワケ</t>
    </rPh>
    <rPh sb="224" eb="225">
      <t>トウ</t>
    </rPh>
    <rPh sb="226" eb="228">
      <t>ショウサイ</t>
    </rPh>
    <rPh sb="229" eb="231">
      <t>キサイ</t>
    </rPh>
    <rPh sb="255" eb="257">
      <t>キサイ</t>
    </rPh>
    <rPh sb="266" eb="268">
      <t>リユウ</t>
    </rPh>
    <rPh sb="269" eb="271">
      <t>キサイ</t>
    </rPh>
    <rPh sb="273" eb="274">
      <t>クダ</t>
    </rPh>
    <phoneticPr fontId="3"/>
  </si>
  <si>
    <t>現地政府・自治体等からの補助金（ただし売上、売上原価、販売費、一般管理費に算入するものを除く）を取得することが見込まれる場合は、金額を記載し、【シート４】に根拠を記載して下さい。</t>
    <rPh sb="19" eb="21">
      <t>ウリアゲ</t>
    </rPh>
    <rPh sb="22" eb="24">
      <t>ウリアゲ</t>
    </rPh>
    <rPh sb="24" eb="26">
      <t>ゲンカ</t>
    </rPh>
    <rPh sb="27" eb="30">
      <t>ハンバイヒ</t>
    </rPh>
    <rPh sb="31" eb="33">
      <t>イッパン</t>
    </rPh>
    <rPh sb="33" eb="36">
      <t>カンリヒ</t>
    </rPh>
    <rPh sb="37" eb="39">
      <t>サンニュウ</t>
    </rPh>
    <rPh sb="44" eb="45">
      <t>ノゾ</t>
    </rPh>
    <rPh sb="48" eb="50">
      <t>シュトク</t>
    </rPh>
    <rPh sb="67" eb="69">
      <t>キサイ</t>
    </rPh>
    <rPh sb="78" eb="80">
      <t>コンキョ</t>
    </rPh>
    <rPh sb="81" eb="83">
      <t>キサイ</t>
    </rPh>
    <rPh sb="85" eb="86">
      <t>クダ</t>
    </rPh>
    <phoneticPr fontId="3"/>
  </si>
  <si>
    <t>【シート３】事業収益性に影響を与えうる主要項目</t>
  </si>
  <si>
    <t>・【シート４】　事業収益性評価シート　算定根拠一覧表</t>
  </si>
  <si>
    <t xml:space="preserve">【シート2】 事業収益性評価シート：供給者側 </t>
    <rPh sb="7" eb="9">
      <t>ジギョウ</t>
    </rPh>
    <rPh sb="9" eb="11">
      <t>シュウエキ</t>
    </rPh>
    <rPh sb="11" eb="12">
      <t>セイ</t>
    </rPh>
    <rPh sb="12" eb="14">
      <t>ヒョウカ</t>
    </rPh>
    <phoneticPr fontId="3"/>
  </si>
  <si>
    <t>　　また、当該数値の根拠はシート４にてご説明ください。</t>
  </si>
  <si>
    <t>【シート３】事業収益性に影響を与えうる主要項目</t>
    <rPh sb="6" eb="8">
      <t>ジギョウ</t>
    </rPh>
    <rPh sb="8" eb="11">
      <t>シュウエキセイ</t>
    </rPh>
    <rPh sb="12" eb="14">
      <t>エイキョウ</t>
    </rPh>
    <rPh sb="15" eb="16">
      <t>アタ</t>
    </rPh>
    <rPh sb="19" eb="21">
      <t>シュヨウ</t>
    </rPh>
    <rPh sb="21" eb="23">
      <t>コウモク</t>
    </rPh>
    <phoneticPr fontId="3"/>
  </si>
  <si>
    <t>根拠NO.を記載し、【シート４】に転記して下さい。</t>
    <rPh sb="6" eb="8">
      <t>キサイ</t>
    </rPh>
    <rPh sb="21" eb="22">
      <t>クダ</t>
    </rPh>
    <phoneticPr fontId="3"/>
  </si>
  <si>
    <t>事業収益性評価シート　算定根拠一覧表
(シート２と３の根拠を記載する)</t>
    <rPh sb="0" eb="2">
      <t>ジギョウ</t>
    </rPh>
    <rPh sb="2" eb="4">
      <t>シュウエキ</t>
    </rPh>
    <rPh sb="4" eb="5">
      <t>セイ</t>
    </rPh>
    <rPh sb="5" eb="7">
      <t>ヒョウカ</t>
    </rPh>
    <rPh sb="11" eb="13">
      <t>サンテイ</t>
    </rPh>
    <rPh sb="13" eb="15">
      <t>コンキョ</t>
    </rPh>
    <rPh sb="15" eb="17">
      <t>イチラン</t>
    </rPh>
    <rPh sb="17" eb="18">
      <t>ヒョウ</t>
    </rPh>
    <rPh sb="27" eb="29">
      <t>コンキョ</t>
    </rPh>
    <rPh sb="30" eb="32">
      <t>キサイ</t>
    </rPh>
    <phoneticPr fontId="3"/>
  </si>
  <si>
    <t>【シート２】【シート３】及び提案書１０章（６）に記載する根拠No.を転記して下さい。</t>
    <rPh sb="12" eb="13">
      <t>オヨ</t>
    </rPh>
    <rPh sb="16" eb="17">
      <t>ショ</t>
    </rPh>
    <rPh sb="24" eb="26">
      <t>キサイ</t>
    </rPh>
    <rPh sb="28" eb="30">
      <t>コンキョ</t>
    </rPh>
    <rPh sb="34" eb="36">
      <t>テンキ</t>
    </rPh>
    <phoneticPr fontId="3"/>
  </si>
  <si>
    <t>【シート２】【シート３】及び提案書１０章（６）で記載した数値情報が再現できるよう、根拠や算出方法を詳細に記載して下さい。</t>
    <rPh sb="12" eb="13">
      <t>オヨ</t>
    </rPh>
    <rPh sb="24" eb="26">
      <t>キサイ</t>
    </rPh>
    <rPh sb="28" eb="30">
      <t>スウチ</t>
    </rPh>
    <rPh sb="30" eb="32">
      <t>ジョウホウ</t>
    </rPh>
    <rPh sb="33" eb="35">
      <t>サイゲン</t>
    </rPh>
    <rPh sb="41" eb="43">
      <t>コンキョ</t>
    </rPh>
    <rPh sb="44" eb="46">
      <t>サンシュツ</t>
    </rPh>
    <rPh sb="46" eb="48">
      <t>ホウホウ</t>
    </rPh>
    <rPh sb="49" eb="51">
      <t>ショウサイ</t>
    </rPh>
    <rPh sb="52" eb="54">
      <t>キサイ</t>
    </rPh>
    <phoneticPr fontId="3"/>
  </si>
  <si>
    <t>2024年3月　リスク管理シートとの整合性調整、事業収益期間の10年原則化</t>
    <rPh sb="4" eb="5">
      <t>ネン</t>
    </rPh>
    <rPh sb="6" eb="7">
      <t>ガツ</t>
    </rPh>
    <rPh sb="11" eb="13">
      <t>カンリ</t>
    </rPh>
    <rPh sb="18" eb="21">
      <t>セイゴウセイ</t>
    </rPh>
    <rPh sb="21" eb="23">
      <t>チョウセイ</t>
    </rPh>
    <rPh sb="24" eb="26">
      <t>ジギョウ</t>
    </rPh>
    <rPh sb="26" eb="28">
      <t>シュウエキ</t>
    </rPh>
    <rPh sb="28" eb="30">
      <t>キカン</t>
    </rPh>
    <rPh sb="33" eb="34">
      <t>ネン</t>
    </rPh>
    <rPh sb="34" eb="36">
      <t>ゲンソク</t>
    </rPh>
    <rPh sb="36" eb="37">
      <t>カ</t>
    </rPh>
    <phoneticPr fontId="3"/>
  </si>
  <si>
    <t>2023年2月　事業者の簡易な作成視点および、外部専門家の評価裁量を増やす観点で見直し</t>
    <rPh sb="4" eb="5">
      <t>ネン</t>
    </rPh>
    <rPh sb="6" eb="7">
      <t>ガツ</t>
    </rPh>
    <rPh sb="8" eb="11">
      <t>ジギョウシャ</t>
    </rPh>
    <rPh sb="12" eb="14">
      <t>カンイ</t>
    </rPh>
    <rPh sb="15" eb="17">
      <t>サクセイ</t>
    </rPh>
    <rPh sb="17" eb="19">
      <t>シテン</t>
    </rPh>
    <rPh sb="23" eb="25">
      <t>ガイブ</t>
    </rPh>
    <rPh sb="25" eb="28">
      <t>センモンカ</t>
    </rPh>
    <rPh sb="29" eb="31">
      <t>ヒョウカ</t>
    </rPh>
    <rPh sb="31" eb="33">
      <t>サイリョウ</t>
    </rPh>
    <rPh sb="34" eb="35">
      <t>フ</t>
    </rPh>
    <rPh sb="37" eb="39">
      <t>カンテン</t>
    </rPh>
    <rPh sb="40" eb="42">
      <t>ミナオ</t>
    </rPh>
    <phoneticPr fontId="3"/>
  </si>
  <si>
    <t>2017年8月　記載要領に「簡易PIRR」の説明を追加</t>
    <rPh sb="4" eb="5">
      <t>ネン</t>
    </rPh>
    <rPh sb="6" eb="7">
      <t>ガツ</t>
    </rPh>
    <rPh sb="8" eb="10">
      <t>キサイ</t>
    </rPh>
    <rPh sb="10" eb="12">
      <t>ヨウリョウ</t>
    </rPh>
    <rPh sb="14" eb="16">
      <t>カンイ</t>
    </rPh>
    <rPh sb="22" eb="24">
      <t>セツメイ</t>
    </rPh>
    <rPh sb="25" eb="27">
      <t>ツイカ</t>
    </rPh>
    <phoneticPr fontId="3"/>
  </si>
  <si>
    <t>事業の収益性【シート２】に影響を与えうる項目の見通しをリスク管理シートも参照に記載して下さい。</t>
    <rPh sb="0" eb="2">
      <t>ジギョウ</t>
    </rPh>
    <rPh sb="3" eb="6">
      <t>シュウエキセイ</t>
    </rPh>
    <rPh sb="13" eb="15">
      <t>エイキョウ</t>
    </rPh>
    <rPh sb="16" eb="17">
      <t>アタ</t>
    </rPh>
    <rPh sb="20" eb="22">
      <t>コウモク</t>
    </rPh>
    <rPh sb="23" eb="25">
      <t>ミトオ</t>
    </rPh>
    <rPh sb="36" eb="38">
      <t>サンショウ</t>
    </rPh>
    <rPh sb="39" eb="41">
      <t>キサイ</t>
    </rPh>
    <rPh sb="43" eb="44">
      <t>クダ</t>
    </rPh>
    <phoneticPr fontId="3"/>
  </si>
  <si>
    <t>【シート２】【シート３】及び提案書１０章（６）需要者の受容性の各数値の前提となる根拠・算定方法及び出典を全て記載して下さい。出典は、NEDOが確認できるよう、算定の際に使用した文献や資料の名称、URL、該当するページ等を記載して下さい。ヒアリング調査結果を引用する場合は、ヒアリング先やヒアリング項目等が把握できる内容を記載して下さい。特に「売値、原価率、販売費」などの収支予測に関わる数値については、目標となる営業利益や販売数等からの逆算では無く、過去実績や他事例、調査結果、ヒアリング結果など、それぞれの明確な根拠を記載してください。</t>
    <rPh sb="12" eb="13">
      <t>オヨ</t>
    </rPh>
    <rPh sb="14" eb="17">
      <t>テイアンショ</t>
    </rPh>
    <rPh sb="47" eb="48">
      <t>オヨ</t>
    </rPh>
    <rPh sb="54" eb="56">
      <t>キサイ</t>
    </rPh>
    <rPh sb="58" eb="59">
      <t>シタ</t>
    </rPh>
    <rPh sb="71" eb="73">
      <t>カクニン</t>
    </rPh>
    <rPh sb="94" eb="96">
      <t>メイショウ</t>
    </rPh>
    <rPh sb="110" eb="112">
      <t>キサイ</t>
    </rPh>
    <rPh sb="160" eb="162">
      <t>キサイ</t>
    </rPh>
    <rPh sb="185" eb="189">
      <t>シュウシヨソク</t>
    </rPh>
    <rPh sb="190" eb="191">
      <t>カカ</t>
    </rPh>
    <rPh sb="193" eb="195">
      <t>スウチ</t>
    </rPh>
    <rPh sb="211" eb="214">
      <t>ハンバイスウ</t>
    </rPh>
    <rPh sb="214" eb="215">
      <t>トウ</t>
    </rPh>
    <phoneticPr fontId="3"/>
  </si>
  <si>
    <t>2025年2月　リスク抽出表の削除、その他シートの簡素化及び整理</t>
    <rPh sb="4" eb="5">
      <t>ネン</t>
    </rPh>
    <rPh sb="6" eb="7">
      <t>ガツ</t>
    </rPh>
    <rPh sb="11" eb="13">
      <t>チュウシュツ</t>
    </rPh>
    <rPh sb="13" eb="14">
      <t>ヒョウ</t>
    </rPh>
    <rPh sb="15" eb="17">
      <t>サクジョ</t>
    </rPh>
    <rPh sb="20" eb="21">
      <t>タ</t>
    </rPh>
    <rPh sb="25" eb="28">
      <t>カンソカ</t>
    </rPh>
    <rPh sb="28" eb="29">
      <t>オヨ</t>
    </rPh>
    <rPh sb="30" eb="32">
      <t>セイリ</t>
    </rPh>
    <phoneticPr fontId="3"/>
  </si>
  <si>
    <t>単位[百万円]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</si>
</sst>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Red]\-#,##0;&quot;－&quot;"/>
    <numFmt numFmtId="177" formatCode="&quot;(&quot;0%&quot;)   &quot;;[Red]\-&quot;(&quot;0%&quot;)   &quot;;&quot;－    &quot;"/>
    <numFmt numFmtId="178" formatCode="&quot;(&quot;0.00%&quot;)   &quot;;[Red]\-&quot;(&quot;0.00%&quot;)   &quot;;&quot;－    &quot;"/>
    <numFmt numFmtId="179" formatCode="0.00%;[Red]\-0.00%;&quot;－&quot;"/>
    <numFmt numFmtId="180" formatCode="#,##0_);[Red]\(#,##0\)"/>
    <numFmt numFmtId="181" formatCode="#,##0.0;[Red]\-#,##0.0"/>
    <numFmt numFmtId="182" formatCode="#,##0.0_ ;[Red]\-#,##0.0\ "/>
    <numFmt numFmtId="183" formatCode="#,##0.0"/>
  </numFmts>
  <fonts count="38">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
      <sz val="11"/>
      <name val="ＭＳ Ｐゴシック"/>
      <family val="2"/>
      <scheme val="minor"/>
    </font>
    <font>
      <sz val="10"/>
      <name val="ＭＳ ゴシック"/>
      <family val="3"/>
      <charset val="128"/>
    </font>
    <font>
      <b/>
      <sz val="12"/>
      <name val="ＭＳ ゴシック"/>
      <family val="3"/>
      <charset val="128"/>
    </font>
    <font>
      <sz val="10"/>
      <color theme="1"/>
      <name val="Arial Unicode MS"/>
      <family val="3"/>
      <charset val="128"/>
    </font>
    <font>
      <b/>
      <sz val="10"/>
      <color rgb="FFFF0000"/>
      <name val="Arial Unicode MS"/>
      <family val="3"/>
      <charset val="128"/>
    </font>
    <font>
      <sz val="12"/>
      <color rgb="FFFF0000"/>
      <name val="Arial Unicode MS"/>
      <family val="3"/>
      <charset val="128"/>
    </font>
    <font>
      <sz val="11"/>
      <color theme="1"/>
      <name val="Arial Unicode MS"/>
      <family val="3"/>
      <charset val="128"/>
    </font>
    <font>
      <sz val="10"/>
      <name val="Arial Unicode MS"/>
      <family val="3"/>
      <charset val="128"/>
    </font>
    <font>
      <sz val="8"/>
      <name val="Arial Unicode MS"/>
      <family val="3"/>
      <charset val="128"/>
    </font>
    <font>
      <b/>
      <sz val="10"/>
      <name val="Arial Unicode MS"/>
      <family val="3"/>
      <charset val="128"/>
    </font>
    <font>
      <b/>
      <sz val="10"/>
      <color rgb="FFFF0000"/>
      <name val="ＭＳ Ｐゴシック"/>
      <family val="3"/>
      <charset val="128"/>
      <scheme val="minor"/>
    </font>
    <font>
      <sz val="11"/>
      <name val="Arial Unicode MS"/>
      <family val="3"/>
      <charset val="128"/>
    </font>
    <font>
      <u/>
      <sz val="11"/>
      <color theme="1"/>
      <name val="Arial Unicode MS"/>
      <family val="3"/>
      <charset val="128"/>
    </font>
    <font>
      <sz val="10"/>
      <color rgb="FF7030A0"/>
      <name val="Arial Unicode MS"/>
      <family val="3"/>
      <charset val="128"/>
    </font>
    <font>
      <sz val="11"/>
      <color rgb="FF7030A0"/>
      <name val="ＭＳ Ｐゴシック"/>
      <family val="2"/>
      <scheme val="minor"/>
    </font>
    <font>
      <sz val="10"/>
      <color theme="1"/>
      <name val="ＭＳ ゴシック"/>
      <family val="3"/>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trike/>
      <sz val="10"/>
      <color rgb="FFFF0000"/>
      <name val="Arial Unicode MS"/>
      <family val="3"/>
      <charset val="128"/>
    </font>
    <font>
      <b/>
      <sz val="18"/>
      <color theme="1"/>
      <name val="ＭＳ ゴシック"/>
      <family val="3"/>
      <charset val="128"/>
    </font>
    <font>
      <b/>
      <sz val="14"/>
      <color theme="1"/>
      <name val="ＭＳ ゴシック"/>
      <family val="3"/>
      <charset val="128"/>
    </font>
    <font>
      <sz val="6"/>
      <name val="ＭＳ Ｐゴシック"/>
      <family val="2"/>
      <charset val="128"/>
      <scheme val="minor"/>
    </font>
    <font>
      <b/>
      <sz val="10"/>
      <color theme="1"/>
      <name val="ＭＳ Ｐゴシック"/>
      <family val="3"/>
      <charset val="128"/>
      <scheme val="minor"/>
    </font>
    <font>
      <b/>
      <sz val="10"/>
      <color theme="1"/>
      <name val="Arial Unicode MS"/>
      <family val="3"/>
      <charset val="128"/>
    </font>
    <font>
      <b/>
      <sz val="12"/>
      <color theme="1"/>
      <name val="ＭＳ Ｐゴシック"/>
      <family val="3"/>
      <charset val="128"/>
    </font>
    <font>
      <sz val="12"/>
      <color theme="1"/>
      <name val="ＭＳ Ｐゴシック"/>
      <family val="2"/>
      <scheme val="minor"/>
    </font>
    <font>
      <sz val="12"/>
      <name val="ＭＳ ゴシック"/>
      <family val="3"/>
      <charset val="128"/>
    </font>
    <font>
      <sz val="12"/>
      <color theme="1"/>
      <name val="ＭＳ Ｐゴシック"/>
      <family val="3"/>
      <charset val="128"/>
      <scheme val="minor"/>
    </font>
    <font>
      <sz val="12"/>
      <color rgb="FF1F497D"/>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bgColor indexed="64"/>
      </patternFill>
    </fill>
    <fill>
      <patternFill patternType="solid">
        <fgColor rgb="FFDAEEF3"/>
        <bgColor indexed="64"/>
      </patternFill>
    </fill>
  </fills>
  <borders count="18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style="thin">
        <color indexed="64"/>
      </right>
      <top style="dashed">
        <color indexed="64"/>
      </top>
      <bottom style="double">
        <color indexed="64"/>
      </bottom>
      <diagonal/>
    </border>
    <border>
      <left style="dashed">
        <color indexed="64"/>
      </left>
      <right style="dashed">
        <color indexed="64"/>
      </right>
      <top style="dashed">
        <color indexed="64"/>
      </top>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ouble">
        <color indexed="64"/>
      </bottom>
      <diagonal/>
    </border>
    <border>
      <left style="medium">
        <color indexed="64"/>
      </left>
      <right/>
      <top style="thin">
        <color indexed="64"/>
      </top>
      <bottom style="dashed">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auto="1"/>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dashed">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ashed">
        <color indexed="64"/>
      </right>
      <top style="dotted">
        <color indexed="64"/>
      </top>
      <bottom style="thin">
        <color indexed="64"/>
      </bottom>
      <diagonal/>
    </border>
    <border>
      <left/>
      <right style="dashed">
        <color indexed="64"/>
      </right>
      <top/>
      <bottom style="double">
        <color indexed="64"/>
      </bottom>
      <diagonal/>
    </border>
    <border>
      <left style="medium">
        <color indexed="64"/>
      </left>
      <right/>
      <top style="thin">
        <color indexed="64"/>
      </top>
      <bottom style="dotted">
        <color indexed="64"/>
      </bottom>
      <diagonal/>
    </border>
    <border>
      <left style="medium">
        <color indexed="64"/>
      </left>
      <right/>
      <top/>
      <bottom style="double">
        <color indexed="64"/>
      </bottom>
      <diagonal/>
    </border>
    <border>
      <left style="dashed">
        <color indexed="64"/>
      </left>
      <right style="thin">
        <color indexed="64"/>
      </right>
      <top style="dashed">
        <color indexed="64"/>
      </top>
      <bottom/>
      <diagonal/>
    </border>
    <border>
      <left/>
      <right/>
      <top style="medium">
        <color indexed="64"/>
      </top>
      <bottom style="thin">
        <color indexed="64"/>
      </bottom>
      <diagonal/>
    </border>
    <border>
      <left/>
      <right/>
      <top style="thin">
        <color indexed="64"/>
      </top>
      <bottom style="dotted">
        <color indexed="64"/>
      </bottom>
      <diagonal/>
    </border>
    <border>
      <left/>
      <right/>
      <top/>
      <bottom style="double">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dashed">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double">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dashed">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ashed">
        <color indexed="64"/>
      </right>
      <top style="dotted">
        <color indexed="64"/>
      </top>
      <bottom style="medium">
        <color indexed="64"/>
      </bottom>
      <diagonal/>
    </border>
    <border>
      <left/>
      <right style="dashed">
        <color indexed="64"/>
      </right>
      <top style="dotted">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ash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ouble">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dotted">
        <color indexed="64"/>
      </bottom>
      <diagonal/>
    </border>
    <border>
      <left style="dashed">
        <color indexed="64"/>
      </left>
      <right/>
      <top style="dotted">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dotted">
        <color indexed="64"/>
      </bottom>
      <diagonal/>
    </border>
    <border>
      <left style="dashed">
        <color indexed="64"/>
      </left>
      <right/>
      <top style="dotted">
        <color indexed="64"/>
      </top>
      <bottom style="dotted">
        <color indexed="64"/>
      </bottom>
      <diagonal/>
    </border>
    <border>
      <left style="double">
        <color indexed="64"/>
      </left>
      <right style="medium">
        <color indexed="64"/>
      </right>
      <top style="medium">
        <color indexed="64"/>
      </top>
      <bottom style="thin">
        <color indexed="64"/>
      </bottom>
      <diagonal/>
    </border>
    <border>
      <left style="dashed">
        <color indexed="64"/>
      </left>
      <right/>
      <top style="dashed">
        <color indexed="64"/>
      </top>
      <bottom/>
      <diagonal/>
    </border>
    <border>
      <left style="dashed">
        <color indexed="64"/>
      </left>
      <right/>
      <top style="dashed">
        <color indexed="64"/>
      </top>
      <bottom style="medium">
        <color indexed="64"/>
      </bottom>
      <diagonal/>
    </border>
    <border>
      <left style="double">
        <color indexed="64"/>
      </left>
      <right style="medium">
        <color indexed="64"/>
      </right>
      <top style="dashed">
        <color indexed="64"/>
      </top>
      <bottom style="dashed">
        <color indexed="64"/>
      </bottom>
      <diagonal/>
    </border>
    <border>
      <left style="double">
        <color indexed="64"/>
      </left>
      <right style="medium">
        <color indexed="64"/>
      </right>
      <top style="dashed">
        <color indexed="64"/>
      </top>
      <bottom/>
      <diagonal/>
    </border>
    <border>
      <left style="double">
        <color indexed="64"/>
      </left>
      <right style="medium">
        <color indexed="64"/>
      </right>
      <top style="dashed">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auto="1"/>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auto="1"/>
      </right>
      <top style="thin">
        <color auto="1"/>
      </top>
      <bottom style="double">
        <color indexed="64"/>
      </bottom>
      <diagonal/>
    </border>
    <border>
      <left style="medium">
        <color indexed="64"/>
      </left>
      <right/>
      <top style="double">
        <color auto="1"/>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medium">
        <color auto="1"/>
      </left>
      <right style="thin">
        <color auto="1"/>
      </right>
      <top/>
      <bottom style="medium">
        <color auto="1"/>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ouble">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auto="1"/>
      </right>
      <top style="thin">
        <color auto="1"/>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thin">
        <color indexed="64"/>
      </top>
      <bottom style="dashed">
        <color indexed="64"/>
      </bottom>
      <diagonal/>
    </border>
    <border>
      <left/>
      <right style="dotted">
        <color indexed="64"/>
      </right>
      <top style="dashed">
        <color indexed="64"/>
      </top>
      <bottom style="double">
        <color indexed="64"/>
      </bottom>
      <diagonal/>
    </border>
    <border>
      <left/>
      <right style="dotted">
        <color indexed="64"/>
      </right>
      <top style="dashed">
        <color indexed="64"/>
      </top>
      <bottom style="dashed">
        <color indexed="64"/>
      </bottom>
      <diagonal/>
    </border>
    <border>
      <left/>
      <right style="dotted">
        <color indexed="64"/>
      </right>
      <top style="dash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s>
  <cellStyleXfs count="10">
    <xf numFmtId="0" fontId="0" fillId="0" borderId="0"/>
    <xf numFmtId="38" fontId="2" fillId="0" borderId="0" applyFont="0" applyFill="0" applyBorder="0" applyAlignment="0" applyProtection="0">
      <alignment vertical="center"/>
    </xf>
    <xf numFmtId="176" fontId="5" fillId="0" borderId="0">
      <alignment vertical="top"/>
    </xf>
    <xf numFmtId="177" fontId="5" fillId="0" borderId="0" applyFont="0" applyFill="0" applyBorder="0" applyAlignment="0" applyProtection="0"/>
    <xf numFmtId="178" fontId="5" fillId="0" borderId="0" applyFont="0" applyFill="0" applyBorder="0" applyAlignment="0" applyProtection="0">
      <alignment vertical="top"/>
    </xf>
    <xf numFmtId="179" fontId="5" fillId="0" borderId="0" applyFont="0" applyFill="0" applyBorder="0" applyAlignment="0" applyProtection="0"/>
    <xf numFmtId="0" fontId="6" fillId="0" borderId="0" applyFill="0" applyBorder="0" applyProtection="0"/>
    <xf numFmtId="0" fontId="7" fillId="0" borderId="0" applyNumberFormat="0" applyFont="0" applyFill="0" applyBorder="0">
      <alignment horizontal="left" vertical="top" wrapText="1"/>
    </xf>
    <xf numFmtId="0" fontId="1" fillId="0" borderId="0">
      <alignment vertical="center"/>
    </xf>
    <xf numFmtId="6" fontId="2" fillId="0" borderId="0" applyFont="0" applyFill="0" applyBorder="0" applyAlignment="0" applyProtection="0">
      <alignment vertical="center"/>
    </xf>
  </cellStyleXfs>
  <cellXfs count="417">
    <xf numFmtId="0" fontId="0" fillId="0" borderId="0" xfId="0"/>
    <xf numFmtId="180" fontId="9" fillId="0" borderId="0" xfId="2" applyNumberFormat="1" applyFont="1" applyAlignment="1">
      <alignment vertical="center"/>
    </xf>
    <xf numFmtId="180" fontId="10" fillId="0" borderId="0" xfId="2" applyNumberFormat="1"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1" fillId="5" borderId="2" xfId="0" applyFont="1" applyFill="1" applyBorder="1" applyAlignment="1">
      <alignment vertical="center"/>
    </xf>
    <xf numFmtId="0" fontId="11" fillId="5" borderId="2"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5" borderId="32" xfId="0" applyFont="1" applyFill="1" applyBorder="1" applyAlignment="1">
      <alignment horizontal="center" vertical="center"/>
    </xf>
    <xf numFmtId="0" fontId="11" fillId="3" borderId="10" xfId="0" applyFont="1" applyFill="1" applyBorder="1" applyAlignment="1">
      <alignment horizontal="center" vertical="center"/>
    </xf>
    <xf numFmtId="0" fontId="15" fillId="5" borderId="28" xfId="0" applyFont="1" applyFill="1" applyBorder="1" applyAlignment="1">
      <alignment horizontal="distributed" vertical="center"/>
    </xf>
    <xf numFmtId="181" fontId="15" fillId="2" borderId="20" xfId="1" applyNumberFormat="1" applyFont="1" applyFill="1" applyBorder="1" applyAlignment="1" applyProtection="1">
      <alignment horizontal="center" vertical="center"/>
      <protection locked="0"/>
    </xf>
    <xf numFmtId="181" fontId="15" fillId="5" borderId="22" xfId="1" applyNumberFormat="1" applyFont="1" applyFill="1" applyBorder="1" applyAlignment="1" applyProtection="1">
      <alignment vertical="center"/>
      <protection locked="0"/>
    </xf>
    <xf numFmtId="0" fontId="15" fillId="5" borderId="29" xfId="0" applyFont="1" applyFill="1" applyBorder="1" applyAlignment="1">
      <alignment horizontal="distributed" vertical="center"/>
    </xf>
    <xf numFmtId="181" fontId="15" fillId="2" borderId="22" xfId="1" applyNumberFormat="1" applyFont="1" applyFill="1" applyBorder="1" applyAlignment="1" applyProtection="1">
      <alignment horizontal="center" vertical="center"/>
      <protection locked="0"/>
    </xf>
    <xf numFmtId="0" fontId="15" fillId="4" borderId="30" xfId="0" applyFont="1" applyFill="1" applyBorder="1" applyAlignment="1">
      <alignment horizontal="distributed" vertical="center"/>
    </xf>
    <xf numFmtId="181" fontId="15" fillId="2" borderId="24" xfId="1" applyNumberFormat="1" applyFont="1" applyFill="1" applyBorder="1" applyAlignment="1">
      <alignment horizontal="center" vertical="center"/>
    </xf>
    <xf numFmtId="181" fontId="15" fillId="4" borderId="7" xfId="1" applyNumberFormat="1" applyFont="1" applyFill="1" applyBorder="1" applyAlignment="1">
      <alignment vertical="center"/>
    </xf>
    <xf numFmtId="181" fontId="15" fillId="4" borderId="24" xfId="1" applyNumberFormat="1" applyFont="1" applyFill="1" applyBorder="1" applyAlignment="1">
      <alignment vertical="center"/>
    </xf>
    <xf numFmtId="0" fontId="15" fillId="5" borderId="33" xfId="0" applyFont="1" applyFill="1" applyBorder="1" applyAlignment="1">
      <alignment horizontal="center" vertical="center" shrinkToFit="1"/>
    </xf>
    <xf numFmtId="181" fontId="15" fillId="2" borderId="34" xfId="1" applyNumberFormat="1" applyFont="1" applyFill="1" applyBorder="1" applyAlignment="1" applyProtection="1">
      <alignment horizontal="center" vertical="center"/>
      <protection locked="0"/>
    </xf>
    <xf numFmtId="181" fontId="15" fillId="5" borderId="34" xfId="1" applyNumberFormat="1" applyFont="1" applyFill="1" applyBorder="1" applyAlignment="1" applyProtection="1">
      <alignment vertical="center"/>
      <protection locked="0"/>
    </xf>
    <xf numFmtId="0" fontId="15" fillId="5" borderId="35" xfId="0" applyFont="1" applyFill="1" applyBorder="1" applyAlignment="1">
      <alignment horizontal="center" vertical="center" shrinkToFit="1"/>
    </xf>
    <xf numFmtId="181" fontId="15" fillId="2" borderId="36" xfId="1" applyNumberFormat="1" applyFont="1" applyFill="1" applyBorder="1" applyAlignment="1" applyProtection="1">
      <alignment horizontal="center" vertical="center"/>
      <protection locked="0"/>
    </xf>
    <xf numFmtId="181" fontId="15" fillId="5" borderId="36" xfId="1" applyNumberFormat="1" applyFont="1" applyFill="1" applyBorder="1" applyAlignment="1" applyProtection="1">
      <alignment vertical="center"/>
      <protection locked="0"/>
    </xf>
    <xf numFmtId="0" fontId="11" fillId="6" borderId="2" xfId="0" applyFont="1" applyFill="1" applyBorder="1" applyAlignment="1">
      <alignment horizontal="center" vertical="center"/>
    </xf>
    <xf numFmtId="0" fontId="11" fillId="4" borderId="32" xfId="0" applyFont="1" applyFill="1" applyBorder="1" applyAlignment="1">
      <alignment horizontal="center" vertical="center"/>
    </xf>
    <xf numFmtId="0" fontId="11" fillId="6" borderId="10" xfId="0" applyFont="1" applyFill="1" applyBorder="1" applyAlignment="1">
      <alignment horizontal="center" vertical="center"/>
    </xf>
    <xf numFmtId="0" fontId="15" fillId="0" borderId="6" xfId="0" applyFont="1" applyBorder="1" applyAlignment="1">
      <alignment horizontal="center" vertical="center" shrinkToFit="1"/>
    </xf>
    <xf numFmtId="0" fontId="18" fillId="0" borderId="0" xfId="0" applyFont="1" applyAlignment="1">
      <alignment vertical="center"/>
    </xf>
    <xf numFmtId="0" fontId="15" fillId="5" borderId="15" xfId="0" applyFont="1" applyFill="1" applyBorder="1" applyAlignment="1">
      <alignment horizontal="distributed" vertical="center"/>
    </xf>
    <xf numFmtId="181" fontId="15" fillId="5" borderId="20" xfId="1" applyNumberFormat="1" applyFont="1" applyFill="1" applyBorder="1" applyAlignment="1" applyProtection="1">
      <alignment vertical="center"/>
      <protection locked="0"/>
    </xf>
    <xf numFmtId="0" fontId="14" fillId="0" borderId="0" xfId="0" applyFont="1"/>
    <xf numFmtId="0" fontId="15" fillId="5" borderId="12" xfId="0" applyFont="1" applyFill="1" applyBorder="1" applyAlignment="1">
      <alignment horizontal="distributed" vertical="center"/>
    </xf>
    <xf numFmtId="181" fontId="15" fillId="5" borderId="17" xfId="1" applyNumberFormat="1" applyFont="1" applyFill="1" applyBorder="1" applyAlignment="1" applyProtection="1">
      <alignment vertical="center"/>
      <protection locked="0"/>
    </xf>
    <xf numFmtId="38" fontId="11" fillId="5" borderId="26" xfId="1" applyFont="1" applyFill="1" applyBorder="1" applyAlignment="1">
      <alignment horizontal="center" vertical="center"/>
    </xf>
    <xf numFmtId="0" fontId="20" fillId="0" borderId="0" xfId="0" applyFont="1" applyAlignment="1">
      <alignment vertical="center"/>
    </xf>
    <xf numFmtId="0" fontId="14" fillId="0" borderId="0" xfId="0" applyFont="1" applyAlignment="1">
      <alignment horizontal="center" vertical="center"/>
    </xf>
    <xf numFmtId="0" fontId="19" fillId="6" borderId="2" xfId="0" applyFont="1" applyFill="1" applyBorder="1" applyAlignment="1">
      <alignment horizontal="center" vertical="center" shrinkToFit="1"/>
    </xf>
    <xf numFmtId="0" fontId="15" fillId="4" borderId="54" xfId="0" applyFont="1" applyFill="1" applyBorder="1" applyAlignment="1">
      <alignment horizontal="distributed" vertical="center"/>
    </xf>
    <xf numFmtId="181" fontId="15" fillId="2" borderId="55" xfId="1" applyNumberFormat="1" applyFont="1" applyFill="1" applyBorder="1" applyAlignment="1">
      <alignment horizontal="center" vertical="center"/>
    </xf>
    <xf numFmtId="181" fontId="15" fillId="4" borderId="55" xfId="1" applyNumberFormat="1" applyFont="1" applyFill="1" applyBorder="1" applyAlignment="1">
      <alignment vertical="center"/>
    </xf>
    <xf numFmtId="0" fontId="11" fillId="3" borderId="19" xfId="0" applyFont="1" applyFill="1" applyBorder="1" applyAlignment="1">
      <alignment horizontal="center" vertical="center"/>
    </xf>
    <xf numFmtId="181" fontId="15" fillId="2" borderId="65" xfId="1" applyNumberFormat="1" applyFont="1" applyFill="1" applyBorder="1" applyAlignment="1" applyProtection="1">
      <alignment horizontal="center" vertical="center"/>
      <protection locked="0"/>
    </xf>
    <xf numFmtId="0" fontId="11" fillId="3" borderId="10" xfId="0" quotePrefix="1" applyFont="1" applyFill="1" applyBorder="1" applyAlignment="1">
      <alignment horizontal="center" vertical="center"/>
    </xf>
    <xf numFmtId="38" fontId="15" fillId="4" borderId="66" xfId="0" applyNumberFormat="1" applyFont="1" applyFill="1" applyBorder="1" applyAlignment="1">
      <alignment vertical="center"/>
    </xf>
    <xf numFmtId="38" fontId="15" fillId="4" borderId="67" xfId="0" applyNumberFormat="1" applyFont="1" applyFill="1" applyBorder="1" applyAlignment="1">
      <alignment vertical="center"/>
    </xf>
    <xf numFmtId="38" fontId="15" fillId="4" borderId="68" xfId="0" applyNumberFormat="1" applyFont="1" applyFill="1" applyBorder="1" applyAlignment="1">
      <alignment vertical="center"/>
    </xf>
    <xf numFmtId="38" fontId="15" fillId="4" borderId="69" xfId="0" applyNumberFormat="1" applyFont="1" applyFill="1" applyBorder="1" applyAlignment="1">
      <alignment vertical="center"/>
    </xf>
    <xf numFmtId="38" fontId="15" fillId="4" borderId="70" xfId="0" applyNumberFormat="1" applyFont="1" applyFill="1" applyBorder="1" applyAlignment="1">
      <alignment vertical="center"/>
    </xf>
    <xf numFmtId="38" fontId="15" fillId="4" borderId="71" xfId="0" applyNumberFormat="1" applyFont="1" applyFill="1" applyBorder="1" applyAlignment="1">
      <alignment vertical="center"/>
    </xf>
    <xf numFmtId="38" fontId="15" fillId="4" borderId="72" xfId="0" applyNumberFormat="1" applyFont="1" applyFill="1" applyBorder="1" applyAlignment="1">
      <alignment vertical="center"/>
    </xf>
    <xf numFmtId="38" fontId="11" fillId="4" borderId="68" xfId="1" applyFont="1" applyFill="1" applyBorder="1" applyAlignment="1">
      <alignment vertical="center"/>
    </xf>
    <xf numFmtId="0" fontId="15" fillId="5" borderId="25" xfId="0" applyFont="1" applyFill="1" applyBorder="1" applyAlignment="1">
      <alignment horizontal="center" vertical="center" shrinkToFit="1"/>
    </xf>
    <xf numFmtId="38" fontId="11" fillId="4" borderId="75" xfId="1" applyFont="1" applyFill="1" applyBorder="1" applyAlignment="1">
      <alignment vertical="center"/>
    </xf>
    <xf numFmtId="181" fontId="11" fillId="5" borderId="47" xfId="1" applyNumberFormat="1" applyFont="1" applyFill="1" applyBorder="1" applyAlignment="1">
      <alignment vertical="center"/>
    </xf>
    <xf numFmtId="181" fontId="11" fillId="5" borderId="25" xfId="1" applyNumberFormat="1" applyFont="1" applyFill="1" applyBorder="1" applyAlignment="1">
      <alignment vertical="center"/>
    </xf>
    <xf numFmtId="181" fontId="11" fillId="5" borderId="25" xfId="0" applyNumberFormat="1" applyFont="1" applyFill="1" applyBorder="1" applyAlignment="1">
      <alignment vertical="center"/>
    </xf>
    <xf numFmtId="181" fontId="11" fillId="0" borderId="0" xfId="0" applyNumberFormat="1" applyFont="1" applyAlignment="1">
      <alignment vertical="center"/>
    </xf>
    <xf numFmtId="0" fontId="15" fillId="4" borderId="80" xfId="0" applyFont="1" applyFill="1" applyBorder="1" applyAlignment="1">
      <alignment horizontal="distributed" vertical="center"/>
    </xf>
    <xf numFmtId="181" fontId="15" fillId="4" borderId="79" xfId="1" applyNumberFormat="1" applyFont="1" applyFill="1" applyBorder="1" applyAlignment="1">
      <alignment vertical="center"/>
    </xf>
    <xf numFmtId="181" fontId="11" fillId="2" borderId="50" xfId="1" applyNumberFormat="1" applyFont="1" applyFill="1" applyBorder="1" applyAlignment="1">
      <alignment vertical="center"/>
    </xf>
    <xf numFmtId="38" fontId="15" fillId="2" borderId="81" xfId="0" applyNumberFormat="1" applyFont="1" applyFill="1" applyBorder="1" applyAlignment="1">
      <alignment vertical="center"/>
    </xf>
    <xf numFmtId="183" fontId="15" fillId="4" borderId="79" xfId="1" applyNumberFormat="1" applyFont="1" applyFill="1" applyBorder="1" applyAlignment="1">
      <alignment vertical="center"/>
    </xf>
    <xf numFmtId="0" fontId="15" fillId="4" borderId="63" xfId="0" applyFont="1" applyFill="1" applyBorder="1" applyAlignment="1">
      <alignment horizontal="distributed" vertical="center"/>
    </xf>
    <xf numFmtId="181" fontId="15" fillId="2" borderId="74" xfId="1" applyNumberFormat="1" applyFont="1" applyFill="1" applyBorder="1" applyAlignment="1">
      <alignment horizontal="center" vertical="center"/>
    </xf>
    <xf numFmtId="181" fontId="15" fillId="2" borderId="64" xfId="1" applyNumberFormat="1" applyFont="1" applyFill="1" applyBorder="1" applyAlignment="1">
      <alignment horizontal="center" vertical="center"/>
    </xf>
    <xf numFmtId="181" fontId="17" fillId="4" borderId="64" xfId="1" applyNumberFormat="1" applyFont="1" applyFill="1" applyBorder="1" applyAlignment="1">
      <alignment vertical="center"/>
    </xf>
    <xf numFmtId="0" fontId="24" fillId="0" borderId="0" xfId="0" applyFont="1"/>
    <xf numFmtId="0" fontId="11" fillId="7" borderId="2" xfId="0" applyFont="1" applyFill="1" applyBorder="1" applyAlignment="1">
      <alignment vertical="center"/>
    </xf>
    <xf numFmtId="0" fontId="14" fillId="7" borderId="2" xfId="0" applyFont="1" applyFill="1" applyBorder="1" applyAlignment="1">
      <alignment horizontal="center" vertical="center"/>
    </xf>
    <xf numFmtId="38" fontId="11" fillId="7" borderId="16" xfId="1" applyFont="1" applyFill="1" applyBorder="1" applyAlignment="1">
      <alignment horizontal="center" vertical="center"/>
    </xf>
    <xf numFmtId="38" fontId="11" fillId="7" borderId="40" xfId="1" applyFont="1" applyFill="1" applyBorder="1" applyAlignment="1">
      <alignment horizontal="center" vertical="center"/>
    </xf>
    <xf numFmtId="181" fontId="11" fillId="7" borderId="22" xfId="1" applyNumberFormat="1" applyFont="1" applyFill="1" applyBorder="1" applyAlignment="1">
      <alignment vertical="center"/>
    </xf>
    <xf numFmtId="181" fontId="11" fillId="7" borderId="6" xfId="1" applyNumberFormat="1" applyFont="1" applyFill="1" applyBorder="1" applyAlignment="1">
      <alignment vertical="center"/>
    </xf>
    <xf numFmtId="181" fontId="11" fillId="7" borderId="6" xfId="0" applyNumberFormat="1" applyFont="1" applyFill="1" applyBorder="1" applyAlignment="1">
      <alignment vertical="center"/>
    </xf>
    <xf numFmtId="181" fontId="11" fillId="7" borderId="13" xfId="1" applyNumberFormat="1" applyFont="1" applyFill="1" applyBorder="1" applyAlignment="1">
      <alignment vertical="center"/>
    </xf>
    <xf numFmtId="180" fontId="23" fillId="0" borderId="0" xfId="2" applyNumberFormat="1" applyFont="1" applyAlignment="1">
      <alignment vertical="center"/>
    </xf>
    <xf numFmtId="0" fontId="25" fillId="0" borderId="0" xfId="0" applyFont="1" applyAlignment="1">
      <alignment vertical="center"/>
    </xf>
    <xf numFmtId="0" fontId="11" fillId="3" borderId="95" xfId="0" applyFont="1" applyFill="1" applyBorder="1" applyAlignment="1">
      <alignment horizontal="center" vertical="center"/>
    </xf>
    <xf numFmtId="181" fontId="15" fillId="5" borderId="99" xfId="1" applyNumberFormat="1" applyFont="1" applyFill="1" applyBorder="1" applyAlignment="1" applyProtection="1">
      <alignment vertical="center"/>
      <protection locked="0"/>
    </xf>
    <xf numFmtId="181" fontId="15" fillId="5" borderId="100" xfId="1" applyNumberFormat="1" applyFont="1" applyFill="1" applyBorder="1" applyAlignment="1" applyProtection="1">
      <alignment vertical="center"/>
      <protection locked="0"/>
    </xf>
    <xf numFmtId="181" fontId="15" fillId="5" borderId="101" xfId="1" applyNumberFormat="1" applyFont="1" applyFill="1" applyBorder="1" applyAlignment="1" applyProtection="1">
      <alignment vertical="center"/>
      <protection locked="0"/>
    </xf>
    <xf numFmtId="181" fontId="15" fillId="4" borderId="102" xfId="1" applyNumberFormat="1" applyFont="1" applyFill="1" applyBorder="1" applyAlignment="1">
      <alignment vertical="center"/>
    </xf>
    <xf numFmtId="181" fontId="15" fillId="5" borderId="103" xfId="1" applyNumberFormat="1" applyFont="1" applyFill="1" applyBorder="1" applyAlignment="1" applyProtection="1">
      <alignment vertical="center"/>
      <protection locked="0"/>
    </xf>
    <xf numFmtId="181" fontId="15" fillId="5" borderId="104" xfId="1" applyNumberFormat="1" applyFont="1" applyFill="1" applyBorder="1" applyAlignment="1" applyProtection="1">
      <alignment vertical="center"/>
      <protection locked="0"/>
    </xf>
    <xf numFmtId="181" fontId="15" fillId="4" borderId="105" xfId="1" applyNumberFormat="1" applyFont="1" applyFill="1" applyBorder="1" applyAlignment="1">
      <alignment vertical="center"/>
    </xf>
    <xf numFmtId="181" fontId="15" fillId="4" borderId="107" xfId="1" applyNumberFormat="1" applyFont="1" applyFill="1" applyBorder="1" applyAlignment="1">
      <alignment vertical="center"/>
    </xf>
    <xf numFmtId="0" fontId="11" fillId="3" borderId="108" xfId="0" applyFont="1" applyFill="1" applyBorder="1" applyAlignment="1">
      <alignment horizontal="center" vertical="center"/>
    </xf>
    <xf numFmtId="181" fontId="11" fillId="7" borderId="101" xfId="1" applyNumberFormat="1" applyFont="1" applyFill="1" applyBorder="1" applyAlignment="1">
      <alignment vertical="center"/>
    </xf>
    <xf numFmtId="181" fontId="11" fillId="7" borderId="109" xfId="1" applyNumberFormat="1" applyFont="1" applyFill="1" applyBorder="1" applyAlignment="1">
      <alignment vertical="center"/>
    </xf>
    <xf numFmtId="181" fontId="11" fillId="5" borderId="110" xfId="1" applyNumberFormat="1" applyFont="1" applyFill="1" applyBorder="1" applyAlignment="1">
      <alignment vertical="center"/>
    </xf>
    <xf numFmtId="181" fontId="11" fillId="7" borderId="111" xfId="1" applyNumberFormat="1" applyFont="1" applyFill="1" applyBorder="1" applyAlignment="1">
      <alignment vertical="center"/>
    </xf>
    <xf numFmtId="181" fontId="11" fillId="7" borderId="112" xfId="1" applyNumberFormat="1" applyFont="1" applyFill="1" applyBorder="1" applyAlignment="1">
      <alignment vertical="center"/>
    </xf>
    <xf numFmtId="181" fontId="11" fillId="5" borderId="113" xfId="1" applyNumberFormat="1" applyFont="1" applyFill="1" applyBorder="1" applyAlignment="1">
      <alignment vertical="center"/>
    </xf>
    <xf numFmtId="183" fontId="21" fillId="4" borderId="61" xfId="0" applyNumberFormat="1" applyFont="1" applyFill="1" applyBorder="1" applyAlignment="1">
      <alignment horizontal="distributed" vertical="center"/>
    </xf>
    <xf numFmtId="183" fontId="21" fillId="2" borderId="73" xfId="0" applyNumberFormat="1" applyFont="1" applyFill="1" applyBorder="1" applyAlignment="1">
      <alignment vertical="center"/>
    </xf>
    <xf numFmtId="183" fontId="21" fillId="4" borderId="80" xfId="0" applyNumberFormat="1" applyFont="1" applyFill="1" applyBorder="1" applyAlignment="1">
      <alignment horizontal="distributed" vertical="center"/>
    </xf>
    <xf numFmtId="183" fontId="21" fillId="2" borderId="81" xfId="1" applyNumberFormat="1" applyFont="1" applyFill="1" applyBorder="1" applyAlignment="1">
      <alignment horizontal="center" vertical="center"/>
    </xf>
    <xf numFmtId="183" fontId="21" fillId="2" borderId="79" xfId="1" applyNumberFormat="1" applyFont="1" applyFill="1" applyBorder="1" applyAlignment="1">
      <alignment horizontal="center" vertical="center"/>
    </xf>
    <xf numFmtId="183" fontId="21" fillId="4" borderId="79" xfId="1" applyNumberFormat="1" applyFont="1" applyFill="1" applyBorder="1" applyAlignment="1">
      <alignment vertical="center"/>
    </xf>
    <xf numFmtId="183" fontId="21" fillId="4" borderId="107" xfId="1" applyNumberFormat="1" applyFont="1" applyFill="1" applyBorder="1" applyAlignment="1">
      <alignment vertical="center"/>
    </xf>
    <xf numFmtId="0" fontId="27" fillId="5" borderId="2" xfId="0" applyFont="1" applyFill="1" applyBorder="1" applyAlignment="1">
      <alignment horizontal="center" vertical="center"/>
    </xf>
    <xf numFmtId="0" fontId="26" fillId="0" borderId="0" xfId="0" applyFont="1"/>
    <xf numFmtId="0" fontId="28" fillId="0" borderId="4" xfId="0" applyFont="1" applyBorder="1" applyAlignment="1">
      <alignment horizontal="center"/>
    </xf>
    <xf numFmtId="0" fontId="29" fillId="0" borderId="0" xfId="0" applyFont="1" applyAlignment="1">
      <alignment horizontal="right" vertical="center"/>
    </xf>
    <xf numFmtId="0" fontId="31" fillId="0" borderId="0" xfId="0" applyFont="1" applyAlignment="1">
      <alignment vertical="center"/>
    </xf>
    <xf numFmtId="0" fontId="32" fillId="0" borderId="0" xfId="0" applyFont="1" applyAlignment="1">
      <alignment vertical="center"/>
    </xf>
    <xf numFmtId="0" fontId="5" fillId="0" borderId="0" xfId="0" applyFont="1"/>
    <xf numFmtId="0" fontId="33" fillId="0" borderId="0" xfId="0" applyFont="1" applyAlignment="1">
      <alignment vertical="center"/>
    </xf>
    <xf numFmtId="180" fontId="25" fillId="0" borderId="0" xfId="2" applyNumberFormat="1" applyFont="1" applyAlignment="1">
      <alignment vertical="center"/>
    </xf>
    <xf numFmtId="0" fontId="2" fillId="8" borderId="128" xfId="0" applyFont="1" applyFill="1" applyBorder="1" applyAlignment="1">
      <alignment vertical="center"/>
    </xf>
    <xf numFmtId="0" fontId="2" fillId="8" borderId="139" xfId="0" applyFont="1" applyFill="1" applyBorder="1" applyAlignment="1">
      <alignment vertical="center"/>
    </xf>
    <xf numFmtId="183" fontId="15" fillId="4" borderId="60" xfId="1" applyNumberFormat="1" applyFont="1" applyFill="1" applyBorder="1" applyAlignment="1">
      <alignment vertical="center"/>
    </xf>
    <xf numFmtId="183" fontId="15" fillId="4" borderId="106" xfId="1" applyNumberFormat="1" applyFont="1" applyFill="1" applyBorder="1" applyAlignment="1">
      <alignment vertical="center"/>
    </xf>
    <xf numFmtId="0" fontId="11" fillId="9" borderId="0" xfId="0" applyFont="1" applyFill="1" applyAlignment="1">
      <alignment vertical="center" shrinkToFit="1"/>
    </xf>
    <xf numFmtId="0" fontId="14" fillId="9" borderId="0" xfId="0" applyFont="1" applyFill="1" applyAlignment="1">
      <alignment vertical="center" shrinkToFit="1"/>
    </xf>
    <xf numFmtId="0" fontId="11" fillId="9" borderId="0" xfId="0" applyFont="1" applyFill="1" applyAlignment="1">
      <alignment horizontal="center" vertical="center"/>
    </xf>
    <xf numFmtId="180" fontId="24" fillId="0" borderId="0" xfId="2" applyNumberFormat="1" applyFont="1" applyAlignment="1">
      <alignment vertical="center"/>
    </xf>
    <xf numFmtId="180" fontId="24" fillId="9" borderId="0" xfId="2" applyNumberFormat="1" applyFont="1" applyFill="1" applyAlignment="1">
      <alignment vertical="center"/>
    </xf>
    <xf numFmtId="180" fontId="24" fillId="0" borderId="0" xfId="2" applyNumberFormat="1" applyFont="1" applyAlignment="1">
      <alignment vertical="center" shrinkToFit="1"/>
    </xf>
    <xf numFmtId="0" fontId="34" fillId="0" borderId="0" xfId="0" applyFont="1" applyAlignment="1">
      <alignment vertical="center" shrinkToFit="1"/>
    </xf>
    <xf numFmtId="0" fontId="34" fillId="0" borderId="0" xfId="0" applyFont="1" applyAlignment="1">
      <alignment vertical="center"/>
    </xf>
    <xf numFmtId="180" fontId="24" fillId="0" borderId="0" xfId="2" applyNumberFormat="1" applyFont="1" applyAlignment="1">
      <alignment vertical="center" wrapText="1" shrinkToFit="1"/>
    </xf>
    <xf numFmtId="0" fontId="34" fillId="0" borderId="0" xfId="0" applyFont="1" applyAlignment="1">
      <alignment vertical="center" wrapText="1" shrinkToFit="1"/>
    </xf>
    <xf numFmtId="180" fontId="35" fillId="0" borderId="0" xfId="2" applyNumberFormat="1" applyFont="1" applyAlignment="1">
      <alignment vertical="center"/>
    </xf>
    <xf numFmtId="0" fontId="34" fillId="8" borderId="138" xfId="0" applyFont="1" applyFill="1" applyBorder="1" applyAlignment="1">
      <alignment vertical="center" wrapText="1"/>
    </xf>
    <xf numFmtId="0" fontId="36" fillId="8" borderId="128" xfId="0" applyFont="1" applyFill="1" applyBorder="1" applyAlignment="1">
      <alignment vertical="center"/>
    </xf>
    <xf numFmtId="0" fontId="36" fillId="8" borderId="128" xfId="0" applyFont="1" applyFill="1" applyBorder="1" applyAlignment="1">
      <alignment vertical="center" wrapText="1"/>
    </xf>
    <xf numFmtId="0" fontId="34" fillId="8" borderId="128" xfId="0" applyFont="1" applyFill="1" applyBorder="1" applyAlignment="1">
      <alignment vertical="center"/>
    </xf>
    <xf numFmtId="0" fontId="34" fillId="8" borderId="120" xfId="0" applyFont="1" applyFill="1" applyBorder="1" applyAlignment="1">
      <alignment vertical="center"/>
    </xf>
    <xf numFmtId="0" fontId="34" fillId="8" borderId="121" xfId="0" applyFont="1" applyFill="1" applyBorder="1" applyAlignment="1">
      <alignment vertical="center"/>
    </xf>
    <xf numFmtId="180" fontId="24" fillId="8" borderId="120" xfId="2" applyNumberFormat="1" applyFont="1" applyFill="1" applyBorder="1" applyAlignment="1">
      <alignment vertical="center"/>
    </xf>
    <xf numFmtId="0" fontId="36" fillId="8" borderId="139" xfId="0" applyFont="1" applyFill="1" applyBorder="1" applyAlignment="1">
      <alignment vertical="center"/>
    </xf>
    <xf numFmtId="180" fontId="24" fillId="0" borderId="0" xfId="2" applyNumberFormat="1" applyFont="1" applyAlignment="1">
      <alignment horizontal="right" vertical="center"/>
    </xf>
    <xf numFmtId="180" fontId="24" fillId="0" borderId="0" xfId="2" applyNumberFormat="1" applyFont="1" applyAlignment="1">
      <alignment horizontal="right" vertical="top"/>
    </xf>
    <xf numFmtId="180" fontId="24" fillId="0" borderId="0" xfId="2" applyNumberFormat="1" applyFont="1" applyAlignment="1">
      <alignment vertical="center" wrapText="1"/>
    </xf>
    <xf numFmtId="0" fontId="24" fillId="0" borderId="32" xfId="0" applyFont="1" applyBorder="1" applyAlignment="1">
      <alignment horizontal="center" vertical="center" wrapText="1"/>
    </xf>
    <xf numFmtId="0" fontId="37" fillId="5" borderId="87" xfId="0" applyFont="1" applyFill="1" applyBorder="1" applyAlignment="1">
      <alignment horizontal="left" vertical="top" wrapText="1"/>
    </xf>
    <xf numFmtId="0" fontId="37" fillId="5" borderId="3" xfId="0" applyFont="1" applyFill="1" applyBorder="1" applyAlignment="1">
      <alignment horizontal="left" vertical="top" wrapText="1"/>
    </xf>
    <xf numFmtId="0" fontId="24" fillId="5" borderId="3" xfId="0" applyFont="1" applyFill="1" applyBorder="1" applyAlignment="1">
      <alignment horizontal="left" vertical="top" wrapText="1"/>
    </xf>
    <xf numFmtId="182" fontId="24" fillId="5" borderId="96" xfId="0" applyNumberFormat="1" applyFont="1" applyFill="1" applyBorder="1" applyAlignment="1">
      <alignment vertical="center"/>
    </xf>
    <xf numFmtId="0" fontId="24" fillId="5" borderId="97" xfId="0" applyFont="1" applyFill="1" applyBorder="1" applyAlignment="1">
      <alignment vertical="center"/>
    </xf>
    <xf numFmtId="0" fontId="24" fillId="5" borderId="97" xfId="0" applyFont="1" applyFill="1" applyBorder="1" applyAlignment="1">
      <alignment horizontal="center" vertical="center"/>
    </xf>
    <xf numFmtId="182" fontId="24" fillId="5" borderId="97" xfId="0" applyNumberFormat="1" applyFont="1" applyFill="1" applyBorder="1" applyAlignment="1">
      <alignment vertical="center"/>
    </xf>
    <xf numFmtId="0" fontId="24" fillId="5" borderId="98" xfId="0" applyFont="1" applyFill="1" applyBorder="1" applyAlignment="1">
      <alignment vertical="center"/>
    </xf>
    <xf numFmtId="0" fontId="24" fillId="5" borderId="88" xfId="0" applyFont="1" applyFill="1" applyBorder="1" applyAlignment="1">
      <alignment horizontal="center" vertical="center"/>
    </xf>
    <xf numFmtId="0" fontId="37" fillId="5" borderId="82" xfId="0" applyFont="1" applyFill="1" applyBorder="1" applyAlignment="1">
      <alignment horizontal="left" vertical="top" wrapText="1"/>
    </xf>
    <xf numFmtId="0" fontId="37" fillId="5" borderId="2" xfId="0" applyFont="1" applyFill="1" applyBorder="1" applyAlignment="1">
      <alignment horizontal="left" vertical="top" wrapText="1"/>
    </xf>
    <xf numFmtId="182" fontId="24" fillId="5" borderId="89" xfId="0" applyNumberFormat="1" applyFont="1" applyFill="1" applyBorder="1" applyAlignment="1">
      <alignment vertical="center"/>
    </xf>
    <xf numFmtId="0" fontId="24" fillId="5" borderId="90" xfId="0" applyFont="1" applyFill="1" applyBorder="1" applyAlignment="1">
      <alignment vertical="center"/>
    </xf>
    <xf numFmtId="0" fontId="24" fillId="5" borderId="90" xfId="0" applyFont="1" applyFill="1" applyBorder="1" applyAlignment="1">
      <alignment horizontal="center" vertical="center"/>
    </xf>
    <xf numFmtId="182" fontId="24" fillId="5" borderId="90" xfId="0" applyNumberFormat="1" applyFont="1" applyFill="1" applyBorder="1" applyAlignment="1">
      <alignment vertical="center"/>
    </xf>
    <xf numFmtId="0" fontId="24" fillId="5" borderId="91" xfId="0" applyFont="1" applyFill="1" applyBorder="1" applyAlignment="1">
      <alignment vertical="center"/>
    </xf>
    <xf numFmtId="0" fontId="24" fillId="5" borderId="83" xfId="0" applyFont="1" applyFill="1" applyBorder="1" applyAlignment="1">
      <alignment horizontal="center" vertical="center"/>
    </xf>
    <xf numFmtId="0" fontId="37" fillId="5" borderId="84" xfId="0" applyFont="1" applyFill="1" applyBorder="1" applyAlignment="1">
      <alignment horizontal="left" vertical="top" wrapText="1"/>
    </xf>
    <xf numFmtId="0" fontId="37" fillId="5" borderId="32" xfId="0" applyFont="1" applyFill="1" applyBorder="1" applyAlignment="1">
      <alignment horizontal="left" vertical="top" wrapText="1"/>
    </xf>
    <xf numFmtId="182" fontId="24" fillId="5" borderId="92" xfId="0" applyNumberFormat="1" applyFont="1" applyFill="1" applyBorder="1" applyAlignment="1">
      <alignment vertical="center"/>
    </xf>
    <xf numFmtId="0" fontId="24" fillId="5" borderId="93" xfId="0" applyFont="1" applyFill="1" applyBorder="1" applyAlignment="1">
      <alignment vertical="center"/>
    </xf>
    <xf numFmtId="0" fontId="24" fillId="5" borderId="93" xfId="0" applyFont="1" applyFill="1" applyBorder="1" applyAlignment="1">
      <alignment horizontal="center" vertical="center"/>
    </xf>
    <xf numFmtId="182" fontId="24" fillId="5" borderId="93" xfId="0" applyNumberFormat="1" applyFont="1" applyFill="1" applyBorder="1" applyAlignment="1">
      <alignment vertical="center"/>
    </xf>
    <xf numFmtId="0" fontId="24" fillId="5" borderId="94" xfId="0" applyFont="1" applyFill="1" applyBorder="1" applyAlignment="1">
      <alignment vertical="center"/>
    </xf>
    <xf numFmtId="0" fontId="24" fillId="5" borderId="85" xfId="0" applyFont="1" applyFill="1" applyBorder="1" applyAlignment="1">
      <alignment horizontal="center" vertical="center"/>
    </xf>
    <xf numFmtId="0" fontId="35" fillId="0" borderId="9" xfId="0" applyFont="1" applyBorder="1" applyAlignment="1">
      <alignment horizontal="center" vertical="center"/>
    </xf>
    <xf numFmtId="0" fontId="35" fillId="0" borderId="82" xfId="0" applyFont="1" applyBorder="1" applyAlignment="1">
      <alignment horizontal="center" vertical="center"/>
    </xf>
    <xf numFmtId="0" fontId="35" fillId="0" borderId="84" xfId="0" applyFont="1" applyBorder="1" applyAlignment="1">
      <alignment horizontal="center" vertical="center"/>
    </xf>
    <xf numFmtId="0" fontId="35" fillId="0" borderId="0" xfId="0" applyFont="1"/>
    <xf numFmtId="0" fontId="11" fillId="6" borderId="1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56" xfId="0" applyFont="1" applyFill="1" applyBorder="1" applyAlignment="1">
      <alignment horizontal="center" vertical="center"/>
    </xf>
    <xf numFmtId="181" fontId="15" fillId="2" borderId="157" xfId="1" applyNumberFormat="1" applyFont="1" applyFill="1" applyBorder="1" applyAlignment="1" applyProtection="1">
      <alignment vertical="center"/>
      <protection locked="0"/>
    </xf>
    <xf numFmtId="181" fontId="15" fillId="2" borderId="158" xfId="1" applyNumberFormat="1" applyFont="1" applyFill="1" applyBorder="1" applyAlignment="1" applyProtection="1">
      <alignment vertical="center"/>
      <protection locked="0"/>
    </xf>
    <xf numFmtId="181" fontId="15" fillId="2" borderId="159" xfId="1" applyNumberFormat="1" applyFont="1" applyFill="1" applyBorder="1" applyAlignment="1" applyProtection="1">
      <alignment vertical="center"/>
      <protection locked="0"/>
    </xf>
    <xf numFmtId="181" fontId="15" fillId="2" borderId="160" xfId="1" applyNumberFormat="1" applyFont="1" applyFill="1" applyBorder="1" applyAlignment="1">
      <alignment vertical="center"/>
    </xf>
    <xf numFmtId="181" fontId="15" fillId="2" borderId="161" xfId="1" applyNumberFormat="1" applyFont="1" applyFill="1" applyBorder="1" applyAlignment="1" applyProtection="1">
      <alignment vertical="center"/>
      <protection locked="0"/>
    </xf>
    <xf numFmtId="181" fontId="15" fillId="2" borderId="162" xfId="1" applyNumberFormat="1" applyFont="1" applyFill="1" applyBorder="1" applyAlignment="1" applyProtection="1">
      <alignment vertical="center"/>
      <protection locked="0"/>
    </xf>
    <xf numFmtId="181" fontId="15" fillId="2" borderId="163" xfId="1" applyNumberFormat="1" applyFont="1" applyFill="1" applyBorder="1" applyAlignment="1">
      <alignment vertical="center"/>
    </xf>
    <xf numFmtId="183" fontId="21" fillId="2" borderId="164" xfId="1" applyNumberFormat="1" applyFont="1" applyFill="1" applyBorder="1" applyAlignment="1">
      <alignment vertical="center"/>
    </xf>
    <xf numFmtId="181" fontId="15" fillId="4" borderId="165" xfId="1" applyNumberFormat="1" applyFont="1" applyFill="1" applyBorder="1" applyAlignment="1">
      <alignment vertical="center"/>
    </xf>
    <xf numFmtId="181" fontId="15" fillId="2" borderId="165" xfId="1" applyNumberFormat="1" applyFont="1" applyFill="1" applyBorder="1" applyAlignment="1">
      <alignment vertical="center"/>
    </xf>
    <xf numFmtId="181" fontId="17" fillId="4" borderId="36" xfId="1" applyNumberFormat="1" applyFont="1" applyFill="1" applyBorder="1" applyAlignment="1">
      <alignment vertical="center"/>
    </xf>
    <xf numFmtId="181" fontId="17" fillId="2" borderId="162" xfId="1" applyNumberFormat="1" applyFont="1" applyFill="1" applyBorder="1" applyAlignment="1">
      <alignment vertical="center"/>
    </xf>
    <xf numFmtId="181" fontId="15" fillId="10" borderId="79" xfId="1" applyNumberFormat="1" applyFont="1" applyFill="1" applyBorder="1" applyAlignment="1">
      <alignment vertical="center"/>
    </xf>
    <xf numFmtId="181" fontId="17" fillId="4" borderId="104" xfId="1" applyNumberFormat="1" applyFont="1" applyFill="1" applyBorder="1" applyAlignment="1">
      <alignment vertical="center"/>
    </xf>
    <xf numFmtId="0" fontId="11" fillId="3" borderId="5" xfId="0" applyFont="1" applyFill="1" applyBorder="1" applyAlignment="1">
      <alignment horizontal="center" vertical="center"/>
    </xf>
    <xf numFmtId="180" fontId="24" fillId="9" borderId="1" xfId="2" applyNumberFormat="1" applyFont="1" applyFill="1" applyBorder="1" applyAlignment="1">
      <alignment vertical="center" wrapText="1"/>
    </xf>
    <xf numFmtId="0" fontId="0" fillId="0" borderId="27" xfId="0" applyBorder="1" applyAlignment="1">
      <alignment vertical="center" wrapText="1"/>
    </xf>
    <xf numFmtId="0" fontId="0" fillId="0" borderId="116" xfId="0" applyBorder="1" applyAlignment="1">
      <alignment vertical="center" wrapText="1"/>
    </xf>
    <xf numFmtId="180" fontId="24" fillId="0" borderId="1" xfId="2" applyNumberFormat="1" applyFont="1" applyBorder="1" applyAlignment="1">
      <alignment vertical="center" wrapText="1"/>
    </xf>
    <xf numFmtId="180" fontId="24" fillId="0" borderId="124" xfId="2" applyNumberFormat="1" applyFont="1" applyBorder="1" applyAlignment="1">
      <alignment vertical="center" wrapText="1"/>
    </xf>
    <xf numFmtId="0" fontId="34" fillId="0" borderId="125" xfId="0" applyFont="1" applyBorder="1" applyAlignment="1">
      <alignment vertical="center"/>
    </xf>
    <xf numFmtId="0" fontId="0" fillId="0" borderId="126" xfId="0" applyBorder="1" applyAlignment="1">
      <alignment vertical="center"/>
    </xf>
    <xf numFmtId="0" fontId="34" fillId="0" borderId="122" xfId="0" applyFont="1" applyBorder="1" applyAlignment="1">
      <alignment vertical="center"/>
    </xf>
    <xf numFmtId="0" fontId="34" fillId="0" borderId="0" xfId="0" applyFont="1" applyAlignment="1">
      <alignment vertical="center"/>
    </xf>
    <xf numFmtId="0" fontId="0" fillId="0" borderId="123" xfId="0" applyBorder="1" applyAlignment="1">
      <alignment vertical="center"/>
    </xf>
    <xf numFmtId="0" fontId="34" fillId="0" borderId="27" xfId="0" applyFont="1" applyBorder="1" applyAlignment="1">
      <alignment vertical="center"/>
    </xf>
    <xf numFmtId="0" fontId="0" fillId="0" borderId="5" xfId="0" applyBorder="1" applyAlignment="1">
      <alignment vertical="center"/>
    </xf>
    <xf numFmtId="180" fontId="24" fillId="0" borderId="127" xfId="2" applyNumberFormat="1" applyFont="1" applyBorder="1" applyAlignment="1">
      <alignment vertical="center" wrapText="1"/>
    </xf>
    <xf numFmtId="0" fontId="34" fillId="0" borderId="4" xfId="0" applyFont="1" applyBorder="1" applyAlignment="1">
      <alignment vertical="center"/>
    </xf>
    <xf numFmtId="0" fontId="0" fillId="0" borderId="86" xfId="0" applyBorder="1" applyAlignment="1">
      <alignment vertical="center"/>
    </xf>
    <xf numFmtId="180" fontId="24" fillId="5" borderId="1" xfId="2" applyNumberFormat="1" applyFont="1" applyFill="1" applyBorder="1" applyAlignment="1">
      <alignment vertical="center" wrapText="1"/>
    </xf>
    <xf numFmtId="0" fontId="34" fillId="5" borderId="27" xfId="0" applyFont="1" applyFill="1" applyBorder="1" applyAlignment="1">
      <alignment vertical="center"/>
    </xf>
    <xf numFmtId="180" fontId="24" fillId="5" borderId="127" xfId="2" applyNumberFormat="1" applyFont="1" applyFill="1" applyBorder="1" applyAlignment="1">
      <alignment vertical="center" wrapText="1"/>
    </xf>
    <xf numFmtId="0" fontId="34" fillId="5" borderId="4" xfId="0" applyFont="1" applyFill="1" applyBorder="1" applyAlignment="1">
      <alignment vertical="center"/>
    </xf>
    <xf numFmtId="180" fontId="24" fillId="7" borderId="1" xfId="2" applyNumberFormat="1" applyFont="1" applyFill="1" applyBorder="1" applyAlignment="1">
      <alignment vertical="center" wrapText="1"/>
    </xf>
    <xf numFmtId="0" fontId="34" fillId="7" borderId="27" xfId="0" applyFont="1" applyFill="1" applyBorder="1" applyAlignment="1">
      <alignment vertical="center"/>
    </xf>
    <xf numFmtId="180" fontId="35" fillId="0" borderId="122" xfId="2" applyNumberFormat="1" applyFont="1" applyBorder="1" applyAlignment="1">
      <alignment horizontal="left" vertical="top" wrapText="1"/>
    </xf>
    <xf numFmtId="0" fontId="0" fillId="0" borderId="0" xfId="0" applyAlignment="1">
      <alignment horizontal="left" vertical="top" wrapText="1"/>
    </xf>
    <xf numFmtId="0" fontId="0" fillId="0" borderId="123" xfId="0" applyBorder="1" applyAlignment="1">
      <alignment horizontal="left" vertical="top" wrapText="1"/>
    </xf>
    <xf numFmtId="180" fontId="35" fillId="0" borderId="136" xfId="2" applyNumberFormat="1" applyFont="1" applyBorder="1" applyAlignment="1">
      <alignment horizontal="left" vertical="top" wrapText="1"/>
    </xf>
    <xf numFmtId="0" fontId="0" fillId="0" borderId="134" xfId="0" applyBorder="1" applyAlignment="1">
      <alignment horizontal="left" vertical="top" wrapText="1"/>
    </xf>
    <xf numFmtId="0" fontId="0" fillId="0" borderId="135" xfId="0" applyBorder="1" applyAlignment="1">
      <alignment horizontal="left" vertical="top" wrapText="1"/>
    </xf>
    <xf numFmtId="0" fontId="34" fillId="0" borderId="147" xfId="0" applyFont="1"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34" fillId="0" borderId="148" xfId="0" applyFont="1" applyBorder="1" applyAlignment="1">
      <alignment horizontal="center" vertical="center"/>
    </xf>
    <xf numFmtId="0" fontId="0" fillId="0" borderId="151" xfId="0" applyBorder="1" applyAlignment="1">
      <alignment horizontal="center" vertical="center"/>
    </xf>
    <xf numFmtId="180" fontId="35" fillId="0" borderId="0" xfId="2" applyNumberFormat="1" applyFont="1" applyAlignment="1">
      <alignment horizontal="left" vertical="top" wrapText="1"/>
    </xf>
    <xf numFmtId="0" fontId="0" fillId="0" borderId="118" xfId="0" applyBorder="1" applyAlignment="1">
      <alignment horizontal="left" vertical="top" wrapText="1"/>
    </xf>
    <xf numFmtId="180" fontId="35" fillId="0" borderId="134" xfId="2" applyNumberFormat="1" applyFont="1" applyBorder="1" applyAlignment="1">
      <alignment horizontal="left" vertical="top" wrapText="1"/>
    </xf>
    <xf numFmtId="0" fontId="0" fillId="0" borderId="137" xfId="0" applyBorder="1" applyAlignment="1">
      <alignment horizontal="left" vertical="top" wrapText="1"/>
    </xf>
    <xf numFmtId="180" fontId="24" fillId="0" borderId="150" xfId="2" applyNumberFormat="1" applyFont="1" applyBorder="1" applyAlignment="1">
      <alignment horizontal="right" vertical="center"/>
    </xf>
    <xf numFmtId="0" fontId="0" fillId="0" borderId="148" xfId="0" applyBorder="1" applyAlignment="1">
      <alignment horizontal="right" vertical="center"/>
    </xf>
    <xf numFmtId="0" fontId="0" fillId="0" borderId="149" xfId="0" applyBorder="1" applyAlignment="1">
      <alignment horizontal="right" vertical="center"/>
    </xf>
    <xf numFmtId="180" fontId="35" fillId="0" borderId="130" xfId="2" applyNumberFormat="1" applyFont="1" applyBorder="1" applyAlignment="1">
      <alignment vertical="center"/>
    </xf>
    <xf numFmtId="0" fontId="0" fillId="0" borderId="131" xfId="0" applyBorder="1" applyAlignment="1">
      <alignment vertical="center"/>
    </xf>
    <xf numFmtId="0" fontId="0" fillId="0" borderId="132" xfId="0" applyBorder="1" applyAlignment="1">
      <alignment vertical="center"/>
    </xf>
    <xf numFmtId="180" fontId="35" fillId="0" borderId="133" xfId="2" applyNumberFormat="1" applyFont="1" applyBorder="1" applyAlignment="1">
      <alignment vertical="center"/>
    </xf>
    <xf numFmtId="0" fontId="0" fillId="0" borderId="134" xfId="0" applyBorder="1" applyAlignment="1">
      <alignment vertical="center"/>
    </xf>
    <xf numFmtId="0" fontId="0" fillId="0" borderId="135" xfId="0" applyBorder="1" applyAlignment="1">
      <alignment vertical="center"/>
    </xf>
    <xf numFmtId="180" fontId="24" fillId="5" borderId="32" xfId="2" applyNumberFormat="1" applyFont="1" applyFill="1" applyBorder="1" applyAlignment="1">
      <alignment vertical="center" wrapText="1"/>
    </xf>
    <xf numFmtId="0" fontId="34" fillId="5" borderId="32" xfId="0" applyFont="1" applyFill="1" applyBorder="1" applyAlignment="1">
      <alignment vertical="center"/>
    </xf>
    <xf numFmtId="180" fontId="24" fillId="0" borderId="32" xfId="2" applyNumberFormat="1" applyFont="1" applyBorder="1" applyAlignment="1">
      <alignment vertical="center" wrapText="1"/>
    </xf>
    <xf numFmtId="0" fontId="34" fillId="0" borderId="32" xfId="0" applyFont="1" applyBorder="1" applyAlignment="1">
      <alignment vertical="center" wrapText="1"/>
    </xf>
    <xf numFmtId="0" fontId="34" fillId="0" borderId="85" xfId="0" applyFont="1" applyBorder="1" applyAlignment="1">
      <alignment vertical="center" wrapText="1"/>
    </xf>
    <xf numFmtId="180" fontId="24" fillId="8" borderId="119" xfId="2" applyNumberFormat="1" applyFont="1" applyFill="1" applyBorder="1" applyAlignment="1">
      <alignment vertical="center"/>
    </xf>
    <xf numFmtId="0" fontId="34" fillId="8" borderId="41" xfId="0" applyFont="1" applyFill="1" applyBorder="1" applyAlignment="1">
      <alignment vertical="center"/>
    </xf>
    <xf numFmtId="0" fontId="34" fillId="0" borderId="41" xfId="0" applyFont="1" applyBorder="1" applyAlignment="1">
      <alignment vertical="center"/>
    </xf>
    <xf numFmtId="0" fontId="34" fillId="0" borderId="117" xfId="0" applyFont="1" applyBorder="1" applyAlignment="1">
      <alignment vertical="center"/>
    </xf>
    <xf numFmtId="180" fontId="24" fillId="5" borderId="2" xfId="2" applyNumberFormat="1" applyFont="1" applyFill="1" applyBorder="1" applyAlignment="1">
      <alignment vertical="center" wrapText="1"/>
    </xf>
    <xf numFmtId="0" fontId="34" fillId="5" borderId="2" xfId="0" applyFont="1" applyFill="1" applyBorder="1" applyAlignment="1">
      <alignment vertical="center"/>
    </xf>
    <xf numFmtId="180" fontId="24" fillId="0" borderId="2" xfId="2" applyNumberFormat="1" applyFont="1" applyBorder="1" applyAlignment="1">
      <alignment vertical="center" wrapText="1"/>
    </xf>
    <xf numFmtId="0" fontId="34" fillId="0" borderId="2" xfId="0" applyFont="1" applyBorder="1" applyAlignment="1">
      <alignment vertical="center" wrapText="1"/>
    </xf>
    <xf numFmtId="0" fontId="34" fillId="0" borderId="83" xfId="0" applyFont="1" applyBorder="1" applyAlignment="1">
      <alignment vertical="center" wrapText="1"/>
    </xf>
    <xf numFmtId="180" fontId="24" fillId="8" borderId="140" xfId="2" applyNumberFormat="1" applyFont="1" applyFill="1" applyBorder="1" applyAlignment="1">
      <alignment vertical="center"/>
    </xf>
    <xf numFmtId="0" fontId="34" fillId="8" borderId="27" xfId="0" applyFont="1" applyFill="1" applyBorder="1" applyAlignment="1">
      <alignment vertical="center"/>
    </xf>
    <xf numFmtId="0" fontId="34" fillId="0" borderId="116" xfId="0" applyFont="1" applyBorder="1" applyAlignment="1">
      <alignment vertical="center"/>
    </xf>
    <xf numFmtId="0" fontId="34" fillId="0" borderId="5" xfId="0" applyFont="1" applyBorder="1" applyAlignment="1">
      <alignment vertical="center"/>
    </xf>
    <xf numFmtId="0" fontId="34" fillId="9" borderId="27" xfId="0" applyFont="1" applyFill="1" applyBorder="1" applyAlignment="1">
      <alignment vertical="center" wrapText="1"/>
    </xf>
    <xf numFmtId="0" fontId="34" fillId="9" borderId="116" xfId="0" applyFont="1" applyFill="1" applyBorder="1" applyAlignment="1">
      <alignment vertical="center" wrapText="1"/>
    </xf>
    <xf numFmtId="180" fontId="24" fillId="5" borderId="115" xfId="2" applyNumberFormat="1" applyFont="1" applyFill="1" applyBorder="1" applyAlignment="1">
      <alignment vertical="center" wrapText="1"/>
    </xf>
    <xf numFmtId="0" fontId="34" fillId="5" borderId="141" xfId="0" applyFont="1" applyFill="1" applyBorder="1" applyAlignment="1">
      <alignment vertical="center"/>
    </xf>
    <xf numFmtId="0" fontId="34" fillId="0" borderId="142" xfId="0" applyFont="1" applyBorder="1" applyAlignment="1">
      <alignment vertical="center"/>
    </xf>
    <xf numFmtId="180" fontId="24" fillId="9" borderId="115" xfId="2" applyNumberFormat="1" applyFont="1" applyFill="1" applyBorder="1" applyAlignment="1">
      <alignment vertical="center" wrapText="1"/>
    </xf>
    <xf numFmtId="0" fontId="34" fillId="9" borderId="141" xfId="0" applyFont="1" applyFill="1" applyBorder="1" applyAlignment="1">
      <alignment vertical="center" wrapText="1"/>
    </xf>
    <xf numFmtId="0" fontId="34" fillId="9" borderId="114" xfId="0" applyFont="1" applyFill="1" applyBorder="1" applyAlignment="1">
      <alignment vertical="center" wrapText="1"/>
    </xf>
    <xf numFmtId="180" fontId="24" fillId="5" borderId="124" xfId="2" applyNumberFormat="1" applyFont="1" applyFill="1" applyBorder="1" applyAlignment="1">
      <alignment vertical="center" wrapText="1"/>
    </xf>
    <xf numFmtId="0" fontId="34" fillId="5" borderId="125" xfId="0" applyFont="1" applyFill="1" applyBorder="1" applyAlignment="1">
      <alignment vertical="center"/>
    </xf>
    <xf numFmtId="180" fontId="24" fillId="5" borderId="122" xfId="2" applyNumberFormat="1" applyFont="1" applyFill="1" applyBorder="1" applyAlignment="1">
      <alignment vertical="center" wrapText="1"/>
    </xf>
    <xf numFmtId="0" fontId="34" fillId="5" borderId="0" xfId="0" applyFont="1" applyFill="1" applyAlignment="1">
      <alignment vertical="center"/>
    </xf>
    <xf numFmtId="0" fontId="0" fillId="0" borderId="27" xfId="0" applyBorder="1" applyAlignment="1">
      <alignment vertical="center"/>
    </xf>
    <xf numFmtId="180" fontId="24" fillId="9" borderId="32" xfId="2" applyNumberFormat="1" applyFont="1" applyFill="1" applyBorder="1" applyAlignment="1">
      <alignment horizontal="center" vertical="center" shrinkToFit="1"/>
    </xf>
    <xf numFmtId="0" fontId="0" fillId="0" borderId="85" xfId="0" applyBorder="1" applyAlignment="1">
      <alignment vertical="center"/>
    </xf>
    <xf numFmtId="180" fontId="24" fillId="0" borderId="72" xfId="2" applyNumberFormat="1" applyFont="1" applyBorder="1" applyAlignment="1">
      <alignment horizontal="center" vertical="center"/>
    </xf>
    <xf numFmtId="0" fontId="34" fillId="0" borderId="72" xfId="0" applyFont="1" applyBorder="1" applyAlignment="1">
      <alignment horizontal="center" vertical="center"/>
    </xf>
    <xf numFmtId="180" fontId="24" fillId="0" borderId="153" xfId="2" applyNumberFormat="1" applyFont="1" applyBorder="1" applyAlignment="1">
      <alignment vertical="center" shrinkToFit="1"/>
    </xf>
    <xf numFmtId="0" fontId="34" fillId="0" borderId="154" xfId="0" applyFont="1" applyBorder="1" applyAlignment="1">
      <alignment vertical="center" shrinkToFit="1"/>
    </xf>
    <xf numFmtId="0" fontId="0" fillId="0" borderId="155" xfId="0" applyBorder="1" applyAlignment="1">
      <alignment vertical="center" shrinkToFit="1"/>
    </xf>
    <xf numFmtId="0" fontId="34" fillId="0" borderId="145" xfId="0" applyFont="1" applyBorder="1" applyAlignment="1">
      <alignment horizontal="right" vertical="center"/>
    </xf>
    <xf numFmtId="0" fontId="34" fillId="0" borderId="52" xfId="0" applyFont="1" applyBorder="1" applyAlignment="1">
      <alignment horizontal="right" vertical="center"/>
    </xf>
    <xf numFmtId="0" fontId="0" fillId="0" borderId="54" xfId="0" applyBorder="1" applyAlignment="1">
      <alignment horizontal="right" vertical="center"/>
    </xf>
    <xf numFmtId="180" fontId="24" fillId="0" borderId="82" xfId="2" applyNumberFormat="1" applyFont="1" applyBorder="1" applyAlignment="1">
      <alignment vertical="center" shrinkToFit="1"/>
    </xf>
    <xf numFmtId="0" fontId="34" fillId="0" borderId="2" xfId="0" applyFont="1" applyBorder="1" applyAlignment="1">
      <alignment vertical="center" shrinkToFit="1"/>
    </xf>
    <xf numFmtId="0" fontId="34" fillId="0" borderId="1" xfId="0" applyFont="1" applyBorder="1" applyAlignment="1">
      <alignment vertical="center" shrinkToFit="1"/>
    </xf>
    <xf numFmtId="180" fontId="24" fillId="0" borderId="3" xfId="2" applyNumberFormat="1" applyFont="1" applyBorder="1" applyAlignment="1">
      <alignment horizontal="center" vertical="center"/>
    </xf>
    <xf numFmtId="0" fontId="34" fillId="0" borderId="3" xfId="0" applyFont="1" applyBorder="1" applyAlignment="1">
      <alignment horizontal="center" vertical="center"/>
    </xf>
    <xf numFmtId="180" fontId="24" fillId="0" borderId="2" xfId="2" applyNumberFormat="1" applyFont="1" applyBorder="1" applyAlignment="1">
      <alignment horizontal="center" vertical="center"/>
    </xf>
    <xf numFmtId="0" fontId="34" fillId="0" borderId="2" xfId="0" applyFont="1" applyBorder="1" applyAlignment="1">
      <alignment horizontal="center" vertical="center"/>
    </xf>
    <xf numFmtId="180" fontId="24" fillId="0" borderId="84" xfId="2" applyNumberFormat="1" applyFont="1" applyBorder="1" applyAlignment="1">
      <alignment vertical="center" shrinkToFit="1"/>
    </xf>
    <xf numFmtId="0" fontId="34" fillId="0" borderId="32" xfId="0" applyFont="1" applyBorder="1" applyAlignment="1">
      <alignment vertical="center" shrinkToFit="1"/>
    </xf>
    <xf numFmtId="0" fontId="34" fillId="0" borderId="115" xfId="0" applyFont="1" applyBorder="1" applyAlignment="1">
      <alignment vertical="center" shrinkToFit="1"/>
    </xf>
    <xf numFmtId="180" fontId="24" fillId="0" borderId="32" xfId="2" applyNumberFormat="1" applyFont="1" applyBorder="1" applyAlignment="1">
      <alignment horizontal="center" vertical="center"/>
    </xf>
    <xf numFmtId="0" fontId="34" fillId="0" borderId="32" xfId="0" applyFont="1" applyBorder="1" applyAlignment="1">
      <alignment horizontal="center" vertical="center"/>
    </xf>
    <xf numFmtId="180" fontId="24" fillId="0" borderId="146" xfId="2" applyNumberFormat="1" applyFont="1" applyBorder="1" applyAlignment="1">
      <alignment vertical="center" wrapText="1" shrinkToFit="1"/>
    </xf>
    <xf numFmtId="0" fontId="0" fillId="0" borderId="141" xfId="0" applyBorder="1" applyAlignment="1">
      <alignment vertical="center" wrapText="1" shrinkToFit="1"/>
    </xf>
    <xf numFmtId="180" fontId="24" fillId="0" borderId="152" xfId="2" applyNumberFormat="1" applyFont="1" applyBorder="1" applyAlignment="1">
      <alignment vertical="center" shrinkToFit="1"/>
    </xf>
    <xf numFmtId="0" fontId="34" fillId="0" borderId="27" xfId="0" applyFont="1" applyBorder="1" applyAlignment="1">
      <alignment vertical="center" shrinkToFit="1"/>
    </xf>
    <xf numFmtId="0" fontId="0" fillId="0" borderId="5" xfId="0" applyBorder="1" applyAlignment="1">
      <alignment vertical="center" shrinkToFit="1"/>
    </xf>
    <xf numFmtId="180" fontId="24" fillId="0" borderId="8" xfId="2" applyNumberFormat="1" applyFont="1" applyBorder="1" applyAlignment="1">
      <alignment horizontal="center" vertical="center"/>
    </xf>
    <xf numFmtId="0" fontId="34" fillId="0" borderId="41" xfId="0" applyFont="1" applyBorder="1" applyAlignment="1">
      <alignment horizontal="center" vertical="center"/>
    </xf>
    <xf numFmtId="0" fontId="0" fillId="0" borderId="19" xfId="0" applyBorder="1" applyAlignment="1">
      <alignment horizontal="center" vertical="center"/>
    </xf>
    <xf numFmtId="180" fontId="24" fillId="0" borderId="72" xfId="2" applyNumberFormat="1" applyFont="1" applyBorder="1" applyAlignment="1">
      <alignment horizontal="center" vertical="center" shrinkToFit="1"/>
    </xf>
    <xf numFmtId="0" fontId="0" fillId="0" borderId="129" xfId="0" applyBorder="1" applyAlignment="1">
      <alignment vertical="center"/>
    </xf>
    <xf numFmtId="180" fontId="24" fillId="0" borderId="3" xfId="2" applyNumberFormat="1" applyFont="1" applyBorder="1" applyAlignment="1">
      <alignment horizontal="center" vertical="center" shrinkToFit="1"/>
    </xf>
    <xf numFmtId="0" fontId="0" fillId="0" borderId="88" xfId="0" applyBorder="1" applyAlignment="1">
      <alignment vertical="center"/>
    </xf>
    <xf numFmtId="180" fontId="24" fillId="0" borderId="10" xfId="2" applyNumberFormat="1" applyFont="1" applyBorder="1" applyAlignment="1">
      <alignment horizontal="center" vertical="center" shrinkToFit="1"/>
    </xf>
    <xf numFmtId="0" fontId="0" fillId="0" borderId="11" xfId="0" applyBorder="1" applyAlignment="1">
      <alignment vertical="center"/>
    </xf>
    <xf numFmtId="180" fontId="24" fillId="0" borderId="2" xfId="2" applyNumberFormat="1" applyFont="1" applyBorder="1" applyAlignment="1">
      <alignment horizontal="center" vertical="center" shrinkToFit="1"/>
    </xf>
    <xf numFmtId="0" fontId="0" fillId="0" borderId="83" xfId="0" applyBorder="1" applyAlignment="1">
      <alignment vertical="center"/>
    </xf>
    <xf numFmtId="0" fontId="11" fillId="0" borderId="49" xfId="0" applyFont="1" applyBorder="1" applyAlignment="1">
      <alignment vertical="center"/>
    </xf>
    <xf numFmtId="0" fontId="11" fillId="0" borderId="47" xfId="0" applyFont="1" applyBorder="1" applyAlignment="1">
      <alignment vertical="center"/>
    </xf>
    <xf numFmtId="0" fontId="15" fillId="0" borderId="38" xfId="0" applyFont="1" applyBorder="1" applyAlignment="1">
      <alignment horizontal="distributed" vertical="center" shrinkToFit="1"/>
    </xf>
    <xf numFmtId="0" fontId="15" fillId="0" borderId="42" xfId="0" applyFont="1" applyBorder="1" applyAlignment="1">
      <alignment horizontal="distributed" vertical="center" shrinkToFit="1"/>
    </xf>
    <xf numFmtId="0" fontId="15" fillId="0" borderId="34" xfId="0" applyFont="1" applyBorder="1" applyAlignment="1">
      <alignment horizontal="distributed" vertical="center" shrinkToFit="1"/>
    </xf>
    <xf numFmtId="0" fontId="16" fillId="0" borderId="56" xfId="0" applyFont="1" applyBorder="1" applyAlignment="1">
      <alignment horizontal="distributed" vertical="center" shrinkToFit="1"/>
    </xf>
    <xf numFmtId="0" fontId="16" fillId="0" borderId="57" xfId="0" applyFont="1" applyBorder="1" applyAlignment="1">
      <alignment horizontal="distributed" vertical="center" shrinkToFit="1"/>
    </xf>
    <xf numFmtId="0" fontId="16" fillId="0" borderId="36" xfId="0" applyFont="1" applyBorder="1" applyAlignment="1">
      <alignment horizontal="distributed" vertical="center" shrinkToFit="1"/>
    </xf>
    <xf numFmtId="0" fontId="15" fillId="0" borderId="51" xfId="0" applyFont="1" applyBorder="1" applyAlignment="1">
      <alignment horizontal="distributed" vertical="center"/>
    </xf>
    <xf numFmtId="0" fontId="15" fillId="0" borderId="52" xfId="0" applyFont="1" applyBorder="1" applyAlignment="1">
      <alignment horizontal="distributed" vertical="center"/>
    </xf>
    <xf numFmtId="0" fontId="15" fillId="0" borderId="53" xfId="0" applyFont="1" applyBorder="1" applyAlignment="1">
      <alignment horizontal="distributed" vertical="center"/>
    </xf>
    <xf numFmtId="183" fontId="21" fillId="0" borderId="58" xfId="0" applyNumberFormat="1" applyFont="1" applyBorder="1" applyAlignment="1">
      <alignment horizontal="center" vertical="center" shrinkToFit="1"/>
    </xf>
    <xf numFmtId="183" fontId="22" fillId="0" borderId="59" xfId="0" applyNumberFormat="1" applyFont="1" applyBorder="1" applyAlignment="1">
      <alignment horizontal="center" vertical="center" shrinkToFit="1"/>
    </xf>
    <xf numFmtId="183" fontId="22" fillId="0" borderId="60" xfId="0" applyNumberFormat="1" applyFont="1" applyBorder="1" applyAlignment="1">
      <alignment horizontal="center" vertical="center" shrinkToFit="1"/>
    </xf>
    <xf numFmtId="0" fontId="15" fillId="0" borderId="77"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9" xfId="0" applyFont="1" applyBorder="1" applyAlignment="1">
      <alignment horizontal="center" vertical="center" shrinkToFit="1"/>
    </xf>
    <xf numFmtId="183" fontId="21" fillId="0" borderId="77" xfId="0" applyNumberFormat="1" applyFont="1" applyBorder="1" applyAlignment="1">
      <alignment horizontal="center" vertical="center" shrinkToFit="1"/>
    </xf>
    <xf numFmtId="183" fontId="22" fillId="0" borderId="78" xfId="0" applyNumberFormat="1" applyFont="1" applyBorder="1" applyAlignment="1">
      <alignment horizontal="center" vertical="center" shrinkToFit="1"/>
    </xf>
    <xf numFmtId="183" fontId="22" fillId="0" borderId="79" xfId="0" applyNumberFormat="1" applyFont="1" applyBorder="1" applyAlignment="1">
      <alignment horizontal="center" vertical="center" shrinkToFit="1"/>
    </xf>
    <xf numFmtId="0" fontId="15" fillId="0" borderId="76"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4" xfId="0" applyFont="1" applyBorder="1" applyAlignment="1">
      <alignment horizontal="center" vertical="center" shrinkToFit="1"/>
    </xf>
    <xf numFmtId="0" fontId="11" fillId="6" borderId="8" xfId="0" applyFont="1" applyFill="1" applyBorder="1" applyAlignment="1">
      <alignment horizontal="center" vertical="center"/>
    </xf>
    <xf numFmtId="0" fontId="11" fillId="6" borderId="19" xfId="0" applyFont="1" applyFill="1" applyBorder="1" applyAlignment="1">
      <alignment horizontal="center" vertical="center"/>
    </xf>
    <xf numFmtId="0" fontId="11" fillId="0" borderId="48" xfId="0" applyFont="1" applyBorder="1" applyAlignment="1">
      <alignment vertical="center"/>
    </xf>
    <xf numFmtId="0" fontId="11" fillId="0" borderId="22" xfId="0" applyFont="1" applyBorder="1" applyAlignment="1">
      <alignment vertical="center"/>
    </xf>
    <xf numFmtId="0" fontId="15" fillId="0" borderId="23" xfId="0" applyFont="1" applyBorder="1" applyAlignment="1">
      <alignment horizontal="distributed" vertical="center"/>
    </xf>
    <xf numFmtId="0" fontId="15" fillId="0" borderId="46" xfId="0" applyFont="1" applyBorder="1" applyAlignment="1">
      <alignment horizontal="distributed" vertical="center"/>
    </xf>
    <xf numFmtId="0" fontId="15" fillId="0" borderId="24" xfId="0" applyFont="1" applyBorder="1" applyAlignment="1">
      <alignment horizontal="distributed" vertical="center"/>
    </xf>
    <xf numFmtId="0" fontId="11" fillId="7" borderId="2" xfId="0" applyFont="1" applyFill="1" applyBorder="1" applyAlignment="1">
      <alignment vertical="center"/>
    </xf>
    <xf numFmtId="0" fontId="14" fillId="7" borderId="1" xfId="0" applyFont="1" applyFill="1" applyBorder="1" applyAlignment="1">
      <alignment horizontal="center" vertical="center"/>
    </xf>
    <xf numFmtId="0" fontId="0" fillId="7" borderId="5" xfId="0" applyFill="1" applyBorder="1" applyAlignment="1">
      <alignment horizontal="center" vertical="center"/>
    </xf>
    <xf numFmtId="0" fontId="11" fillId="6" borderId="41" xfId="0" applyFont="1" applyFill="1" applyBorder="1" applyAlignment="1">
      <alignment horizontal="center" vertical="center"/>
    </xf>
    <xf numFmtId="0" fontId="11" fillId="6" borderId="31" xfId="0" applyFont="1" applyFill="1" applyBorder="1" applyAlignment="1">
      <alignment horizontal="center" vertical="center"/>
    </xf>
    <xf numFmtId="0" fontId="11" fillId="0" borderId="38" xfId="0" applyFont="1" applyBorder="1" applyAlignment="1">
      <alignment horizontal="distributed" vertical="center"/>
    </xf>
    <xf numFmtId="0" fontId="11" fillId="0" borderId="42" xfId="0" applyFont="1" applyBorder="1" applyAlignment="1">
      <alignment horizontal="distributed" vertical="center"/>
    </xf>
    <xf numFmtId="0" fontId="11" fillId="0" borderId="34" xfId="0" applyFont="1" applyBorder="1" applyAlignment="1">
      <alignment horizontal="distributed" vertical="center"/>
    </xf>
    <xf numFmtId="0" fontId="15" fillId="0" borderId="39" xfId="0" applyFont="1" applyBorder="1" applyAlignment="1">
      <alignment horizontal="distributed" vertical="center"/>
    </xf>
    <xf numFmtId="0" fontId="15" fillId="0" borderId="43" xfId="0" applyFont="1" applyBorder="1" applyAlignment="1">
      <alignment horizontal="distributed" vertical="center"/>
    </xf>
    <xf numFmtId="0" fontId="15" fillId="0" borderId="37" xfId="0" applyFont="1" applyBorder="1" applyAlignment="1">
      <alignment horizontal="distributed" vertical="center"/>
    </xf>
    <xf numFmtId="0" fontId="15" fillId="0" borderId="18" xfId="0" applyFont="1" applyBorder="1" applyAlignment="1">
      <alignment horizontal="distributed" vertical="center"/>
    </xf>
    <xf numFmtId="0" fontId="15" fillId="0" borderId="44" xfId="0" applyFont="1" applyBorder="1" applyAlignment="1">
      <alignment horizontal="distributed" vertical="center"/>
    </xf>
    <xf numFmtId="0" fontId="15" fillId="0" borderId="20" xfId="0" applyFont="1" applyBorder="1" applyAlignment="1">
      <alignment horizontal="distributed" vertical="center"/>
    </xf>
    <xf numFmtId="0" fontId="15" fillId="0" borderId="21" xfId="0" applyFont="1" applyBorder="1" applyAlignment="1">
      <alignment horizontal="distributed" vertical="center"/>
    </xf>
    <xf numFmtId="0" fontId="15" fillId="0" borderId="45" xfId="0" applyFont="1" applyBorder="1" applyAlignment="1">
      <alignment horizontal="distributed" vertical="center"/>
    </xf>
    <xf numFmtId="0" fontId="15" fillId="0" borderId="14" xfId="0" applyFont="1" applyBorder="1" applyAlignment="1">
      <alignment horizontal="distributed" vertical="center"/>
    </xf>
    <xf numFmtId="0" fontId="11" fillId="6" borderId="1" xfId="0" applyFont="1" applyFill="1" applyBorder="1" applyAlignment="1">
      <alignment vertical="center" shrinkToFit="1"/>
    </xf>
    <xf numFmtId="0" fontId="11" fillId="6" borderId="27" xfId="0" applyFont="1" applyFill="1" applyBorder="1" applyAlignment="1">
      <alignment vertical="center" shrinkToFit="1"/>
    </xf>
    <xf numFmtId="0" fontId="14" fillId="0" borderId="27" xfId="0" applyFont="1" applyBorder="1" applyAlignment="1">
      <alignment vertical="center" shrinkToFit="1"/>
    </xf>
    <xf numFmtId="0" fontId="15" fillId="6" borderId="1" xfId="0" applyFont="1" applyFill="1" applyBorder="1" applyAlignment="1">
      <alignment vertical="center" shrinkToFit="1"/>
    </xf>
    <xf numFmtId="0" fontId="15" fillId="6" borderId="27" xfId="0" applyFont="1" applyFill="1" applyBorder="1" applyAlignment="1">
      <alignment vertical="center" shrinkToFit="1"/>
    </xf>
    <xf numFmtId="0" fontId="19" fillId="0" borderId="27" xfId="0" applyFont="1" applyBorder="1" applyAlignment="1">
      <alignment vertical="center" shrinkToFit="1"/>
    </xf>
    <xf numFmtId="0" fontId="14" fillId="6" borderId="2" xfId="0" applyFont="1" applyFill="1" applyBorder="1" applyAlignment="1">
      <alignment horizontal="center" vertical="center"/>
    </xf>
    <xf numFmtId="0" fontId="19" fillId="6" borderId="1" xfId="0" applyFont="1" applyFill="1" applyBorder="1" applyAlignment="1">
      <alignment horizontal="center" vertical="center"/>
    </xf>
    <xf numFmtId="0" fontId="0" fillId="0" borderId="5" xfId="0" applyBorder="1" applyAlignment="1">
      <alignment horizontal="center" vertical="center"/>
    </xf>
    <xf numFmtId="0" fontId="37" fillId="5" borderId="1" xfId="0" applyFont="1" applyFill="1" applyBorder="1" applyAlignment="1">
      <alignment horizontal="left" vertical="top" wrapText="1"/>
    </xf>
    <xf numFmtId="0" fontId="37" fillId="5" borderId="27" xfId="0" applyFont="1" applyFill="1" applyBorder="1" applyAlignment="1">
      <alignment horizontal="left" vertical="top" wrapText="1"/>
    </xf>
    <xf numFmtId="0" fontId="37" fillId="5" borderId="5" xfId="0" applyFont="1" applyFill="1" applyBorder="1" applyAlignment="1">
      <alignment horizontal="left" vertical="top" wrapText="1"/>
    </xf>
    <xf numFmtId="0" fontId="37" fillId="5" borderId="115" xfId="0" applyFont="1" applyFill="1" applyBorder="1" applyAlignment="1">
      <alignment horizontal="left" vertical="top" wrapText="1"/>
    </xf>
    <xf numFmtId="0" fontId="37" fillId="5" borderId="141" xfId="0" applyFont="1" applyFill="1" applyBorder="1" applyAlignment="1">
      <alignment horizontal="left" vertical="top" wrapText="1"/>
    </xf>
    <xf numFmtId="0" fontId="37" fillId="5" borderId="142" xfId="0" applyFont="1" applyFill="1" applyBorder="1" applyAlignment="1">
      <alignment horizontal="left" vertical="top" wrapText="1"/>
    </xf>
    <xf numFmtId="0" fontId="37" fillId="5" borderId="95" xfId="0" applyFont="1" applyFill="1" applyBorder="1" applyAlignment="1">
      <alignment horizontal="left" vertical="top" wrapText="1"/>
    </xf>
    <xf numFmtId="0" fontId="37" fillId="5" borderId="41" xfId="0" applyFont="1" applyFill="1" applyBorder="1" applyAlignment="1">
      <alignment horizontal="left" vertical="top" wrapText="1"/>
    </xf>
    <xf numFmtId="0" fontId="37" fillId="5" borderId="19" xfId="0" applyFont="1" applyFill="1" applyBorder="1" applyAlignment="1">
      <alignment horizontal="left" vertical="top" wrapText="1"/>
    </xf>
    <xf numFmtId="180" fontId="24" fillId="5" borderId="4" xfId="2" applyNumberFormat="1" applyFont="1" applyFill="1" applyBorder="1" applyAlignment="1">
      <alignment horizontal="center" vertical="center"/>
    </xf>
    <xf numFmtId="180" fontId="35" fillId="0" borderId="0" xfId="2" applyNumberFormat="1" applyFont="1" applyAlignment="1">
      <alignment vertical="center" wrapText="1"/>
    </xf>
    <xf numFmtId="180" fontId="24" fillId="0" borderId="0" xfId="2" applyNumberFormat="1" applyFont="1" applyAlignment="1">
      <alignment horizontal="left" vertical="center" wrapText="1"/>
    </xf>
    <xf numFmtId="0" fontId="24" fillId="0" borderId="9"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43" xfId="0" applyFont="1" applyBorder="1" applyAlignment="1">
      <alignment horizontal="center" vertical="center" wrapText="1"/>
    </xf>
    <xf numFmtId="0" fontId="24" fillId="0" borderId="14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115" xfId="0" applyFont="1" applyBorder="1" applyAlignment="1">
      <alignment horizontal="center" vertical="center" wrapText="1"/>
    </xf>
    <xf numFmtId="0" fontId="24" fillId="0" borderId="141" xfId="0" applyFont="1" applyBorder="1" applyAlignment="1">
      <alignment horizontal="center" vertical="center" wrapText="1"/>
    </xf>
    <xf numFmtId="0" fontId="24" fillId="0" borderId="142" xfId="0" applyFont="1" applyBorder="1" applyAlignment="1">
      <alignment horizontal="center" vertical="center" wrapText="1"/>
    </xf>
    <xf numFmtId="0" fontId="24" fillId="0" borderId="0" xfId="0" applyFont="1" applyAlignment="1">
      <alignment horizontal="left" vertical="center" wrapText="1"/>
    </xf>
    <xf numFmtId="0" fontId="35" fillId="0" borderId="1" xfId="0" applyFont="1" applyBorder="1" applyAlignment="1">
      <alignment horizontal="left" vertical="center"/>
    </xf>
    <xf numFmtId="0" fontId="35" fillId="0" borderId="116" xfId="0" applyFont="1" applyBorder="1" applyAlignment="1">
      <alignment horizontal="left" vertical="center"/>
    </xf>
    <xf numFmtId="0" fontId="35" fillId="0" borderId="115" xfId="0" applyFont="1" applyBorder="1" applyAlignment="1">
      <alignment horizontal="left" vertical="center"/>
    </xf>
    <xf numFmtId="0" fontId="35" fillId="0" borderId="114" xfId="0" applyFont="1" applyBorder="1" applyAlignment="1">
      <alignment horizontal="left" vertical="center"/>
    </xf>
    <xf numFmtId="0" fontId="35" fillId="0" borderId="95" xfId="0" applyFont="1" applyBorder="1" applyAlignment="1">
      <alignment horizontal="left" vertical="center"/>
    </xf>
    <xf numFmtId="0" fontId="35" fillId="0" borderId="117" xfId="0" applyFont="1" applyBorder="1" applyAlignment="1">
      <alignment horizontal="left" vertical="center"/>
    </xf>
    <xf numFmtId="0" fontId="28" fillId="0" borderId="0" xfId="0" applyFont="1" applyAlignment="1">
      <alignment horizontal="center" vertical="center"/>
    </xf>
    <xf numFmtId="0" fontId="26" fillId="0" borderId="0" xfId="0" applyFont="1" applyAlignment="1">
      <alignment horizontal="center"/>
    </xf>
    <xf numFmtId="0" fontId="5" fillId="0" borderId="0" xfId="0" applyFont="1" applyAlignment="1">
      <alignment horizontal="left" vertical="center" wrapText="1"/>
    </xf>
    <xf numFmtId="6" fontId="17" fillId="4" borderId="166" xfId="9" applyFont="1" applyFill="1" applyBorder="1" applyAlignment="1">
      <alignment vertical="center"/>
    </xf>
    <xf numFmtId="0" fontId="11" fillId="3" borderId="117" xfId="0" applyFont="1" applyFill="1" applyBorder="1" applyAlignment="1">
      <alignment horizontal="center" vertical="center"/>
    </xf>
    <xf numFmtId="181" fontId="15" fillId="5" borderId="167" xfId="1" applyNumberFormat="1" applyFont="1" applyFill="1" applyBorder="1" applyAlignment="1" applyProtection="1">
      <alignment vertical="center"/>
      <protection locked="0"/>
    </xf>
    <xf numFmtId="181" fontId="15" fillId="5" borderId="168" xfId="1" applyNumberFormat="1" applyFont="1" applyFill="1" applyBorder="1" applyAlignment="1" applyProtection="1">
      <alignment vertical="center"/>
      <protection locked="0"/>
    </xf>
    <xf numFmtId="181" fontId="15" fillId="5" borderId="169" xfId="1" applyNumberFormat="1" applyFont="1" applyFill="1" applyBorder="1" applyAlignment="1" applyProtection="1">
      <alignment vertical="center"/>
      <protection locked="0"/>
    </xf>
    <xf numFmtId="181" fontId="15" fillId="4" borderId="170" xfId="1" applyNumberFormat="1" applyFont="1" applyFill="1" applyBorder="1" applyAlignment="1">
      <alignment vertical="center"/>
    </xf>
    <xf numFmtId="181" fontId="15" fillId="5" borderId="171" xfId="1" applyNumberFormat="1" applyFont="1" applyFill="1" applyBorder="1" applyAlignment="1" applyProtection="1">
      <alignment vertical="center"/>
      <protection locked="0"/>
    </xf>
    <xf numFmtId="181" fontId="15" fillId="5" borderId="172" xfId="1" applyNumberFormat="1" applyFont="1" applyFill="1" applyBorder="1" applyAlignment="1" applyProtection="1">
      <alignment vertical="center"/>
      <protection locked="0"/>
    </xf>
    <xf numFmtId="181" fontId="15" fillId="4" borderId="173" xfId="1" applyNumberFormat="1" applyFont="1" applyFill="1" applyBorder="1" applyAlignment="1">
      <alignment vertical="center"/>
    </xf>
    <xf numFmtId="183" fontId="15" fillId="4" borderId="174" xfId="1" applyNumberFormat="1" applyFont="1" applyFill="1" applyBorder="1" applyAlignment="1">
      <alignment vertical="center"/>
    </xf>
    <xf numFmtId="181" fontId="15" fillId="4" borderId="175" xfId="1" applyNumberFormat="1" applyFont="1" applyFill="1" applyBorder="1" applyAlignment="1">
      <alignment vertical="center"/>
    </xf>
    <xf numFmtId="183" fontId="21" fillId="4" borderId="175" xfId="1" applyNumberFormat="1" applyFont="1" applyFill="1" applyBorder="1" applyAlignment="1">
      <alignment vertical="center"/>
    </xf>
    <xf numFmtId="181" fontId="15" fillId="5" borderId="176" xfId="1" applyNumberFormat="1" applyFont="1" applyFill="1" applyBorder="1" applyAlignment="1" applyProtection="1">
      <alignment vertical="center"/>
      <protection locked="0"/>
    </xf>
    <xf numFmtId="181" fontId="15" fillId="5" borderId="177" xfId="1" applyNumberFormat="1" applyFont="1" applyFill="1" applyBorder="1" applyAlignment="1" applyProtection="1">
      <alignment vertical="center"/>
      <protection locked="0"/>
    </xf>
    <xf numFmtId="181" fontId="15" fillId="5" borderId="178" xfId="1" applyNumberFormat="1" applyFont="1" applyFill="1" applyBorder="1" applyAlignment="1" applyProtection="1">
      <alignment vertical="center"/>
      <protection locked="0"/>
    </xf>
    <xf numFmtId="181" fontId="15" fillId="4" borderId="179" xfId="1" applyNumberFormat="1" applyFont="1" applyFill="1" applyBorder="1" applyAlignment="1">
      <alignment vertical="center"/>
    </xf>
    <xf numFmtId="181" fontId="15" fillId="5" borderId="180" xfId="1" applyNumberFormat="1" applyFont="1" applyFill="1" applyBorder="1" applyAlignment="1" applyProtection="1">
      <alignment vertical="center"/>
      <protection locked="0"/>
    </xf>
    <xf numFmtId="181" fontId="15" fillId="5" borderId="181" xfId="1" applyNumberFormat="1" applyFont="1" applyFill="1" applyBorder="1" applyAlignment="1" applyProtection="1">
      <alignment vertical="center"/>
      <protection locked="0"/>
    </xf>
    <xf numFmtId="181" fontId="15" fillId="4" borderId="182" xfId="1" applyNumberFormat="1" applyFont="1" applyFill="1" applyBorder="1" applyAlignment="1">
      <alignment vertical="center"/>
    </xf>
    <xf numFmtId="183" fontId="15" fillId="4" borderId="183" xfId="1" applyNumberFormat="1" applyFont="1" applyFill="1" applyBorder="1" applyAlignment="1">
      <alignment vertical="center"/>
    </xf>
    <xf numFmtId="181" fontId="15" fillId="4" borderId="184" xfId="1" applyNumberFormat="1" applyFont="1" applyFill="1" applyBorder="1" applyAlignment="1">
      <alignment vertical="center"/>
    </xf>
    <xf numFmtId="183" fontId="21" fillId="4" borderId="184" xfId="1" applyNumberFormat="1" applyFont="1" applyFill="1" applyBorder="1" applyAlignment="1">
      <alignment vertical="center"/>
    </xf>
    <xf numFmtId="6" fontId="17" fillId="4" borderId="185" xfId="9" applyFont="1" applyFill="1" applyBorder="1" applyAlignment="1">
      <alignment vertical="center"/>
    </xf>
  </cellXfs>
  <cellStyles count="10">
    <cellStyle name="パーセント()" xfId="3" xr:uid="{00000000-0005-0000-0000-000000000000}"/>
    <cellStyle name="パーセント(0.00)" xfId="4" xr:uid="{00000000-0005-0000-0000-000001000000}"/>
    <cellStyle name="パーセント[0.00]" xfId="5" xr:uid="{00000000-0005-0000-0000-000002000000}"/>
    <cellStyle name="桁区切り" xfId="1" builtinId="6"/>
    <cellStyle name="見出し１" xfId="6" xr:uid="{00000000-0005-0000-0000-000004000000}"/>
    <cellStyle name="折り返し" xfId="7" xr:uid="{00000000-0005-0000-0000-000005000000}"/>
    <cellStyle name="通貨" xfId="9" builtinId="7"/>
    <cellStyle name="標準" xfId="0" builtinId="0"/>
    <cellStyle name="標準 2" xfId="2" xr:uid="{00000000-0005-0000-0000-000007000000}"/>
    <cellStyle name="標準 3" xfId="8" xr:uid="{00000000-0005-0000-0000-000008000000}"/>
  </cellStyles>
  <dxfs count="1">
    <dxf>
      <fill>
        <patternFill>
          <bgColor rgb="FFFFFF00"/>
        </patternFill>
      </fill>
    </dxf>
  </dxfs>
  <tableStyles count="0" defaultTableStyle="TableStyleMedium2" defaultPivotStyle="PivotStyleMedium9"/>
  <colors>
    <mruColors>
      <color rgb="FFDAEEF3"/>
      <color rgb="FFFFFF99"/>
      <color rgb="FFFFDDFF"/>
      <color rgb="FFFFCCFF"/>
      <color rgb="FFFFEFFF"/>
      <color rgb="FFCCFF99"/>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8</xdr:col>
      <xdr:colOff>94899</xdr:colOff>
      <xdr:row>15</xdr:row>
      <xdr:rowOff>18680</xdr:rowOff>
    </xdr:from>
    <xdr:to>
      <xdr:col>9</xdr:col>
      <xdr:colOff>41890</xdr:colOff>
      <xdr:row>15</xdr:row>
      <xdr:rowOff>174926</xdr:rowOff>
    </xdr:to>
    <xdr:sp macro="" textlink="">
      <xdr:nvSpPr>
        <xdr:cNvPr id="2" name="正方形/長方形 1">
          <a:extLst>
            <a:ext uri="{FF2B5EF4-FFF2-40B4-BE49-F238E27FC236}">
              <a16:creationId xmlns:a16="http://schemas.microsoft.com/office/drawing/2014/main" id="{58C533A4-2EFB-443E-A6B6-BD6D51509DB5}"/>
            </a:ext>
          </a:extLst>
        </xdr:cNvPr>
        <xdr:cNvSpPr/>
      </xdr:nvSpPr>
      <xdr:spPr>
        <a:xfrm>
          <a:off x="2380899" y="3055474"/>
          <a:ext cx="232741" cy="156246"/>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93888</xdr:colOff>
      <xdr:row>16</xdr:row>
      <xdr:rowOff>27978</xdr:rowOff>
    </xdr:from>
    <xdr:to>
      <xdr:col>9</xdr:col>
      <xdr:colOff>40216</xdr:colOff>
      <xdr:row>16</xdr:row>
      <xdr:rowOff>155409</xdr:rowOff>
    </xdr:to>
    <xdr:sp macro="" textlink="">
      <xdr:nvSpPr>
        <xdr:cNvPr id="3" name="正方形/長方形 2">
          <a:extLst>
            <a:ext uri="{FF2B5EF4-FFF2-40B4-BE49-F238E27FC236}">
              <a16:creationId xmlns:a16="http://schemas.microsoft.com/office/drawing/2014/main" id="{E93C53E4-F327-4A65-AAFF-ED199B1B80A6}"/>
            </a:ext>
          </a:extLst>
        </xdr:cNvPr>
        <xdr:cNvSpPr/>
      </xdr:nvSpPr>
      <xdr:spPr>
        <a:xfrm>
          <a:off x="2379888" y="3255272"/>
          <a:ext cx="232078" cy="127431"/>
        </a:xfrm>
        <a:prstGeom prst="rect">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16565</xdr:colOff>
      <xdr:row>39</xdr:row>
      <xdr:rowOff>9526</xdr:rowOff>
    </xdr:from>
    <xdr:to>
      <xdr:col>7</xdr:col>
      <xdr:colOff>9525</xdr:colOff>
      <xdr:row>39</xdr:row>
      <xdr:rowOff>182218</xdr:rowOff>
    </xdr:to>
    <xdr:sp macro="" textlink="">
      <xdr:nvSpPr>
        <xdr:cNvPr id="2" name="線吹き出し 2 (枠付き) 1">
          <a:extLst>
            <a:ext uri="{FF2B5EF4-FFF2-40B4-BE49-F238E27FC236}">
              <a16:creationId xmlns:a16="http://schemas.microsoft.com/office/drawing/2014/main" id="{22D67314-9C1D-44D2-86D9-C6CBD8CE8D43}"/>
            </a:ext>
          </a:extLst>
        </xdr:cNvPr>
        <xdr:cNvSpPr/>
      </xdr:nvSpPr>
      <xdr:spPr>
        <a:xfrm>
          <a:off x="4919869" y="7347917"/>
          <a:ext cx="804656" cy="172692"/>
        </a:xfrm>
        <a:prstGeom prst="borderCallout2">
          <a:avLst>
            <a:gd name="adj1" fmla="val -4780"/>
            <a:gd name="adj2" fmla="val 98897"/>
            <a:gd name="adj3" fmla="val -275375"/>
            <a:gd name="adj4" fmla="val 303760"/>
            <a:gd name="adj5" fmla="val -275700"/>
            <a:gd name="adj6" fmla="val 40390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3</xdr:row>
      <xdr:rowOff>190499</xdr:rowOff>
    </xdr:from>
    <xdr:to>
      <xdr:col>4</xdr:col>
      <xdr:colOff>1125682</xdr:colOff>
      <xdr:row>4</xdr:row>
      <xdr:rowOff>181840</xdr:rowOff>
    </xdr:to>
    <xdr:sp macro="" textlink="">
      <xdr:nvSpPr>
        <xdr:cNvPr id="3" name="線吹き出し 2 (枠付き) 1">
          <a:extLst>
            <a:ext uri="{FF2B5EF4-FFF2-40B4-BE49-F238E27FC236}">
              <a16:creationId xmlns:a16="http://schemas.microsoft.com/office/drawing/2014/main" id="{DF164DF1-0FC1-48AA-868C-9D8A50D138FF}"/>
            </a:ext>
          </a:extLst>
        </xdr:cNvPr>
        <xdr:cNvSpPr/>
      </xdr:nvSpPr>
      <xdr:spPr>
        <a:xfrm>
          <a:off x="2963333" y="836082"/>
          <a:ext cx="1125682" cy="181841"/>
        </a:xfrm>
        <a:prstGeom prst="borderCallout2">
          <a:avLst>
            <a:gd name="adj1" fmla="val -4780"/>
            <a:gd name="adj2" fmla="val 98897"/>
            <a:gd name="adj3" fmla="val -227756"/>
            <a:gd name="adj4" fmla="val 148375"/>
            <a:gd name="adj5" fmla="val -270937"/>
            <a:gd name="adj6" fmla="val 17313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54F16-2454-4E9E-99E2-3303C11FFA56}">
  <sheetPr codeName="Sheet1">
    <tabColor rgb="FFFFDDFF"/>
    <pageSetUpPr fitToPage="1"/>
  </sheetPr>
  <dimension ref="A1:BO82"/>
  <sheetViews>
    <sheetView view="pageBreakPreview" zoomScale="85" zoomScaleNormal="150" zoomScaleSheetLayoutView="85" workbookViewId="0">
      <selection activeCell="C68" sqref="C68"/>
    </sheetView>
  </sheetViews>
  <sheetFormatPr defaultColWidth="9" defaultRowHeight="13.5" customHeight="1"/>
  <cols>
    <col min="1" max="80" width="3.75" style="1" customWidth="1"/>
    <col min="81" max="16384" width="9" style="1"/>
  </cols>
  <sheetData>
    <row r="1" spans="1:67" s="120" customFormat="1" ht="15" customHeight="1">
      <c r="A1" s="112" t="s">
        <v>133</v>
      </c>
      <c r="B1" s="112"/>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row>
    <row r="2" spans="1:67" s="120" customFormat="1" ht="15" customHeight="1">
      <c r="B2" s="112"/>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1:67" s="120" customFormat="1" ht="15" customHeight="1">
      <c r="B3" s="120" t="s">
        <v>97</v>
      </c>
    </row>
    <row r="4" spans="1:67" s="120" customFormat="1" ht="12" customHeight="1">
      <c r="B4" s="120" t="s">
        <v>134</v>
      </c>
    </row>
    <row r="5" spans="1:67" s="120" customFormat="1" ht="17.25" customHeight="1" thickBot="1"/>
    <row r="6" spans="1:67" s="120" customFormat="1" ht="15" customHeight="1">
      <c r="B6" s="112"/>
      <c r="C6" s="291"/>
      <c r="D6" s="292"/>
      <c r="E6" s="292"/>
      <c r="F6" s="292"/>
      <c r="G6" s="292"/>
      <c r="H6" s="292"/>
      <c r="I6" s="292"/>
      <c r="J6" s="292"/>
      <c r="K6" s="292"/>
      <c r="L6" s="292"/>
      <c r="M6" s="292"/>
      <c r="N6" s="292"/>
      <c r="O6" s="292"/>
      <c r="P6" s="292"/>
      <c r="Q6" s="293"/>
      <c r="R6" s="298" t="s">
        <v>100</v>
      </c>
      <c r="S6" s="298"/>
      <c r="T6" s="298"/>
      <c r="U6" s="298"/>
      <c r="V6" s="298"/>
      <c r="W6" s="298"/>
      <c r="X6" s="298"/>
      <c r="Y6" s="298"/>
      <c r="Z6" s="298"/>
      <c r="AA6" s="299"/>
    </row>
    <row r="7" spans="1:67" s="120" customFormat="1" ht="15" customHeight="1" thickBot="1">
      <c r="B7" s="112"/>
      <c r="C7" s="271" t="s">
        <v>99</v>
      </c>
      <c r="D7" s="272"/>
      <c r="E7" s="272"/>
      <c r="F7" s="272"/>
      <c r="G7" s="272"/>
      <c r="H7" s="272"/>
      <c r="I7" s="272"/>
      <c r="J7" s="272"/>
      <c r="K7" s="272"/>
      <c r="L7" s="272"/>
      <c r="M7" s="272"/>
      <c r="N7" s="272"/>
      <c r="O7" s="272"/>
      <c r="P7" s="272"/>
      <c r="Q7" s="273"/>
      <c r="R7" s="266" t="s">
        <v>98</v>
      </c>
      <c r="S7" s="267"/>
      <c r="T7" s="267"/>
      <c r="U7" s="294" t="s">
        <v>53</v>
      </c>
      <c r="V7" s="294"/>
      <c r="W7" s="294"/>
      <c r="X7" s="294"/>
      <c r="Y7" s="294"/>
      <c r="Z7" s="294"/>
      <c r="AA7" s="295"/>
    </row>
    <row r="8" spans="1:67" s="120" customFormat="1" ht="15" customHeight="1" thickTop="1">
      <c r="B8" s="112"/>
      <c r="C8" s="274" t="s">
        <v>135</v>
      </c>
      <c r="D8" s="275"/>
      <c r="E8" s="275"/>
      <c r="F8" s="276"/>
      <c r="G8" s="268" t="s">
        <v>88</v>
      </c>
      <c r="H8" s="269"/>
      <c r="I8" s="269"/>
      <c r="J8" s="269"/>
      <c r="K8" s="269"/>
      <c r="L8" s="269"/>
      <c r="M8" s="269"/>
      <c r="N8" s="269"/>
      <c r="O8" s="269"/>
      <c r="P8" s="269"/>
      <c r="Q8" s="270"/>
      <c r="R8" s="277">
        <v>1</v>
      </c>
      <c r="S8" s="278"/>
      <c r="T8" s="278"/>
      <c r="U8" s="296" t="s">
        <v>77</v>
      </c>
      <c r="V8" s="296"/>
      <c r="W8" s="296"/>
      <c r="X8" s="296"/>
      <c r="Y8" s="296"/>
      <c r="Z8" s="296"/>
      <c r="AA8" s="297"/>
      <c r="AP8" s="122"/>
      <c r="AQ8" s="123"/>
      <c r="AR8" s="123"/>
      <c r="AS8" s="123"/>
      <c r="AT8" s="122"/>
      <c r="AU8" s="123"/>
      <c r="AV8" s="123"/>
      <c r="AW8" s="123"/>
      <c r="AX8" s="123"/>
      <c r="AY8" s="123"/>
      <c r="AZ8" s="123"/>
      <c r="BA8" s="123"/>
      <c r="BB8" s="123"/>
      <c r="BC8" s="123"/>
      <c r="BE8" s="124"/>
      <c r="BF8" s="124"/>
      <c r="BG8" s="122"/>
      <c r="BH8" s="122"/>
      <c r="BI8" s="122"/>
      <c r="BJ8" s="122"/>
      <c r="BK8" s="122"/>
      <c r="BL8" s="122"/>
    </row>
    <row r="9" spans="1:67" s="120" customFormat="1" ht="15" customHeight="1">
      <c r="B9" s="112"/>
      <c r="C9" s="274" t="s">
        <v>136</v>
      </c>
      <c r="D9" s="275"/>
      <c r="E9" s="275"/>
      <c r="F9" s="276"/>
      <c r="G9" s="288" t="s">
        <v>96</v>
      </c>
      <c r="H9" s="289"/>
      <c r="I9" s="289"/>
      <c r="J9" s="289"/>
      <c r="K9" s="289"/>
      <c r="L9" s="289"/>
      <c r="M9" s="289"/>
      <c r="N9" s="289"/>
      <c r="O9" s="289"/>
      <c r="P9" s="289"/>
      <c r="Q9" s="290"/>
      <c r="R9" s="279">
        <v>1</v>
      </c>
      <c r="S9" s="280"/>
      <c r="T9" s="280"/>
      <c r="U9" s="300" t="s">
        <v>77</v>
      </c>
      <c r="V9" s="300"/>
      <c r="W9" s="300"/>
      <c r="X9" s="300"/>
      <c r="Y9" s="300"/>
      <c r="Z9" s="300"/>
      <c r="AA9" s="301"/>
      <c r="AP9" s="122"/>
      <c r="AQ9" s="123"/>
      <c r="AR9" s="123"/>
      <c r="AS9" s="123"/>
      <c r="AT9" s="122"/>
      <c r="AU9" s="123"/>
      <c r="AV9" s="123"/>
      <c r="AW9" s="123"/>
      <c r="AX9" s="123"/>
      <c r="AY9" s="123"/>
      <c r="AZ9" s="123"/>
      <c r="BA9" s="123"/>
      <c r="BB9" s="123"/>
      <c r="BC9" s="123"/>
      <c r="BE9" s="124"/>
      <c r="BF9" s="124"/>
      <c r="BG9" s="122"/>
      <c r="BH9" s="122"/>
      <c r="BI9" s="122"/>
      <c r="BJ9" s="122"/>
      <c r="BK9" s="122"/>
      <c r="BL9" s="122"/>
    </row>
    <row r="10" spans="1:67" s="120" customFormat="1" ht="30" customHeight="1" thickBot="1">
      <c r="B10" s="112"/>
      <c r="C10" s="281" t="s">
        <v>137</v>
      </c>
      <c r="D10" s="282"/>
      <c r="E10" s="282"/>
      <c r="F10" s="283"/>
      <c r="G10" s="286" t="s">
        <v>154</v>
      </c>
      <c r="H10" s="287"/>
      <c r="I10" s="287"/>
      <c r="J10" s="287"/>
      <c r="K10" s="287"/>
      <c r="L10" s="287"/>
      <c r="M10" s="287"/>
      <c r="N10" s="287"/>
      <c r="O10" s="287"/>
      <c r="P10" s="287"/>
      <c r="Q10" s="287"/>
      <c r="R10" s="284">
        <v>1</v>
      </c>
      <c r="S10" s="285"/>
      <c r="T10" s="285"/>
      <c r="U10" s="264" t="s">
        <v>77</v>
      </c>
      <c r="V10" s="264"/>
      <c r="W10" s="264"/>
      <c r="X10" s="264"/>
      <c r="Y10" s="264"/>
      <c r="Z10" s="264"/>
      <c r="AA10" s="265"/>
      <c r="AB10" s="121"/>
      <c r="AP10" s="122"/>
      <c r="AQ10" s="123"/>
      <c r="AR10" s="123"/>
      <c r="AS10" s="123"/>
      <c r="AT10" s="125"/>
      <c r="AU10" s="126"/>
      <c r="AV10" s="126"/>
      <c r="AW10" s="126"/>
      <c r="AX10" s="126"/>
      <c r="AY10" s="126"/>
      <c r="AZ10" s="126"/>
      <c r="BA10" s="126"/>
      <c r="BB10" s="126"/>
      <c r="BC10" s="126"/>
      <c r="BE10" s="124"/>
      <c r="BF10" s="124"/>
      <c r="BG10" s="124"/>
      <c r="BH10" s="124"/>
      <c r="BI10" s="124"/>
      <c r="BJ10" s="124"/>
      <c r="BK10" s="124"/>
      <c r="BL10" s="124"/>
      <c r="BM10" s="124"/>
      <c r="BN10" s="124"/>
      <c r="BO10" s="124"/>
    </row>
    <row r="11" spans="1:67" s="120" customFormat="1" ht="15" customHeight="1">
      <c r="B11" s="112"/>
    </row>
    <row r="12" spans="1:67" s="120" customFormat="1" ht="15" customHeight="1">
      <c r="B12" s="120" t="s">
        <v>138</v>
      </c>
    </row>
    <row r="13" spans="1:67" s="120" customFormat="1" ht="15" customHeight="1">
      <c r="B13" s="120" t="s">
        <v>139</v>
      </c>
    </row>
    <row r="14" spans="1:67" s="120" customFormat="1" ht="15" customHeight="1" thickBot="1">
      <c r="B14" s="112"/>
    </row>
    <row r="15" spans="1:67" s="127" customFormat="1" ht="15" customHeight="1" thickBot="1">
      <c r="E15" s="224" t="s">
        <v>101</v>
      </c>
      <c r="F15" s="225"/>
      <c r="G15" s="225"/>
      <c r="H15" s="225"/>
      <c r="I15" s="225"/>
      <c r="J15" s="226"/>
      <c r="K15" s="215" t="s">
        <v>54</v>
      </c>
      <c r="L15" s="216"/>
      <c r="M15" s="217"/>
      <c r="N15" s="218" t="s">
        <v>55</v>
      </c>
      <c r="O15" s="216"/>
      <c r="P15" s="219"/>
    </row>
    <row r="16" spans="1:67" s="127" customFormat="1" ht="15" customHeight="1" thickTop="1">
      <c r="E16" s="227" t="s">
        <v>104</v>
      </c>
      <c r="F16" s="228"/>
      <c r="G16" s="228"/>
      <c r="H16" s="228"/>
      <c r="I16" s="228"/>
      <c r="J16" s="229"/>
      <c r="K16" s="209" t="s">
        <v>102</v>
      </c>
      <c r="L16" s="210"/>
      <c r="M16" s="211"/>
      <c r="N16" s="220" t="s">
        <v>102</v>
      </c>
      <c r="O16" s="210"/>
      <c r="P16" s="221"/>
    </row>
    <row r="17" spans="2:46" s="127" customFormat="1" ht="15" customHeight="1" thickBot="1">
      <c r="E17" s="230" t="s">
        <v>105</v>
      </c>
      <c r="F17" s="231"/>
      <c r="G17" s="231"/>
      <c r="H17" s="231"/>
      <c r="I17" s="231"/>
      <c r="J17" s="232"/>
      <c r="K17" s="212" t="s">
        <v>102</v>
      </c>
      <c r="L17" s="213"/>
      <c r="M17" s="214"/>
      <c r="N17" s="222" t="s">
        <v>103</v>
      </c>
      <c r="O17" s="213"/>
      <c r="P17" s="223"/>
    </row>
    <row r="18" spans="2:46" s="127" customFormat="1" ht="15" customHeight="1"/>
    <row r="19" spans="2:46" s="127" customFormat="1" ht="15" customHeight="1">
      <c r="B19" s="2" t="s">
        <v>106</v>
      </c>
    </row>
    <row r="20" spans="2:46" s="127" customFormat="1" ht="4.9000000000000004" customHeight="1">
      <c r="B20" s="2"/>
    </row>
    <row r="21" spans="2:46" s="127" customFormat="1" ht="15" customHeight="1"/>
    <row r="22" spans="2:46" s="120" customFormat="1" ht="15" customHeight="1">
      <c r="B22" s="112" t="s">
        <v>140</v>
      </c>
    </row>
    <row r="23" spans="2:46" s="120" customFormat="1" ht="4.9000000000000004" customHeight="1" thickBot="1">
      <c r="B23" s="112"/>
    </row>
    <row r="24" spans="2:46" s="120" customFormat="1" ht="15" customHeight="1">
      <c r="C24" s="238" t="s">
        <v>56</v>
      </c>
      <c r="D24" s="239"/>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1"/>
    </row>
    <row r="25" spans="2:46" s="120" customFormat="1" ht="30" customHeight="1">
      <c r="C25" s="128"/>
      <c r="D25" s="203" t="s">
        <v>57</v>
      </c>
      <c r="E25" s="263"/>
      <c r="F25" s="263"/>
      <c r="G25" s="263"/>
      <c r="H25" s="263"/>
      <c r="I25" s="263"/>
      <c r="J25" s="199"/>
      <c r="K25" s="191" t="s">
        <v>107</v>
      </c>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90"/>
    </row>
    <row r="26" spans="2:46" s="120" customFormat="1" ht="19.899999999999999" customHeight="1">
      <c r="C26" s="129"/>
      <c r="D26" s="259" t="s">
        <v>6</v>
      </c>
      <c r="E26" s="260"/>
      <c r="F26" s="260"/>
      <c r="G26" s="260"/>
      <c r="H26" s="260"/>
      <c r="I26" s="260"/>
      <c r="J26" s="194"/>
      <c r="K26" s="191" t="s">
        <v>108</v>
      </c>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90"/>
    </row>
    <row r="27" spans="2:46" s="120" customFormat="1" ht="37.5" customHeight="1">
      <c r="C27" s="129"/>
      <c r="D27" s="203" t="s">
        <v>58</v>
      </c>
      <c r="E27" s="204"/>
      <c r="F27" s="204"/>
      <c r="G27" s="204"/>
      <c r="H27" s="204"/>
      <c r="I27" s="204"/>
      <c r="J27" s="199"/>
      <c r="K27" s="191" t="s">
        <v>141</v>
      </c>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90"/>
    </row>
    <row r="28" spans="2:46" s="120" customFormat="1" ht="67.5" customHeight="1">
      <c r="C28" s="129"/>
      <c r="D28" s="205" t="s">
        <v>75</v>
      </c>
      <c r="E28" s="206"/>
      <c r="F28" s="206"/>
      <c r="G28" s="206"/>
      <c r="H28" s="206"/>
      <c r="I28" s="206"/>
      <c r="J28" s="202"/>
      <c r="K28" s="191" t="s">
        <v>142</v>
      </c>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90"/>
    </row>
    <row r="29" spans="2:46" s="120" customFormat="1" ht="15" customHeight="1">
      <c r="C29" s="247" t="s">
        <v>59</v>
      </c>
      <c r="D29" s="24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249"/>
    </row>
    <row r="30" spans="2:46" s="120" customFormat="1" ht="65.25" customHeight="1">
      <c r="C30" s="130"/>
      <c r="D30" s="207" t="s">
        <v>78</v>
      </c>
      <c r="E30" s="208"/>
      <c r="F30" s="208"/>
      <c r="G30" s="208"/>
      <c r="H30" s="208"/>
      <c r="I30" s="208"/>
      <c r="J30" s="199"/>
      <c r="K30" s="191" t="s">
        <v>143</v>
      </c>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90"/>
    </row>
    <row r="31" spans="2:46" s="120" customFormat="1" ht="15" customHeight="1">
      <c r="C31" s="247" t="s">
        <v>60</v>
      </c>
      <c r="D31" s="24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249"/>
    </row>
    <row r="32" spans="2:46" s="120" customFormat="1" ht="30" customHeight="1">
      <c r="C32" s="131"/>
      <c r="D32" s="259" t="s">
        <v>109</v>
      </c>
      <c r="E32" s="260"/>
      <c r="F32" s="260"/>
      <c r="G32" s="260"/>
      <c r="H32" s="260"/>
      <c r="I32" s="260"/>
      <c r="J32" s="194"/>
      <c r="K32" s="191" t="s">
        <v>110</v>
      </c>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90"/>
    </row>
    <row r="33" spans="2:46" s="120" customFormat="1" ht="45" customHeight="1">
      <c r="C33" s="131"/>
      <c r="D33" s="261" t="s">
        <v>79</v>
      </c>
      <c r="E33" s="262"/>
      <c r="F33" s="262"/>
      <c r="G33" s="262"/>
      <c r="H33" s="262"/>
      <c r="I33" s="262"/>
      <c r="J33" s="197"/>
      <c r="K33" s="191" t="s">
        <v>112</v>
      </c>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90"/>
    </row>
    <row r="34" spans="2:46" s="120" customFormat="1" ht="19.899999999999999" customHeight="1">
      <c r="C34" s="131"/>
      <c r="D34" s="261" t="s">
        <v>61</v>
      </c>
      <c r="E34" s="262"/>
      <c r="F34" s="262"/>
      <c r="G34" s="262"/>
      <c r="H34" s="262"/>
      <c r="I34" s="262"/>
      <c r="J34" s="197"/>
      <c r="K34" s="191" t="s">
        <v>111</v>
      </c>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90"/>
    </row>
    <row r="35" spans="2:46" s="120" customFormat="1" ht="104.25" customHeight="1">
      <c r="C35" s="131"/>
      <c r="D35" s="205" t="s">
        <v>62</v>
      </c>
      <c r="E35" s="206"/>
      <c r="F35" s="206"/>
      <c r="G35" s="206"/>
      <c r="H35" s="206"/>
      <c r="I35" s="206"/>
      <c r="J35" s="202"/>
      <c r="K35" s="191" t="s">
        <v>144</v>
      </c>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90"/>
    </row>
    <row r="36" spans="2:46" s="120" customFormat="1" ht="60" customHeight="1">
      <c r="C36" s="131"/>
      <c r="D36" s="259" t="s">
        <v>63</v>
      </c>
      <c r="E36" s="260"/>
      <c r="F36" s="260"/>
      <c r="G36" s="260"/>
      <c r="H36" s="260"/>
      <c r="I36" s="260"/>
      <c r="J36" s="194"/>
      <c r="K36" s="191" t="s">
        <v>145</v>
      </c>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90"/>
    </row>
    <row r="37" spans="2:46" s="120" customFormat="1" ht="19.899999999999999" customHeight="1">
      <c r="C37" s="131"/>
      <c r="D37" s="261" t="s">
        <v>64</v>
      </c>
      <c r="E37" s="262"/>
      <c r="F37" s="262"/>
      <c r="G37" s="262"/>
      <c r="H37" s="262"/>
      <c r="I37" s="262"/>
      <c r="J37" s="197"/>
      <c r="K37" s="191" t="s">
        <v>113</v>
      </c>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90"/>
    </row>
    <row r="38" spans="2:46" s="120" customFormat="1" ht="19.899999999999999" customHeight="1">
      <c r="C38" s="131"/>
      <c r="D38" s="205" t="s">
        <v>65</v>
      </c>
      <c r="E38" s="206"/>
      <c r="F38" s="206"/>
      <c r="G38" s="206"/>
      <c r="H38" s="206"/>
      <c r="I38" s="206"/>
      <c r="J38" s="202"/>
      <c r="K38" s="191" t="s">
        <v>114</v>
      </c>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90"/>
    </row>
    <row r="39" spans="2:46" s="120" customFormat="1" ht="30" customHeight="1">
      <c r="C39" s="132"/>
      <c r="D39" s="192" t="s">
        <v>66</v>
      </c>
      <c r="E39" s="193"/>
      <c r="F39" s="193"/>
      <c r="G39" s="193"/>
      <c r="H39" s="193"/>
      <c r="I39" s="193"/>
      <c r="J39" s="194"/>
      <c r="K39" s="191" t="s">
        <v>115</v>
      </c>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90"/>
    </row>
    <row r="40" spans="2:46" s="120" customFormat="1" ht="95.25" customHeight="1">
      <c r="C40" s="132"/>
      <c r="D40" s="195"/>
      <c r="E40" s="196"/>
      <c r="F40" s="196"/>
      <c r="G40" s="196"/>
      <c r="H40" s="196"/>
      <c r="I40" s="196"/>
      <c r="J40" s="197"/>
      <c r="K40" s="188" t="s">
        <v>116</v>
      </c>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90"/>
    </row>
    <row r="41" spans="2:46" s="120" customFormat="1" ht="30" customHeight="1">
      <c r="C41" s="132"/>
      <c r="D41" s="191" t="s">
        <v>67</v>
      </c>
      <c r="E41" s="198"/>
      <c r="F41" s="198"/>
      <c r="G41" s="198"/>
      <c r="H41" s="198"/>
      <c r="I41" s="198"/>
      <c r="J41" s="199"/>
      <c r="K41" s="191" t="s">
        <v>117</v>
      </c>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90"/>
    </row>
    <row r="42" spans="2:46" s="120" customFormat="1" ht="19.899999999999999" customHeight="1">
      <c r="C42" s="133"/>
      <c r="D42" s="200" t="s">
        <v>68</v>
      </c>
      <c r="E42" s="201"/>
      <c r="F42" s="201"/>
      <c r="G42" s="201"/>
      <c r="H42" s="201"/>
      <c r="I42" s="201"/>
      <c r="J42" s="202"/>
      <c r="K42" s="191" t="s">
        <v>118</v>
      </c>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90"/>
    </row>
    <row r="43" spans="2:46" s="120" customFormat="1" ht="15" customHeight="1">
      <c r="C43" s="247" t="s">
        <v>69</v>
      </c>
      <c r="D43" s="24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249"/>
    </row>
    <row r="44" spans="2:46" s="79" customFormat="1" ht="100.15" customHeight="1">
      <c r="C44" s="113"/>
      <c r="D44" s="203" t="s">
        <v>1</v>
      </c>
      <c r="E44" s="204"/>
      <c r="F44" s="204"/>
      <c r="G44" s="204"/>
      <c r="H44" s="204"/>
      <c r="I44" s="204"/>
      <c r="J44" s="250"/>
      <c r="K44" s="188" t="s">
        <v>146</v>
      </c>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2"/>
    </row>
    <row r="45" spans="2:46" s="79" customFormat="1" ht="60.75" customHeight="1">
      <c r="C45" s="113"/>
      <c r="D45" s="203" t="s">
        <v>70</v>
      </c>
      <c r="E45" s="204"/>
      <c r="F45" s="204"/>
      <c r="G45" s="204"/>
      <c r="H45" s="204"/>
      <c r="I45" s="204"/>
      <c r="J45" s="250"/>
      <c r="K45" s="188" t="s">
        <v>120</v>
      </c>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2"/>
    </row>
    <row r="46" spans="2:46" s="79" customFormat="1" ht="44.25" customHeight="1" thickBot="1">
      <c r="C46" s="114"/>
      <c r="D46" s="253" t="s">
        <v>119</v>
      </c>
      <c r="E46" s="254"/>
      <c r="F46" s="254"/>
      <c r="G46" s="254"/>
      <c r="H46" s="254"/>
      <c r="I46" s="254"/>
      <c r="J46" s="255"/>
      <c r="K46" s="256" t="s">
        <v>147</v>
      </c>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8"/>
    </row>
    <row r="47" spans="2:46" s="79" customFormat="1" ht="15" customHeight="1"/>
    <row r="48" spans="2:46" s="120" customFormat="1" ht="15" customHeight="1">
      <c r="B48" s="112" t="s">
        <v>148</v>
      </c>
    </row>
    <row r="49" spans="2:46" s="120" customFormat="1" ht="4.9000000000000004" customHeight="1" thickBot="1">
      <c r="B49" s="112"/>
    </row>
    <row r="50" spans="2:46" s="120" customFormat="1" ht="24.75" customHeight="1">
      <c r="C50" s="238" t="s">
        <v>92</v>
      </c>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1"/>
    </row>
    <row r="51" spans="2:46" s="120" customFormat="1" ht="33" customHeight="1">
      <c r="C51" s="134"/>
      <c r="D51" s="242" t="s">
        <v>93</v>
      </c>
      <c r="E51" s="243"/>
      <c r="F51" s="243"/>
      <c r="G51" s="243"/>
      <c r="H51" s="243"/>
      <c r="I51" s="243"/>
      <c r="J51" s="244" t="s">
        <v>121</v>
      </c>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6"/>
    </row>
    <row r="52" spans="2:46" s="120" customFormat="1" ht="33" customHeight="1">
      <c r="C52" s="128"/>
      <c r="D52" s="242" t="s">
        <v>95</v>
      </c>
      <c r="E52" s="243"/>
      <c r="F52" s="243"/>
      <c r="G52" s="243"/>
      <c r="H52" s="243"/>
      <c r="I52" s="243"/>
      <c r="J52" s="244" t="s">
        <v>126</v>
      </c>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6"/>
    </row>
    <row r="53" spans="2:46" s="120" customFormat="1" ht="33.75" customHeight="1">
      <c r="C53" s="129"/>
      <c r="D53" s="242" t="s">
        <v>89</v>
      </c>
      <c r="E53" s="243"/>
      <c r="F53" s="243"/>
      <c r="G53" s="243"/>
      <c r="H53" s="243"/>
      <c r="I53" s="243"/>
      <c r="J53" s="244" t="s">
        <v>127</v>
      </c>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6"/>
    </row>
    <row r="54" spans="2:46" s="120" customFormat="1" ht="30" customHeight="1" thickBot="1">
      <c r="C54" s="135"/>
      <c r="D54" s="233" t="s">
        <v>94</v>
      </c>
      <c r="E54" s="234"/>
      <c r="F54" s="234"/>
      <c r="G54" s="234"/>
      <c r="H54" s="234"/>
      <c r="I54" s="234"/>
      <c r="J54" s="235" t="s">
        <v>130</v>
      </c>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7"/>
    </row>
    <row r="55" spans="2:46" s="79" customFormat="1" ht="15" customHeight="1"/>
    <row r="56" spans="2:46" s="120" customFormat="1" ht="15" customHeight="1" thickBot="1">
      <c r="B56" s="112" t="s">
        <v>149</v>
      </c>
    </row>
    <row r="57" spans="2:46" s="120" customFormat="1" ht="21" customHeight="1">
      <c r="C57" s="238" t="s">
        <v>71</v>
      </c>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1"/>
    </row>
    <row r="58" spans="2:46" s="120" customFormat="1" ht="19.899999999999999" customHeight="1">
      <c r="C58" s="128"/>
      <c r="D58" s="242" t="s">
        <v>72</v>
      </c>
      <c r="E58" s="243"/>
      <c r="F58" s="243"/>
      <c r="G58" s="243"/>
      <c r="H58" s="243"/>
      <c r="I58" s="243"/>
      <c r="J58" s="244" t="s">
        <v>155</v>
      </c>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6"/>
    </row>
    <row r="59" spans="2:46" s="120" customFormat="1" ht="30" customHeight="1">
      <c r="C59" s="129"/>
      <c r="D59" s="242" t="s">
        <v>73</v>
      </c>
      <c r="E59" s="243"/>
      <c r="F59" s="243"/>
      <c r="G59" s="243"/>
      <c r="H59" s="243"/>
      <c r="I59" s="243"/>
      <c r="J59" s="244" t="s">
        <v>156</v>
      </c>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6"/>
    </row>
    <row r="60" spans="2:46" s="120" customFormat="1" ht="30" customHeight="1" thickBot="1">
      <c r="C60" s="135"/>
      <c r="D60" s="233" t="s">
        <v>48</v>
      </c>
      <c r="E60" s="234"/>
      <c r="F60" s="234"/>
      <c r="G60" s="234"/>
      <c r="H60" s="234"/>
      <c r="I60" s="234"/>
      <c r="J60" s="235" t="s">
        <v>128</v>
      </c>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7"/>
    </row>
    <row r="61" spans="2:46" s="79" customFormat="1" ht="15" customHeight="1"/>
    <row r="62" spans="2:46" s="79" customFormat="1" ht="15" customHeight="1"/>
    <row r="63" spans="2:46" s="79" customFormat="1" ht="15" customHeight="1">
      <c r="C63" s="79" t="s">
        <v>74</v>
      </c>
    </row>
    <row r="64" spans="2:46" s="79" customFormat="1" ht="15" customHeight="1">
      <c r="C64" s="79" t="s">
        <v>159</v>
      </c>
    </row>
    <row r="65" spans="3:3" s="79" customFormat="1" ht="15" customHeight="1">
      <c r="C65" s="79" t="s">
        <v>158</v>
      </c>
    </row>
    <row r="66" spans="3:3" ht="15" customHeight="1">
      <c r="C66" s="79" t="s">
        <v>157</v>
      </c>
    </row>
    <row r="67" spans="3:3" ht="15" customHeight="1">
      <c r="C67" s="79" t="s">
        <v>162</v>
      </c>
    </row>
    <row r="68" spans="3:3" ht="15" customHeight="1"/>
    <row r="69" spans="3:3" ht="15" customHeight="1"/>
    <row r="70" spans="3:3" ht="15" customHeight="1"/>
    <row r="71" spans="3:3" ht="15" customHeight="1"/>
    <row r="72" spans="3:3" ht="15" customHeight="1"/>
    <row r="73" spans="3:3" ht="15" customHeight="1"/>
    <row r="74" spans="3:3" ht="15" customHeight="1"/>
    <row r="75" spans="3:3" ht="15" customHeight="1"/>
    <row r="76" spans="3:3" ht="15" customHeight="1"/>
    <row r="77" spans="3:3" ht="15" customHeight="1"/>
    <row r="78" spans="3:3" ht="15" customHeight="1"/>
    <row r="79" spans="3:3" ht="15" customHeight="1"/>
    <row r="80" spans="3:3" ht="15" customHeight="1"/>
    <row r="81" ht="15" customHeight="1"/>
    <row r="82" ht="15" customHeight="1"/>
  </sheetData>
  <mergeCells count="83">
    <mergeCell ref="C6:Q6"/>
    <mergeCell ref="U7:AA7"/>
    <mergeCell ref="U8:AA8"/>
    <mergeCell ref="R6:AA6"/>
    <mergeCell ref="U9:AA9"/>
    <mergeCell ref="U10:AA10"/>
    <mergeCell ref="R7:T7"/>
    <mergeCell ref="G8:Q8"/>
    <mergeCell ref="C7:Q7"/>
    <mergeCell ref="C8:F8"/>
    <mergeCell ref="R8:T8"/>
    <mergeCell ref="C9:F9"/>
    <mergeCell ref="R9:T9"/>
    <mergeCell ref="C10:F10"/>
    <mergeCell ref="R10:T10"/>
    <mergeCell ref="G10:Q10"/>
    <mergeCell ref="G9:Q9"/>
    <mergeCell ref="C24:AT24"/>
    <mergeCell ref="D25:J25"/>
    <mergeCell ref="K26:AT26"/>
    <mergeCell ref="K25:AT25"/>
    <mergeCell ref="D26:J26"/>
    <mergeCell ref="K38:AT38"/>
    <mergeCell ref="D38:J38"/>
    <mergeCell ref="C29:AT29"/>
    <mergeCell ref="C31:AT31"/>
    <mergeCell ref="K32:AT32"/>
    <mergeCell ref="K33:AT33"/>
    <mergeCell ref="K34:AT34"/>
    <mergeCell ref="D32:J32"/>
    <mergeCell ref="D33:J33"/>
    <mergeCell ref="D34:J34"/>
    <mergeCell ref="D35:J35"/>
    <mergeCell ref="K36:AT36"/>
    <mergeCell ref="K37:AT37"/>
    <mergeCell ref="D36:J36"/>
    <mergeCell ref="D37:J37"/>
    <mergeCell ref="K35:AT35"/>
    <mergeCell ref="J53:AT53"/>
    <mergeCell ref="D54:I54"/>
    <mergeCell ref="J54:AT54"/>
    <mergeCell ref="C43:AT43"/>
    <mergeCell ref="D44:J44"/>
    <mergeCell ref="K44:AT44"/>
    <mergeCell ref="D45:J45"/>
    <mergeCell ref="K45:AT45"/>
    <mergeCell ref="D46:J46"/>
    <mergeCell ref="K46:AT46"/>
    <mergeCell ref="E15:J15"/>
    <mergeCell ref="E16:J16"/>
    <mergeCell ref="E17:J17"/>
    <mergeCell ref="D60:I60"/>
    <mergeCell ref="J60:AT60"/>
    <mergeCell ref="C57:AT57"/>
    <mergeCell ref="D58:I58"/>
    <mergeCell ref="J58:AT58"/>
    <mergeCell ref="D59:I59"/>
    <mergeCell ref="J59:AT59"/>
    <mergeCell ref="C50:AT50"/>
    <mergeCell ref="D51:I51"/>
    <mergeCell ref="J51:AT51"/>
    <mergeCell ref="D52:I52"/>
    <mergeCell ref="J52:AT52"/>
    <mergeCell ref="D53:I53"/>
    <mergeCell ref="K16:M16"/>
    <mergeCell ref="K17:M17"/>
    <mergeCell ref="K15:M15"/>
    <mergeCell ref="N15:P15"/>
    <mergeCell ref="N16:P16"/>
    <mergeCell ref="N17:P17"/>
    <mergeCell ref="D27:J27"/>
    <mergeCell ref="K27:AT27"/>
    <mergeCell ref="K28:AT28"/>
    <mergeCell ref="D28:J28"/>
    <mergeCell ref="K30:AT30"/>
    <mergeCell ref="D30:J30"/>
    <mergeCell ref="K40:AT40"/>
    <mergeCell ref="K39:AT39"/>
    <mergeCell ref="D39:J40"/>
    <mergeCell ref="K41:AT41"/>
    <mergeCell ref="K42:AT42"/>
    <mergeCell ref="D41:J41"/>
    <mergeCell ref="D42:J42"/>
  </mergeCells>
  <phoneticPr fontId="3"/>
  <pageMargins left="0.7" right="0.7" top="0.75" bottom="0.75" header="0.3" footer="0.3"/>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B9E37-B5C5-492E-8FE0-BE13D8EF8486}">
  <sheetPr codeName="Sheet2">
    <tabColor rgb="FFFFDDFF"/>
    <pageSetUpPr fitToPage="1"/>
  </sheetPr>
  <dimension ref="A1:AP64"/>
  <sheetViews>
    <sheetView tabSelected="1" view="pageBreakPreview" topLeftCell="C5" zoomScale="90" zoomScaleNormal="75" zoomScaleSheetLayoutView="90" workbookViewId="0">
      <selection activeCell="R14" sqref="R14"/>
    </sheetView>
  </sheetViews>
  <sheetFormatPr defaultColWidth="9" defaultRowHeight="12"/>
  <cols>
    <col min="1" max="1" width="4.25" style="3" customWidth="1"/>
    <col min="2" max="2" width="3.125" style="3" customWidth="1"/>
    <col min="3" max="3" width="16.5" style="3" customWidth="1"/>
    <col min="4" max="5" width="14.875" style="3" customWidth="1"/>
    <col min="6" max="18" width="10.75" style="3" customWidth="1"/>
    <col min="19" max="28" width="6.625" style="3" customWidth="1"/>
    <col min="29" max="37" width="2.625" style="3" customWidth="1"/>
    <col min="38" max="16384" width="9" style="3"/>
  </cols>
  <sheetData>
    <row r="1" spans="1:9" ht="21" customHeight="1">
      <c r="A1" s="111" t="s">
        <v>150</v>
      </c>
    </row>
    <row r="2" spans="1:9" ht="15" customHeight="1">
      <c r="A2" s="4"/>
      <c r="B2" s="5"/>
      <c r="C2" s="5"/>
      <c r="G2" s="108" t="s">
        <v>87</v>
      </c>
    </row>
    <row r="3" spans="1:9" ht="15" customHeight="1">
      <c r="A3" s="3" t="s">
        <v>36</v>
      </c>
      <c r="B3" s="349" t="s">
        <v>5</v>
      </c>
      <c r="C3" s="350"/>
      <c r="D3" s="351"/>
      <c r="E3" s="6"/>
    </row>
    <row r="4" spans="1:9" ht="15" customHeight="1">
      <c r="B4" s="349" t="s">
        <v>6</v>
      </c>
      <c r="C4" s="350"/>
      <c r="D4" s="351"/>
      <c r="E4" s="6"/>
      <c r="F4" s="27" t="s">
        <v>13</v>
      </c>
    </row>
    <row r="5" spans="1:9" ht="15" customHeight="1">
      <c r="B5" s="349" t="s">
        <v>22</v>
      </c>
      <c r="C5" s="350"/>
      <c r="D5" s="351"/>
      <c r="E5" s="7"/>
      <c r="F5" s="7"/>
      <c r="H5" s="31"/>
    </row>
    <row r="6" spans="1:9" ht="15" customHeight="1">
      <c r="B6" s="352" t="s">
        <v>86</v>
      </c>
      <c r="C6" s="353"/>
      <c r="D6" s="354"/>
      <c r="E6" s="104"/>
      <c r="F6" s="104"/>
      <c r="G6" s="3" t="s">
        <v>82</v>
      </c>
      <c r="H6" s="31"/>
    </row>
    <row r="7" spans="1:9" ht="15" customHeight="1">
      <c r="B7" s="349" t="s">
        <v>45</v>
      </c>
      <c r="C7" s="350"/>
      <c r="D7" s="351"/>
      <c r="E7" s="7"/>
      <c r="F7" s="7"/>
      <c r="G7" s="3" t="s">
        <v>83</v>
      </c>
      <c r="H7" s="31"/>
    </row>
    <row r="8" spans="1:9" ht="15" customHeight="1">
      <c r="B8" s="349" t="s">
        <v>46</v>
      </c>
      <c r="C8" s="350"/>
      <c r="D8" s="351"/>
      <c r="E8" s="7"/>
      <c r="F8" s="7"/>
      <c r="G8" s="3" t="s">
        <v>85</v>
      </c>
      <c r="H8" s="31"/>
    </row>
    <row r="9" spans="1:9" ht="15" customHeight="1">
      <c r="B9" s="349" t="s">
        <v>47</v>
      </c>
      <c r="C9" s="350"/>
      <c r="D9" s="351"/>
      <c r="E9" s="7"/>
      <c r="F9" s="7"/>
      <c r="G9" s="3" t="s">
        <v>84</v>
      </c>
      <c r="H9" s="31"/>
    </row>
    <row r="10" spans="1:9" ht="15" customHeight="1">
      <c r="B10" s="117"/>
      <c r="C10" s="117"/>
      <c r="D10" s="118"/>
      <c r="E10" s="119"/>
      <c r="F10" s="119"/>
      <c r="G10" s="3" t="s">
        <v>151</v>
      </c>
      <c r="H10" s="31"/>
    </row>
    <row r="11" spans="1:9">
      <c r="I11" s="8"/>
    </row>
    <row r="12" spans="1:9" ht="13.5">
      <c r="A12" s="3" t="s">
        <v>37</v>
      </c>
      <c r="B12" s="355" t="s">
        <v>26</v>
      </c>
      <c r="C12" s="355"/>
      <c r="D12" s="355"/>
      <c r="E12" s="40" t="s">
        <v>27</v>
      </c>
      <c r="F12" s="356" t="s">
        <v>30</v>
      </c>
      <c r="G12" s="357"/>
      <c r="H12" s="27" t="s">
        <v>13</v>
      </c>
    </row>
    <row r="13" spans="1:9" ht="13.5">
      <c r="B13" s="332"/>
      <c r="C13" s="332"/>
      <c r="D13" s="332"/>
      <c r="E13" s="71"/>
      <c r="F13" s="333"/>
      <c r="G13" s="334"/>
      <c r="H13" s="72"/>
    </row>
    <row r="14" spans="1:9" ht="13.5">
      <c r="B14" s="332"/>
      <c r="C14" s="332"/>
      <c r="D14" s="332"/>
      <c r="E14" s="71"/>
      <c r="F14" s="333"/>
      <c r="G14" s="334"/>
      <c r="H14" s="72"/>
    </row>
    <row r="15" spans="1:9" ht="13.5">
      <c r="B15" s="332"/>
      <c r="C15" s="332"/>
      <c r="D15" s="332"/>
      <c r="E15" s="71"/>
      <c r="F15" s="333"/>
      <c r="G15" s="334"/>
      <c r="H15" s="72"/>
    </row>
    <row r="16" spans="1:9" ht="13.5">
      <c r="B16" s="332"/>
      <c r="C16" s="332"/>
      <c r="D16" s="332"/>
      <c r="E16" s="71"/>
      <c r="F16" s="333"/>
      <c r="G16" s="334"/>
      <c r="H16" s="72"/>
    </row>
    <row r="17" spans="1:42" ht="13.5">
      <c r="B17" s="332"/>
      <c r="C17" s="332"/>
      <c r="D17" s="332"/>
      <c r="E17" s="71"/>
      <c r="F17" s="333"/>
      <c r="G17" s="334"/>
      <c r="H17" s="72"/>
    </row>
    <row r="18" spans="1:42" ht="13.5">
      <c r="D18" s="38"/>
      <c r="E18" s="38"/>
      <c r="F18" s="39"/>
      <c r="G18" s="39"/>
    </row>
    <row r="19" spans="1:42" ht="15" customHeight="1">
      <c r="H19" s="8" t="s">
        <v>8</v>
      </c>
    </row>
    <row r="20" spans="1:42" ht="15" customHeight="1" thickBot="1">
      <c r="A20" s="3" t="s">
        <v>38</v>
      </c>
      <c r="B20" s="109" t="s">
        <v>43</v>
      </c>
      <c r="C20" s="109"/>
      <c r="E20" s="8" t="s">
        <v>11</v>
      </c>
      <c r="F20" s="8"/>
      <c r="G20" s="9" t="s">
        <v>2</v>
      </c>
      <c r="H20" s="10"/>
      <c r="I20" s="3" t="s">
        <v>3</v>
      </c>
      <c r="AA20" s="9"/>
      <c r="AB20" s="9" t="s">
        <v>163</v>
      </c>
    </row>
    <row r="21" spans="1:42" ht="15" customHeight="1">
      <c r="B21" s="325" t="s">
        <v>12</v>
      </c>
      <c r="C21" s="335"/>
      <c r="D21" s="336"/>
      <c r="E21" s="169" t="s">
        <v>13</v>
      </c>
      <c r="F21" s="46" t="s">
        <v>14</v>
      </c>
      <c r="G21" s="44" t="str">
        <f>$H20-1&amp;"年"</f>
        <v>-1年</v>
      </c>
      <c r="H21" s="11" t="str">
        <f>$H20&amp;"年"</f>
        <v>年</v>
      </c>
      <c r="I21" s="11" t="str">
        <f>$H20+1&amp;"年"</f>
        <v>1年</v>
      </c>
      <c r="J21" s="11" t="str">
        <f>$H20+2&amp;"年"</f>
        <v>2年</v>
      </c>
      <c r="K21" s="11" t="str">
        <f>$H20+3&amp;"年"</f>
        <v>3年</v>
      </c>
      <c r="L21" s="11" t="str">
        <f>$H20+4&amp;"年"</f>
        <v>4年</v>
      </c>
      <c r="M21" s="11" t="str">
        <f>$H20+5&amp;"年"</f>
        <v>5年</v>
      </c>
      <c r="N21" s="11" t="str">
        <f>$H20+6&amp;"年"</f>
        <v>6年</v>
      </c>
      <c r="O21" s="11" t="str">
        <f>$H20+7&amp;"年"</f>
        <v>7年</v>
      </c>
      <c r="P21" s="11" t="str">
        <f>$H20+8&amp;"年"</f>
        <v>8年</v>
      </c>
      <c r="Q21" s="11" t="str">
        <f>$H20+9&amp;"年"</f>
        <v>9年</v>
      </c>
      <c r="R21" s="395" t="str">
        <f>$H20+10&amp;"年"</f>
        <v>10年</v>
      </c>
      <c r="S21" s="187" t="str">
        <f>$H20+11&amp;"年"</f>
        <v>11年</v>
      </c>
      <c r="T21" s="170" t="str">
        <f>$H20+12&amp;"年"</f>
        <v>12年</v>
      </c>
      <c r="U21" s="170" t="str">
        <f>$H20+13&amp;"年"</f>
        <v>13年</v>
      </c>
      <c r="V21" s="170" t="str">
        <f>$H20+14&amp;"年"</f>
        <v>14年</v>
      </c>
      <c r="W21" s="170" t="str">
        <f>$H20+15&amp;"年"</f>
        <v>15年</v>
      </c>
      <c r="X21" s="170" t="str">
        <f>$H20+16&amp;"年"</f>
        <v>16年</v>
      </c>
      <c r="Y21" s="170" t="str">
        <f>$H20+17&amp;"年"</f>
        <v>17年</v>
      </c>
      <c r="Z21" s="170" t="str">
        <f>$H20+18&amp;"年"</f>
        <v>18年</v>
      </c>
      <c r="AA21" s="171" t="str">
        <f>$H20+19&amp;"年"</f>
        <v>19年</v>
      </c>
      <c r="AB21" s="172" t="str">
        <f>$H20+20&amp;"年"</f>
        <v>20年</v>
      </c>
    </row>
    <row r="22" spans="1:42" ht="15" customHeight="1">
      <c r="B22" s="337" t="s">
        <v>76</v>
      </c>
      <c r="C22" s="338"/>
      <c r="D22" s="339"/>
      <c r="E22" s="32"/>
      <c r="F22" s="47">
        <f>SUM(G22:AA22)</f>
        <v>0</v>
      </c>
      <c r="G22" s="22"/>
      <c r="H22" s="33"/>
      <c r="I22" s="33"/>
      <c r="J22" s="33"/>
      <c r="K22" s="33"/>
      <c r="L22" s="33"/>
      <c r="M22" s="33"/>
      <c r="N22" s="33"/>
      <c r="O22" s="33"/>
      <c r="P22" s="33"/>
      <c r="Q22" s="406"/>
      <c r="R22" s="396"/>
      <c r="S22" s="33"/>
      <c r="T22" s="33"/>
      <c r="U22" s="33"/>
      <c r="V22" s="33"/>
      <c r="W22" s="33"/>
      <c r="X22" s="33"/>
      <c r="Y22" s="33"/>
      <c r="Z22" s="33"/>
      <c r="AA22" s="82"/>
      <c r="AB22" s="173"/>
      <c r="AC22" s="34"/>
      <c r="AD22" s="34"/>
      <c r="AE22" s="34"/>
      <c r="AF22" s="34"/>
      <c r="AG22" s="34"/>
      <c r="AH22" s="34"/>
      <c r="AI22" s="34"/>
      <c r="AJ22" s="34"/>
      <c r="AK22" s="34"/>
      <c r="AL22" s="34"/>
      <c r="AM22" s="34"/>
      <c r="AN22" s="34"/>
      <c r="AO22" s="34"/>
      <c r="AP22" s="34"/>
    </row>
    <row r="23" spans="1:42" ht="15" customHeight="1" thickBot="1">
      <c r="B23" s="340" t="s">
        <v>21</v>
      </c>
      <c r="C23" s="341"/>
      <c r="D23" s="342"/>
      <c r="E23" s="35"/>
      <c r="F23" s="48">
        <f>SUM(G23:AA23)</f>
        <v>0</v>
      </c>
      <c r="G23" s="45"/>
      <c r="H23" s="36"/>
      <c r="I23" s="36"/>
      <c r="J23" s="36"/>
      <c r="K23" s="36"/>
      <c r="L23" s="36"/>
      <c r="M23" s="36"/>
      <c r="N23" s="36"/>
      <c r="O23" s="36"/>
      <c r="P23" s="36"/>
      <c r="Q23" s="407"/>
      <c r="R23" s="397"/>
      <c r="S23" s="36"/>
      <c r="T23" s="36"/>
      <c r="U23" s="36"/>
      <c r="V23" s="36"/>
      <c r="W23" s="36"/>
      <c r="X23" s="36"/>
      <c r="Y23" s="36"/>
      <c r="Z23" s="36"/>
      <c r="AA23" s="83"/>
      <c r="AB23" s="174"/>
      <c r="AC23" s="34"/>
      <c r="AD23" s="34"/>
      <c r="AE23" s="34"/>
      <c r="AF23" s="34"/>
      <c r="AG23" s="34"/>
      <c r="AH23" s="34"/>
      <c r="AI23" s="34"/>
      <c r="AJ23" s="34"/>
      <c r="AK23" s="34"/>
      <c r="AL23" s="34"/>
      <c r="AM23" s="34"/>
      <c r="AN23" s="34"/>
      <c r="AO23" s="34"/>
      <c r="AP23" s="34"/>
    </row>
    <row r="24" spans="1:42" ht="15" customHeight="1" thickTop="1">
      <c r="B24" s="343" t="s">
        <v>15</v>
      </c>
      <c r="C24" s="344"/>
      <c r="D24" s="345"/>
      <c r="E24" s="12"/>
      <c r="F24" s="47">
        <f t="shared" ref="F24:F29" si="0">SUM(G24:AA24)</f>
        <v>0</v>
      </c>
      <c r="G24" s="13"/>
      <c r="H24" s="14"/>
      <c r="I24" s="14"/>
      <c r="J24" s="14"/>
      <c r="K24" s="14"/>
      <c r="L24" s="14"/>
      <c r="M24" s="14"/>
      <c r="N24" s="14"/>
      <c r="O24" s="14"/>
      <c r="P24" s="14"/>
      <c r="Q24" s="408"/>
      <c r="R24" s="398"/>
      <c r="S24" s="14"/>
      <c r="T24" s="14"/>
      <c r="U24" s="14"/>
      <c r="V24" s="14"/>
      <c r="W24" s="14"/>
      <c r="X24" s="14"/>
      <c r="Y24" s="14"/>
      <c r="Z24" s="84"/>
      <c r="AA24" s="84"/>
      <c r="AB24" s="175"/>
    </row>
    <row r="25" spans="1:42" ht="15" customHeight="1">
      <c r="B25" s="346" t="s">
        <v>16</v>
      </c>
      <c r="C25" s="347"/>
      <c r="D25" s="348"/>
      <c r="E25" s="15"/>
      <c r="F25" s="49">
        <f t="shared" si="0"/>
        <v>0</v>
      </c>
      <c r="G25" s="16"/>
      <c r="H25" s="14"/>
      <c r="I25" s="14"/>
      <c r="J25" s="14"/>
      <c r="K25" s="14"/>
      <c r="L25" s="14"/>
      <c r="M25" s="14"/>
      <c r="N25" s="14"/>
      <c r="O25" s="14"/>
      <c r="P25" s="14"/>
      <c r="Q25" s="408"/>
      <c r="R25" s="398"/>
      <c r="S25" s="14"/>
      <c r="T25" s="14"/>
      <c r="U25" s="14"/>
      <c r="V25" s="14"/>
      <c r="W25" s="14"/>
      <c r="X25" s="14"/>
      <c r="Y25" s="14"/>
      <c r="Z25" s="14"/>
      <c r="AA25" s="84"/>
      <c r="AB25" s="175"/>
    </row>
    <row r="26" spans="1:42" ht="15" customHeight="1">
      <c r="B26" s="329" t="s">
        <v>17</v>
      </c>
      <c r="C26" s="330"/>
      <c r="D26" s="331"/>
      <c r="E26" s="17" t="s">
        <v>4</v>
      </c>
      <c r="F26" s="50">
        <f t="shared" si="0"/>
        <v>0</v>
      </c>
      <c r="G26" s="18"/>
      <c r="H26" s="19">
        <f t="shared" ref="H26:AA26" si="1">H24-SUM(H25:H25)</f>
        <v>0</v>
      </c>
      <c r="I26" s="20">
        <f t="shared" si="1"/>
        <v>0</v>
      </c>
      <c r="J26" s="19">
        <f t="shared" si="1"/>
        <v>0</v>
      </c>
      <c r="K26" s="20">
        <f t="shared" si="1"/>
        <v>0</v>
      </c>
      <c r="L26" s="20">
        <f t="shared" si="1"/>
        <v>0</v>
      </c>
      <c r="M26" s="20">
        <f t="shared" si="1"/>
        <v>0</v>
      </c>
      <c r="N26" s="20">
        <f t="shared" si="1"/>
        <v>0</v>
      </c>
      <c r="O26" s="20">
        <f t="shared" si="1"/>
        <v>0</v>
      </c>
      <c r="P26" s="20">
        <f t="shared" si="1"/>
        <v>0</v>
      </c>
      <c r="Q26" s="409">
        <f t="shared" si="1"/>
        <v>0</v>
      </c>
      <c r="R26" s="399">
        <f t="shared" si="1"/>
        <v>0</v>
      </c>
      <c r="S26" s="20">
        <f t="shared" si="1"/>
        <v>0</v>
      </c>
      <c r="T26" s="20">
        <f t="shared" si="1"/>
        <v>0</v>
      </c>
      <c r="U26" s="20">
        <f t="shared" si="1"/>
        <v>0</v>
      </c>
      <c r="V26" s="20">
        <f t="shared" si="1"/>
        <v>0</v>
      </c>
      <c r="W26" s="20">
        <f t="shared" si="1"/>
        <v>0</v>
      </c>
      <c r="X26" s="20">
        <f t="shared" si="1"/>
        <v>0</v>
      </c>
      <c r="Y26" s="20">
        <f t="shared" si="1"/>
        <v>0</v>
      </c>
      <c r="Z26" s="20">
        <f t="shared" si="1"/>
        <v>0</v>
      </c>
      <c r="AA26" s="85">
        <f t="shared" si="1"/>
        <v>0</v>
      </c>
      <c r="AB26" s="176"/>
    </row>
    <row r="27" spans="1:42" ht="15" customHeight="1">
      <c r="B27" s="304" t="s">
        <v>23</v>
      </c>
      <c r="C27" s="305"/>
      <c r="D27" s="306"/>
      <c r="E27" s="21"/>
      <c r="F27" s="51">
        <f t="shared" si="0"/>
        <v>0</v>
      </c>
      <c r="G27" s="22"/>
      <c r="H27" s="23"/>
      <c r="I27" s="23"/>
      <c r="J27" s="23"/>
      <c r="K27" s="23"/>
      <c r="L27" s="23"/>
      <c r="M27" s="23"/>
      <c r="N27" s="23"/>
      <c r="O27" s="23"/>
      <c r="P27" s="23"/>
      <c r="Q27" s="410"/>
      <c r="R27" s="400"/>
      <c r="S27" s="23"/>
      <c r="T27" s="23"/>
      <c r="U27" s="23"/>
      <c r="V27" s="23"/>
      <c r="W27" s="23"/>
      <c r="X27" s="23"/>
      <c r="Y27" s="23"/>
      <c r="Z27" s="23"/>
      <c r="AA27" s="86"/>
      <c r="AB27" s="177"/>
    </row>
    <row r="28" spans="1:42" ht="15" customHeight="1">
      <c r="B28" s="307" t="s">
        <v>24</v>
      </c>
      <c r="C28" s="308"/>
      <c r="D28" s="309"/>
      <c r="E28" s="24"/>
      <c r="F28" s="52">
        <f t="shared" si="0"/>
        <v>0</v>
      </c>
      <c r="G28" s="25"/>
      <c r="H28" s="26"/>
      <c r="I28" s="26"/>
      <c r="J28" s="26"/>
      <c r="K28" s="26"/>
      <c r="L28" s="26"/>
      <c r="M28" s="26"/>
      <c r="N28" s="26"/>
      <c r="O28" s="26"/>
      <c r="P28" s="26"/>
      <c r="Q28" s="411"/>
      <c r="R28" s="401"/>
      <c r="S28" s="26"/>
      <c r="T28" s="26"/>
      <c r="U28" s="26"/>
      <c r="V28" s="26"/>
      <c r="W28" s="26"/>
      <c r="X28" s="26"/>
      <c r="Y28" s="26"/>
      <c r="Z28" s="26"/>
      <c r="AA28" s="87"/>
      <c r="AB28" s="178"/>
    </row>
    <row r="29" spans="1:42" ht="15" customHeight="1" thickBot="1">
      <c r="B29" s="310" t="s">
        <v>18</v>
      </c>
      <c r="C29" s="311"/>
      <c r="D29" s="312"/>
      <c r="E29" s="41" t="s">
        <v>4</v>
      </c>
      <c r="F29" s="53">
        <f t="shared" si="0"/>
        <v>0</v>
      </c>
      <c r="G29" s="42"/>
      <c r="H29" s="43">
        <f>H26-SUM(H27:H28)</f>
        <v>0</v>
      </c>
      <c r="I29" s="43">
        <f>I26-SUM(I27:I28)</f>
        <v>0</v>
      </c>
      <c r="J29" s="43">
        <f t="shared" ref="J29:AA29" si="2">J26-SUM(J27:J28)</f>
        <v>0</v>
      </c>
      <c r="K29" s="43">
        <f t="shared" si="2"/>
        <v>0</v>
      </c>
      <c r="L29" s="43">
        <f t="shared" si="2"/>
        <v>0</v>
      </c>
      <c r="M29" s="43">
        <f t="shared" si="2"/>
        <v>0</v>
      </c>
      <c r="N29" s="43">
        <f t="shared" si="2"/>
        <v>0</v>
      </c>
      <c r="O29" s="43">
        <f t="shared" si="2"/>
        <v>0</v>
      </c>
      <c r="P29" s="43">
        <f t="shared" si="2"/>
        <v>0</v>
      </c>
      <c r="Q29" s="412">
        <f t="shared" si="2"/>
        <v>0</v>
      </c>
      <c r="R29" s="402">
        <f t="shared" si="2"/>
        <v>0</v>
      </c>
      <c r="S29" s="43">
        <f t="shared" si="2"/>
        <v>0</v>
      </c>
      <c r="T29" s="43">
        <f t="shared" si="2"/>
        <v>0</v>
      </c>
      <c r="U29" s="43">
        <f t="shared" si="2"/>
        <v>0</v>
      </c>
      <c r="V29" s="43">
        <f t="shared" si="2"/>
        <v>0</v>
      </c>
      <c r="W29" s="43">
        <f t="shared" si="2"/>
        <v>0</v>
      </c>
      <c r="X29" s="43">
        <f t="shared" si="2"/>
        <v>0</v>
      </c>
      <c r="Y29" s="43">
        <f t="shared" si="2"/>
        <v>0</v>
      </c>
      <c r="Z29" s="43">
        <f t="shared" si="2"/>
        <v>0</v>
      </c>
      <c r="AA29" s="88">
        <f t="shared" si="2"/>
        <v>0</v>
      </c>
      <c r="AB29" s="179"/>
    </row>
    <row r="30" spans="1:42" ht="14.25" thickTop="1">
      <c r="B30" s="313" t="s">
        <v>34</v>
      </c>
      <c r="C30" s="314"/>
      <c r="D30" s="315"/>
      <c r="E30" s="97" t="s">
        <v>4</v>
      </c>
      <c r="F30" s="98"/>
      <c r="G30" s="115">
        <f>-G40+G42</f>
        <v>0</v>
      </c>
      <c r="H30" s="115">
        <f>SUM(H29,H41,H42)-H40</f>
        <v>0</v>
      </c>
      <c r="I30" s="115">
        <f>SUM(I29,I41,I42)-I40</f>
        <v>0</v>
      </c>
      <c r="J30" s="115">
        <f t="shared" ref="J30:AA30" si="3">SUM(J29,J41,J42)-J40</f>
        <v>0</v>
      </c>
      <c r="K30" s="115">
        <f t="shared" si="3"/>
        <v>0</v>
      </c>
      <c r="L30" s="115">
        <f t="shared" si="3"/>
        <v>0</v>
      </c>
      <c r="M30" s="115">
        <f t="shared" si="3"/>
        <v>0</v>
      </c>
      <c r="N30" s="115">
        <f t="shared" si="3"/>
        <v>0</v>
      </c>
      <c r="O30" s="115">
        <f t="shared" si="3"/>
        <v>0</v>
      </c>
      <c r="P30" s="115">
        <f t="shared" si="3"/>
        <v>0</v>
      </c>
      <c r="Q30" s="413">
        <f t="shared" si="3"/>
        <v>0</v>
      </c>
      <c r="R30" s="403">
        <f t="shared" si="3"/>
        <v>0</v>
      </c>
      <c r="S30" s="115">
        <f t="shared" si="3"/>
        <v>0</v>
      </c>
      <c r="T30" s="115">
        <f t="shared" si="3"/>
        <v>0</v>
      </c>
      <c r="U30" s="115">
        <f t="shared" si="3"/>
        <v>0</v>
      </c>
      <c r="V30" s="115">
        <f t="shared" si="3"/>
        <v>0</v>
      </c>
      <c r="W30" s="115">
        <f t="shared" si="3"/>
        <v>0</v>
      </c>
      <c r="X30" s="115">
        <f t="shared" si="3"/>
        <v>0</v>
      </c>
      <c r="Y30" s="115">
        <f t="shared" si="3"/>
        <v>0</v>
      </c>
      <c r="Z30" s="115">
        <f t="shared" si="3"/>
        <v>0</v>
      </c>
      <c r="AA30" s="116">
        <f t="shared" si="3"/>
        <v>0</v>
      </c>
      <c r="AB30" s="180"/>
    </row>
    <row r="31" spans="1:42" ht="15" customHeight="1">
      <c r="B31" s="316" t="s">
        <v>32</v>
      </c>
      <c r="C31" s="317"/>
      <c r="D31" s="318"/>
      <c r="E31" s="61" t="s">
        <v>4</v>
      </c>
      <c r="F31" s="64"/>
      <c r="G31" s="65">
        <f>G40-G41</f>
        <v>0</v>
      </c>
      <c r="H31" s="62">
        <f>MAX(0,G31+(H40-H41))</f>
        <v>0</v>
      </c>
      <c r="I31" s="62">
        <f t="shared" ref="I31:Z31" si="4">MAX(0,H31+(I40-I41))</f>
        <v>0</v>
      </c>
      <c r="J31" s="62">
        <f t="shared" si="4"/>
        <v>0</v>
      </c>
      <c r="K31" s="62">
        <f t="shared" si="4"/>
        <v>0</v>
      </c>
      <c r="L31" s="62">
        <f t="shared" si="4"/>
        <v>0</v>
      </c>
      <c r="M31" s="62">
        <f t="shared" si="4"/>
        <v>0</v>
      </c>
      <c r="N31" s="62">
        <f t="shared" si="4"/>
        <v>0</v>
      </c>
      <c r="O31" s="62">
        <f t="shared" si="4"/>
        <v>0</v>
      </c>
      <c r="P31" s="62">
        <f t="shared" si="4"/>
        <v>0</v>
      </c>
      <c r="Q31" s="414">
        <f t="shared" si="4"/>
        <v>0</v>
      </c>
      <c r="R31" s="404">
        <f>MAX(0,Q31+(R40-R41))</f>
        <v>0</v>
      </c>
      <c r="S31" s="62">
        <f t="shared" si="4"/>
        <v>0</v>
      </c>
      <c r="T31" s="62">
        <f t="shared" si="4"/>
        <v>0</v>
      </c>
      <c r="U31" s="62">
        <f t="shared" si="4"/>
        <v>0</v>
      </c>
      <c r="V31" s="62">
        <f t="shared" si="4"/>
        <v>0</v>
      </c>
      <c r="W31" s="62">
        <f t="shared" si="4"/>
        <v>0</v>
      </c>
      <c r="X31" s="62">
        <f t="shared" si="4"/>
        <v>0</v>
      </c>
      <c r="Y31" s="62">
        <f t="shared" si="4"/>
        <v>0</v>
      </c>
      <c r="Z31" s="62">
        <f t="shared" si="4"/>
        <v>0</v>
      </c>
      <c r="AA31" s="89">
        <f>MAX(0,Z31+(AA40-AA41))</f>
        <v>0</v>
      </c>
      <c r="AB31" s="181">
        <f>MAX(0,AA31+(AB40-AB41))</f>
        <v>0</v>
      </c>
    </row>
    <row r="32" spans="1:42" ht="15" customHeight="1">
      <c r="B32" s="316" t="s">
        <v>28</v>
      </c>
      <c r="C32" s="317"/>
      <c r="D32" s="318"/>
      <c r="E32" s="61" t="s">
        <v>4</v>
      </c>
      <c r="F32" s="64"/>
      <c r="G32" s="62">
        <f>G$30</f>
        <v>0</v>
      </c>
      <c r="H32" s="62">
        <f>IF($E$5=H$35,H$30+I$31,H$30)</f>
        <v>0</v>
      </c>
      <c r="I32" s="62">
        <f t="shared" ref="I32:AA32" si="5">IF($E$5=I$35,I$30+J$31,I$30)</f>
        <v>0</v>
      </c>
      <c r="J32" s="62">
        <f t="shared" si="5"/>
        <v>0</v>
      </c>
      <c r="K32" s="62">
        <f t="shared" si="5"/>
        <v>0</v>
      </c>
      <c r="L32" s="62">
        <f t="shared" si="5"/>
        <v>0</v>
      </c>
      <c r="M32" s="62">
        <f t="shared" si="5"/>
        <v>0</v>
      </c>
      <c r="N32" s="62">
        <f t="shared" si="5"/>
        <v>0</v>
      </c>
      <c r="O32" s="62">
        <f t="shared" si="5"/>
        <v>0</v>
      </c>
      <c r="P32" s="62">
        <f t="shared" si="5"/>
        <v>0</v>
      </c>
      <c r="Q32" s="414">
        <f t="shared" si="5"/>
        <v>0</v>
      </c>
      <c r="R32" s="404">
        <f t="shared" si="5"/>
        <v>0</v>
      </c>
      <c r="S32" s="62">
        <f t="shared" si="5"/>
        <v>0</v>
      </c>
      <c r="T32" s="62">
        <f t="shared" si="5"/>
        <v>0</v>
      </c>
      <c r="U32" s="62">
        <f t="shared" si="5"/>
        <v>0</v>
      </c>
      <c r="V32" s="62">
        <f t="shared" si="5"/>
        <v>0</v>
      </c>
      <c r="W32" s="62">
        <f t="shared" si="5"/>
        <v>0</v>
      </c>
      <c r="X32" s="185">
        <f t="shared" si="5"/>
        <v>0</v>
      </c>
      <c r="Y32" s="62">
        <f t="shared" si="5"/>
        <v>0</v>
      </c>
      <c r="Z32" s="62">
        <f t="shared" si="5"/>
        <v>0</v>
      </c>
      <c r="AA32" s="89">
        <f t="shared" si="5"/>
        <v>0</v>
      </c>
      <c r="AB32" s="182"/>
    </row>
    <row r="33" spans="1:28" ht="15" customHeight="1">
      <c r="B33" s="319" t="s">
        <v>33</v>
      </c>
      <c r="C33" s="320"/>
      <c r="D33" s="321"/>
      <c r="E33" s="99" t="s">
        <v>4</v>
      </c>
      <c r="F33" s="100"/>
      <c r="G33" s="101"/>
      <c r="H33" s="102" t="e">
        <f>IRR($G30:H30)*100</f>
        <v>#NUM!</v>
      </c>
      <c r="I33" s="102" t="e">
        <f>IRR($G30:I30)*100</f>
        <v>#NUM!</v>
      </c>
      <c r="J33" s="102" t="e">
        <f>IRR($G30:J30)*100</f>
        <v>#NUM!</v>
      </c>
      <c r="K33" s="102" t="e">
        <f>IRR($G30:K30)*100</f>
        <v>#NUM!</v>
      </c>
      <c r="L33" s="102" t="e">
        <f>IRR($G30:L30)*100</f>
        <v>#NUM!</v>
      </c>
      <c r="M33" s="102" t="e">
        <f>IRR($G30:M30)*100</f>
        <v>#NUM!</v>
      </c>
      <c r="N33" s="102" t="e">
        <f>IRR($G30:N30)*100</f>
        <v>#NUM!</v>
      </c>
      <c r="O33" s="102" t="e">
        <f>IRR($G30:O30)*100</f>
        <v>#NUM!</v>
      </c>
      <c r="P33" s="102" t="e">
        <f>IRR($G30:P30)*100</f>
        <v>#NUM!</v>
      </c>
      <c r="Q33" s="415" t="e">
        <f>IRR($G30:Q30)*100</f>
        <v>#NUM!</v>
      </c>
      <c r="R33" s="405" t="e">
        <f>IRR($G30:R30)*100</f>
        <v>#NUM!</v>
      </c>
      <c r="S33" s="102" t="e">
        <f>IRR($G30:S30)*100</f>
        <v>#NUM!</v>
      </c>
      <c r="T33" s="102" t="e">
        <f>IRR($G30:T30)*100</f>
        <v>#NUM!</v>
      </c>
      <c r="U33" s="102" t="e">
        <f>IRR($G30:U30)*100</f>
        <v>#NUM!</v>
      </c>
      <c r="V33" s="102" t="e">
        <f>IRR($G30:V30)*100</f>
        <v>#NUM!</v>
      </c>
      <c r="W33" s="102" t="e">
        <f>IRR($G30:W30)*100</f>
        <v>#NUM!</v>
      </c>
      <c r="X33" s="102" t="e">
        <f>IRR($G30:X30)*100</f>
        <v>#NUM!</v>
      </c>
      <c r="Y33" s="102" t="e">
        <f>IRR($G30:Y30)*100</f>
        <v>#NUM!</v>
      </c>
      <c r="Z33" s="102" t="e">
        <f>IRR($G30:Z30)*100</f>
        <v>#NUM!</v>
      </c>
      <c r="AA33" s="103" t="e">
        <f>IRR($G30:AA30)*100</f>
        <v>#NUM!</v>
      </c>
      <c r="AB33" s="182"/>
    </row>
    <row r="34" spans="1:28" ht="15" customHeight="1" thickBot="1">
      <c r="B34" s="322" t="s">
        <v>35</v>
      </c>
      <c r="C34" s="323"/>
      <c r="D34" s="324"/>
      <c r="E34" s="66" t="s">
        <v>4</v>
      </c>
      <c r="F34" s="67"/>
      <c r="G34" s="68"/>
      <c r="H34" s="69" t="str">
        <f>IF($E$5=H$35,IRR($G$32:H$32)*100,"")</f>
        <v/>
      </c>
      <c r="I34" s="69" t="str">
        <f>IF($E$5=I$35,IRR($G$32:I$32)*100,"")</f>
        <v/>
      </c>
      <c r="J34" s="69" t="str">
        <f>IF($E$5=J$35,IRR($G$32:J$32)*100,"")</f>
        <v/>
      </c>
      <c r="K34" s="69" t="str">
        <f>IF($E$5=K$35,IRR($G$32:K$32)*100,"")</f>
        <v/>
      </c>
      <c r="L34" s="69" t="str">
        <f>IF($E$5=L$35,IRR($G$32:L$32)*100,"")</f>
        <v/>
      </c>
      <c r="M34" s="69" t="str">
        <f>IF($E$5=M$35,IRR($G$32:M$32)*100,"")</f>
        <v/>
      </c>
      <c r="N34" s="69" t="str">
        <f>IF($E$5=N$35,IRR($G$32:N$32)*100,"")</f>
        <v/>
      </c>
      <c r="O34" s="69" t="str">
        <f>IF($E$5=O$35,IRR($G$32:O$32)*100,"")</f>
        <v/>
      </c>
      <c r="P34" s="69" t="str">
        <f>IF($E$5=P$35,IRR($G$32:P$32)*100,"")</f>
        <v/>
      </c>
      <c r="Q34" s="416" t="str">
        <f>IF($E$5=Q$35,IRR($G$32:Q$32)*100,"")</f>
        <v/>
      </c>
      <c r="R34" s="394" t="str">
        <f>IF($E$5=R$35,IRR($G$32:R$32)*100,"")</f>
        <v/>
      </c>
      <c r="S34" s="183" t="str">
        <f>IF($E$5=S$35,IRR($G$32:S$32)*100,"")</f>
        <v/>
      </c>
      <c r="T34" s="183" t="str">
        <f>IF($E$5=T$35,IRR($G$32:T$32)*100,"")</f>
        <v/>
      </c>
      <c r="U34" s="183" t="str">
        <f>IF($E$5=U$35,IRR($G$32:U$32)*100,"")</f>
        <v/>
      </c>
      <c r="V34" s="183" t="str">
        <f>IF($E$5=V$35,IRR($G$32:V$32)*100,"")</f>
        <v/>
      </c>
      <c r="W34" s="183" t="str">
        <f>IF($E$5=W$35,IRR($G$32:W$32)*100,"")</f>
        <v/>
      </c>
      <c r="X34" s="183" t="str">
        <f>IF($E$5=X$35,IRR($G$32:X$32)*100,"")</f>
        <v/>
      </c>
      <c r="Y34" s="183" t="str">
        <f>IF($E$5=Y$35,IRR($G$32:Y$32)*100,"")</f>
        <v/>
      </c>
      <c r="Z34" s="183" t="str">
        <f>IF($E$5=Z$35,IRR($G$32:Z$32)*100,"")</f>
        <v/>
      </c>
      <c r="AA34" s="186" t="str">
        <f>IF($E$5=AA$35,IRR($G$32:AA$32)*100,"")</f>
        <v/>
      </c>
      <c r="AB34" s="184"/>
    </row>
    <row r="35" spans="1:28" ht="15" customHeight="1">
      <c r="F35" s="108"/>
      <c r="G35" s="9" t="s">
        <v>31</v>
      </c>
      <c r="H35" s="8">
        <v>1</v>
      </c>
      <c r="I35" s="8">
        <v>2</v>
      </c>
      <c r="J35" s="8">
        <v>3</v>
      </c>
      <c r="K35" s="8">
        <v>4</v>
      </c>
      <c r="L35" s="8">
        <v>5</v>
      </c>
      <c r="M35" s="8">
        <v>6</v>
      </c>
      <c r="N35" s="8">
        <v>7</v>
      </c>
      <c r="O35" s="8">
        <v>8</v>
      </c>
      <c r="P35" s="8">
        <v>9</v>
      </c>
      <c r="Q35" s="8">
        <v>10</v>
      </c>
      <c r="R35" s="8">
        <v>11</v>
      </c>
      <c r="S35" s="8">
        <v>12</v>
      </c>
      <c r="T35" s="8">
        <v>13</v>
      </c>
      <c r="U35" s="8">
        <v>14</v>
      </c>
      <c r="V35" s="8">
        <v>15</v>
      </c>
      <c r="W35" s="8">
        <v>16</v>
      </c>
      <c r="X35" s="8">
        <v>17</v>
      </c>
      <c r="Y35" s="8">
        <v>18</v>
      </c>
      <c r="Z35" s="8">
        <v>19</v>
      </c>
      <c r="AA35" s="8">
        <v>20</v>
      </c>
      <c r="AB35" s="9"/>
    </row>
    <row r="36" spans="1:28" ht="15" customHeight="1">
      <c r="F36" s="31"/>
      <c r="W36" s="60"/>
    </row>
    <row r="37" spans="1:28" ht="15" customHeight="1">
      <c r="B37" s="4"/>
      <c r="C37" s="4"/>
      <c r="E37" s="31"/>
      <c r="H37" s="8" t="s">
        <v>8</v>
      </c>
      <c r="K37" s="108" t="s">
        <v>10</v>
      </c>
    </row>
    <row r="38" spans="1:28" ht="15" customHeight="1" thickBot="1">
      <c r="A38" s="3" t="s">
        <v>39</v>
      </c>
      <c r="B38" s="109" t="s">
        <v>29</v>
      </c>
      <c r="E38" s="8" t="s">
        <v>11</v>
      </c>
      <c r="F38" s="8"/>
      <c r="G38" s="9" t="s">
        <v>2</v>
      </c>
      <c r="H38" s="28">
        <f>$H$20</f>
        <v>0</v>
      </c>
      <c r="I38" s="3" t="s">
        <v>3</v>
      </c>
      <c r="AA38" s="9"/>
      <c r="AB38" s="9" t="s">
        <v>163</v>
      </c>
    </row>
    <row r="39" spans="1:28" ht="15" customHeight="1">
      <c r="B39" s="325" t="s">
        <v>19</v>
      </c>
      <c r="C39" s="326"/>
      <c r="D39" s="29" t="s">
        <v>9</v>
      </c>
      <c r="E39" s="29" t="s">
        <v>13</v>
      </c>
      <c r="F39" s="46" t="s">
        <v>14</v>
      </c>
      <c r="G39" s="44" t="str">
        <f>$H38-1&amp;"年"</f>
        <v>-1年</v>
      </c>
      <c r="H39" s="11" t="str">
        <f>$H38&amp;"年"</f>
        <v>0年</v>
      </c>
      <c r="I39" s="11" t="str">
        <f>$H38+1&amp;"年"</f>
        <v>1年</v>
      </c>
      <c r="J39" s="11" t="str">
        <f>$H38+2&amp;"年"</f>
        <v>2年</v>
      </c>
      <c r="K39" s="11" t="str">
        <f>$H38+3&amp;"年"</f>
        <v>3年</v>
      </c>
      <c r="L39" s="11" t="str">
        <f>$H38+4&amp;"年"</f>
        <v>4年</v>
      </c>
      <c r="M39" s="11" t="str">
        <f>$H38+5&amp;"年"</f>
        <v>5年</v>
      </c>
      <c r="N39" s="11" t="str">
        <f>$H38+6&amp;"年"</f>
        <v>6年</v>
      </c>
      <c r="O39" s="11" t="str">
        <f>$H38+7&amp;"年"</f>
        <v>7年</v>
      </c>
      <c r="P39" s="11" t="str">
        <f>$H38+8&amp;"年"</f>
        <v>8年</v>
      </c>
      <c r="Q39" s="11" t="str">
        <f>$H38+9&amp;"年"</f>
        <v>9年</v>
      </c>
      <c r="R39" s="11" t="str">
        <f>$H38+10&amp;"年"</f>
        <v>10年</v>
      </c>
      <c r="S39" s="11" t="str">
        <f>$H38+11&amp;"年"</f>
        <v>11年</v>
      </c>
      <c r="T39" s="11" t="str">
        <f>$H38+12&amp;"年"</f>
        <v>12年</v>
      </c>
      <c r="U39" s="11" t="str">
        <f>$H38+13&amp;"年"</f>
        <v>13年</v>
      </c>
      <c r="V39" s="11" t="str">
        <f>$H38+14&amp;"年"</f>
        <v>14年</v>
      </c>
      <c r="W39" s="11" t="str">
        <f>$H38+15&amp;"年"</f>
        <v>15年</v>
      </c>
      <c r="X39" s="11" t="str">
        <f>$H38+16&amp;"年"</f>
        <v>16年</v>
      </c>
      <c r="Y39" s="11" t="str">
        <f>$H38+17&amp;"年"</f>
        <v>17年</v>
      </c>
      <c r="Z39" s="11" t="str">
        <f>$H38+18&amp;"年"</f>
        <v>18年</v>
      </c>
      <c r="AA39" s="81" t="str">
        <f>$H38+19&amp;"年"</f>
        <v>19年</v>
      </c>
      <c r="AB39" s="90" t="str">
        <f>$H38+20&amp;"年"</f>
        <v>20年</v>
      </c>
    </row>
    <row r="40" spans="1:28" ht="15" customHeight="1">
      <c r="B40" s="327" t="s">
        <v>1</v>
      </c>
      <c r="C40" s="328"/>
      <c r="D40" s="30" t="s">
        <v>0</v>
      </c>
      <c r="E40" s="73"/>
      <c r="F40" s="54">
        <f>SUM(G40:AA40)</f>
        <v>0</v>
      </c>
      <c r="G40" s="75"/>
      <c r="H40" s="76"/>
      <c r="I40" s="76"/>
      <c r="J40" s="76"/>
      <c r="K40" s="76"/>
      <c r="L40" s="76"/>
      <c r="M40" s="76"/>
      <c r="N40" s="76"/>
      <c r="O40" s="77"/>
      <c r="P40" s="76"/>
      <c r="Q40" s="76"/>
      <c r="R40" s="76"/>
      <c r="S40" s="76"/>
      <c r="T40" s="76"/>
      <c r="U40" s="76"/>
      <c r="V40" s="76"/>
      <c r="W40" s="76"/>
      <c r="X40" s="76"/>
      <c r="Y40" s="76"/>
      <c r="Z40" s="76"/>
      <c r="AA40" s="91"/>
      <c r="AB40" s="94"/>
    </row>
    <row r="41" spans="1:28" ht="15" customHeight="1">
      <c r="B41" s="327" t="s">
        <v>25</v>
      </c>
      <c r="C41" s="328"/>
      <c r="D41" s="30" t="s">
        <v>0</v>
      </c>
      <c r="E41" s="74"/>
      <c r="F41" s="54">
        <f>SUM(G41:AA41)</f>
        <v>0</v>
      </c>
      <c r="G41" s="63"/>
      <c r="H41" s="78"/>
      <c r="I41" s="78"/>
      <c r="J41" s="78"/>
      <c r="K41" s="78"/>
      <c r="L41" s="78"/>
      <c r="M41" s="78"/>
      <c r="N41" s="78"/>
      <c r="O41" s="78"/>
      <c r="P41" s="78"/>
      <c r="Q41" s="78"/>
      <c r="R41" s="78"/>
      <c r="S41" s="78"/>
      <c r="T41" s="78"/>
      <c r="U41" s="78"/>
      <c r="V41" s="78"/>
      <c r="W41" s="78"/>
      <c r="X41" s="78"/>
      <c r="Y41" s="78"/>
      <c r="Z41" s="78"/>
      <c r="AA41" s="92"/>
      <c r="AB41" s="95"/>
    </row>
    <row r="42" spans="1:28" ht="15" customHeight="1" thickBot="1">
      <c r="B42" s="302" t="s">
        <v>20</v>
      </c>
      <c r="C42" s="303"/>
      <c r="D42" s="55"/>
      <c r="E42" s="37"/>
      <c r="F42" s="56">
        <f>SUM(G42:AA42)</f>
        <v>0</v>
      </c>
      <c r="G42" s="57"/>
      <c r="H42" s="58"/>
      <c r="I42" s="58"/>
      <c r="J42" s="58"/>
      <c r="K42" s="58"/>
      <c r="L42" s="58"/>
      <c r="M42" s="58"/>
      <c r="N42" s="58"/>
      <c r="O42" s="59"/>
      <c r="P42" s="58"/>
      <c r="Q42" s="58"/>
      <c r="R42" s="58"/>
      <c r="S42" s="58"/>
      <c r="T42" s="58"/>
      <c r="U42" s="58"/>
      <c r="V42" s="58"/>
      <c r="W42" s="58"/>
      <c r="X42" s="58"/>
      <c r="Y42" s="58"/>
      <c r="Z42" s="58"/>
      <c r="AA42" s="93"/>
      <c r="AB42" s="96"/>
    </row>
    <row r="43" spans="1:28" s="8" customFormat="1" ht="1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s="8" customFormat="1" ht="1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28" s="8" customFormat="1" ht="1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s="8" customFormat="1" ht="1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s="8" customFormat="1" ht="1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s="8" customFormat="1" ht="1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s="8" customFormat="1" ht="1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1:28" s="8" customFormat="1" ht="1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1:28" s="8" customFormat="1" ht="1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1:28" s="8" customFormat="1" ht="1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28" ht="15" customHeight="1"/>
    <row r="54" spans="1:28" ht="15" customHeight="1"/>
    <row r="55" spans="1:28" ht="15" customHeight="1"/>
    <row r="56" spans="1:28" ht="15" customHeight="1"/>
    <row r="57" spans="1:28" ht="15" customHeight="1"/>
    <row r="58" spans="1:28" ht="15" customHeight="1"/>
    <row r="59" spans="1:28" ht="15" customHeight="1"/>
    <row r="60" spans="1:28" ht="15" customHeight="1"/>
    <row r="61" spans="1:28" ht="15" customHeight="1"/>
    <row r="62" spans="1:28" ht="15" customHeight="1"/>
    <row r="63" spans="1:28" ht="15" customHeight="1"/>
    <row r="64" spans="1:28" ht="15" customHeight="1"/>
  </sheetData>
  <protectedRanges>
    <protectedRange sqref="G27:AB28 G24:AB25" name="範囲3"/>
    <protectedRange sqref="G22:AB23" name="範囲3_1"/>
  </protectedRanges>
  <mergeCells count="37">
    <mergeCell ref="B14:D14"/>
    <mergeCell ref="F14:G14"/>
    <mergeCell ref="B3:D3"/>
    <mergeCell ref="B4:D4"/>
    <mergeCell ref="B5:D5"/>
    <mergeCell ref="B6:D6"/>
    <mergeCell ref="B7:D7"/>
    <mergeCell ref="B8:D8"/>
    <mergeCell ref="B9:D9"/>
    <mergeCell ref="B12:D12"/>
    <mergeCell ref="F12:G12"/>
    <mergeCell ref="B13:D13"/>
    <mergeCell ref="F13:G13"/>
    <mergeCell ref="B26:D26"/>
    <mergeCell ref="B15:D15"/>
    <mergeCell ref="F15:G15"/>
    <mergeCell ref="B16:D16"/>
    <mergeCell ref="F16:G16"/>
    <mergeCell ref="B17:D17"/>
    <mergeCell ref="F17:G17"/>
    <mergeCell ref="B21:D21"/>
    <mergeCell ref="B22:D22"/>
    <mergeCell ref="B23:D23"/>
    <mergeCell ref="B24:D24"/>
    <mergeCell ref="B25:D25"/>
    <mergeCell ref="B42:C42"/>
    <mergeCell ref="B27:D27"/>
    <mergeCell ref="B28:D28"/>
    <mergeCell ref="B29:D29"/>
    <mergeCell ref="B30:D30"/>
    <mergeCell ref="B31:D31"/>
    <mergeCell ref="B32:D32"/>
    <mergeCell ref="B33:D33"/>
    <mergeCell ref="B34:D34"/>
    <mergeCell ref="B39:C39"/>
    <mergeCell ref="B40:C40"/>
    <mergeCell ref="B41:C41"/>
  </mergeCells>
  <phoneticPr fontId="3"/>
  <pageMargins left="0.70866141732283472" right="0.70866141732283472" top="0.74803149606299213" bottom="0.74803149606299213" header="0.31496062992125984" footer="0.31496062992125984"/>
  <pageSetup paperSize="8"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8FA2-FD74-4900-8085-0CAE1F1CD424}">
  <sheetPr codeName="Sheet3">
    <tabColor rgb="FFFFDDFF"/>
    <pageSetUpPr fitToPage="1"/>
  </sheetPr>
  <dimension ref="A1:O14"/>
  <sheetViews>
    <sheetView view="pageBreakPreview" zoomScaleNormal="85" zoomScaleSheetLayoutView="100" workbookViewId="0">
      <selection activeCell="D13" sqref="D13:G13"/>
    </sheetView>
  </sheetViews>
  <sheetFormatPr defaultColWidth="9" defaultRowHeight="13.5" customHeight="1"/>
  <cols>
    <col min="1" max="1" width="2.875" style="127" customWidth="1"/>
    <col min="2" max="2" width="2.75" style="127" customWidth="1"/>
    <col min="3" max="3" width="15.125" style="127" customWidth="1"/>
    <col min="4" max="4" width="7" style="127" customWidth="1"/>
    <col min="5" max="5" width="6.125" style="127" customWidth="1"/>
    <col min="6" max="6" width="10.25" style="127" customWidth="1"/>
    <col min="7" max="7" width="12.75" style="127" customWidth="1"/>
    <col min="8" max="8" width="30.75" style="127" customWidth="1"/>
    <col min="9" max="9" width="45.75" style="127" customWidth="1"/>
    <col min="10" max="16384" width="9" style="127"/>
  </cols>
  <sheetData>
    <row r="1" spans="1:15" s="120" customFormat="1" ht="21" customHeight="1">
      <c r="A1" s="80" t="s">
        <v>152</v>
      </c>
      <c r="B1" s="70"/>
      <c r="K1" s="136" t="s">
        <v>44</v>
      </c>
      <c r="L1" s="367"/>
      <c r="M1" s="367"/>
      <c r="N1" s="367"/>
      <c r="O1" s="367"/>
    </row>
    <row r="2" spans="1:15" s="120" customFormat="1" ht="28.5" customHeight="1">
      <c r="A2" s="137"/>
      <c r="B2" s="368" t="s">
        <v>160</v>
      </c>
      <c r="C2" s="368"/>
      <c r="D2" s="368"/>
      <c r="E2" s="368"/>
      <c r="F2" s="368"/>
      <c r="G2" s="368"/>
      <c r="H2" s="368"/>
      <c r="I2" s="368"/>
      <c r="J2" s="368"/>
      <c r="K2" s="368"/>
      <c r="L2" s="368"/>
      <c r="M2" s="368"/>
      <c r="N2" s="368"/>
      <c r="O2" s="368"/>
    </row>
    <row r="3" spans="1:15" s="120" customFormat="1" ht="28.5" customHeight="1">
      <c r="A3" s="137"/>
      <c r="B3" s="138" t="s">
        <v>7</v>
      </c>
      <c r="C3" s="369" t="s">
        <v>129</v>
      </c>
      <c r="D3" s="369"/>
      <c r="E3" s="369"/>
      <c r="F3" s="369"/>
      <c r="G3" s="369"/>
      <c r="H3" s="369"/>
      <c r="I3" s="369"/>
      <c r="J3" s="369"/>
      <c r="K3" s="369"/>
      <c r="L3" s="369"/>
      <c r="M3" s="369"/>
      <c r="N3" s="369"/>
      <c r="O3" s="369"/>
    </row>
    <row r="4" spans="1:15" s="120" customFormat="1" ht="30" customHeight="1">
      <c r="A4" s="137"/>
      <c r="B4" s="120" t="s">
        <v>7</v>
      </c>
      <c r="C4" s="369" t="s">
        <v>131</v>
      </c>
      <c r="D4" s="369"/>
      <c r="E4" s="369"/>
      <c r="F4" s="369"/>
      <c r="G4" s="369"/>
      <c r="H4" s="369"/>
      <c r="I4" s="369"/>
      <c r="J4" s="369"/>
      <c r="K4" s="369"/>
      <c r="L4" s="369"/>
      <c r="M4" s="369"/>
      <c r="N4" s="369"/>
      <c r="O4" s="369"/>
    </row>
    <row r="5" spans="1:15" s="120" customFormat="1" ht="30" customHeight="1">
      <c r="A5" s="137"/>
      <c r="B5" s="120" t="s">
        <v>7</v>
      </c>
      <c r="C5" s="369" t="s">
        <v>153</v>
      </c>
      <c r="D5" s="384"/>
      <c r="E5" s="384"/>
      <c r="F5" s="384"/>
      <c r="G5" s="384"/>
      <c r="H5" s="384"/>
      <c r="I5" s="384"/>
      <c r="J5" s="384"/>
      <c r="K5" s="384"/>
      <c r="L5" s="384"/>
      <c r="M5" s="384"/>
      <c r="N5" s="384"/>
      <c r="O5" s="384"/>
    </row>
    <row r="6" spans="1:15" s="120" customFormat="1" ht="13.5" customHeight="1" thickBot="1"/>
    <row r="7" spans="1:15" s="120" customFormat="1" ht="22.5" customHeight="1">
      <c r="C7" s="370" t="s">
        <v>19</v>
      </c>
      <c r="D7" s="372" t="s">
        <v>9</v>
      </c>
      <c r="E7" s="373"/>
      <c r="F7" s="373"/>
      <c r="G7" s="373"/>
      <c r="H7" s="374"/>
      <c r="I7" s="375" t="s">
        <v>132</v>
      </c>
      <c r="J7" s="377" t="s">
        <v>40</v>
      </c>
      <c r="K7" s="377"/>
      <c r="L7" s="377"/>
      <c r="M7" s="377"/>
      <c r="N7" s="377"/>
      <c r="O7" s="379" t="s">
        <v>13</v>
      </c>
    </row>
    <row r="8" spans="1:15" s="120" customFormat="1" ht="22.5" customHeight="1" thickBot="1">
      <c r="C8" s="371"/>
      <c r="D8" s="381" t="s">
        <v>80</v>
      </c>
      <c r="E8" s="382"/>
      <c r="F8" s="382"/>
      <c r="G8" s="383"/>
      <c r="H8" s="139" t="s">
        <v>81</v>
      </c>
      <c r="I8" s="376"/>
      <c r="J8" s="378"/>
      <c r="K8" s="378"/>
      <c r="L8" s="378"/>
      <c r="M8" s="378"/>
      <c r="N8" s="378"/>
      <c r="O8" s="380"/>
    </row>
    <row r="9" spans="1:15" ht="49.5" customHeight="1">
      <c r="C9" s="140" t="s">
        <v>124</v>
      </c>
      <c r="D9" s="364"/>
      <c r="E9" s="365"/>
      <c r="F9" s="365"/>
      <c r="G9" s="366"/>
      <c r="H9" s="141"/>
      <c r="I9" s="142"/>
      <c r="J9" s="143"/>
      <c r="K9" s="144" t="s">
        <v>41</v>
      </c>
      <c r="L9" s="145" t="s">
        <v>42</v>
      </c>
      <c r="M9" s="146"/>
      <c r="N9" s="147" t="s">
        <v>41</v>
      </c>
      <c r="O9" s="148"/>
    </row>
    <row r="10" spans="1:15" ht="49.5" customHeight="1">
      <c r="C10" s="149" t="s">
        <v>125</v>
      </c>
      <c r="D10" s="358"/>
      <c r="E10" s="359"/>
      <c r="F10" s="359"/>
      <c r="G10" s="360"/>
      <c r="H10" s="150"/>
      <c r="I10" s="142"/>
      <c r="J10" s="151"/>
      <c r="K10" s="152" t="s">
        <v>41</v>
      </c>
      <c r="L10" s="153" t="s">
        <v>42</v>
      </c>
      <c r="M10" s="154"/>
      <c r="N10" s="155" t="s">
        <v>41</v>
      </c>
      <c r="O10" s="156"/>
    </row>
    <row r="11" spans="1:15" ht="49.5" customHeight="1">
      <c r="C11" s="149" t="s">
        <v>90</v>
      </c>
      <c r="D11" s="358"/>
      <c r="E11" s="359"/>
      <c r="F11" s="359"/>
      <c r="G11" s="360"/>
      <c r="H11" s="150"/>
      <c r="I11" s="142"/>
      <c r="J11" s="151"/>
      <c r="K11" s="152" t="s">
        <v>41</v>
      </c>
      <c r="L11" s="153" t="s">
        <v>42</v>
      </c>
      <c r="M11" s="154"/>
      <c r="N11" s="155" t="s">
        <v>41</v>
      </c>
      <c r="O11" s="156"/>
    </row>
    <row r="12" spans="1:15" ht="49.5" customHeight="1">
      <c r="C12" s="149" t="s">
        <v>91</v>
      </c>
      <c r="D12" s="358"/>
      <c r="E12" s="359"/>
      <c r="F12" s="359"/>
      <c r="G12" s="360"/>
      <c r="H12" s="150"/>
      <c r="I12" s="142"/>
      <c r="J12" s="151"/>
      <c r="K12" s="152" t="s">
        <v>41</v>
      </c>
      <c r="L12" s="153" t="s">
        <v>42</v>
      </c>
      <c r="M12" s="154"/>
      <c r="N12" s="155" t="s">
        <v>41</v>
      </c>
      <c r="O12" s="156"/>
    </row>
    <row r="13" spans="1:15" ht="49.5" customHeight="1">
      <c r="C13" s="149" t="s">
        <v>122</v>
      </c>
      <c r="D13" s="358"/>
      <c r="E13" s="359"/>
      <c r="F13" s="359"/>
      <c r="G13" s="360"/>
      <c r="H13" s="150"/>
      <c r="I13" s="142"/>
      <c r="J13" s="151"/>
      <c r="K13" s="152" t="s">
        <v>41</v>
      </c>
      <c r="L13" s="153" t="s">
        <v>42</v>
      </c>
      <c r="M13" s="154"/>
      <c r="N13" s="155" t="s">
        <v>41</v>
      </c>
      <c r="O13" s="156"/>
    </row>
    <row r="14" spans="1:15" ht="49.5" customHeight="1" thickBot="1">
      <c r="C14" s="157" t="s">
        <v>123</v>
      </c>
      <c r="D14" s="361"/>
      <c r="E14" s="362"/>
      <c r="F14" s="362"/>
      <c r="G14" s="363"/>
      <c r="H14" s="158"/>
      <c r="I14" s="142"/>
      <c r="J14" s="159"/>
      <c r="K14" s="160" t="s">
        <v>41</v>
      </c>
      <c r="L14" s="161" t="s">
        <v>42</v>
      </c>
      <c r="M14" s="162"/>
      <c r="N14" s="163" t="s">
        <v>41</v>
      </c>
      <c r="O14" s="164"/>
    </row>
  </sheetData>
  <mergeCells count="17">
    <mergeCell ref="D9:G9"/>
    <mergeCell ref="L1:O1"/>
    <mergeCell ref="B2:O2"/>
    <mergeCell ref="C3:O3"/>
    <mergeCell ref="C4:O4"/>
    <mergeCell ref="C7:C8"/>
    <mergeCell ref="D7:H7"/>
    <mergeCell ref="I7:I8"/>
    <mergeCell ref="J7:N8"/>
    <mergeCell ref="O7:O8"/>
    <mergeCell ref="D8:G8"/>
    <mergeCell ref="C5:O5"/>
    <mergeCell ref="D10:G10"/>
    <mergeCell ref="D11:G11"/>
    <mergeCell ref="D12:G12"/>
    <mergeCell ref="D13:G13"/>
    <mergeCell ref="D14:G14"/>
  </mergeCells>
  <phoneticPr fontId="3"/>
  <conditionalFormatting sqref="J9:O14">
    <cfRule type="expression" dxfId="0" priority="1">
      <formula>#REF!="✔"</formula>
    </cfRule>
  </conditionalFormatting>
  <printOptions gridLinesSet="0"/>
  <pageMargins left="1.1811023622047245" right="1.1811023622047245" top="1.3779527559055118" bottom="0.78740157480314965" header="0.59055118110236227" footer="0.39370078740157483"/>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46A0-28AE-4A52-A1BD-D8AA855F6B91}">
  <sheetPr codeName="Sheet4">
    <tabColor rgb="FFFFDDFF"/>
    <pageSetUpPr fitToPage="1"/>
  </sheetPr>
  <dimension ref="B1:D26"/>
  <sheetViews>
    <sheetView view="pageBreakPreview" topLeftCell="A8" zoomScaleNormal="80" zoomScaleSheetLayoutView="100" workbookViewId="0">
      <selection activeCell="B7" sqref="B7"/>
    </sheetView>
  </sheetViews>
  <sheetFormatPr defaultColWidth="9" defaultRowHeight="13.5"/>
  <cols>
    <col min="1" max="1" width="1.375" style="105" customWidth="1"/>
    <col min="2" max="2" width="20.5" style="110" customWidth="1"/>
    <col min="3" max="3" width="10.75" style="110" customWidth="1"/>
    <col min="4" max="4" width="96" style="110" customWidth="1"/>
    <col min="5" max="5" width="1.375" style="105" customWidth="1"/>
    <col min="6" max="16384" width="9" style="105"/>
  </cols>
  <sheetData>
    <row r="1" spans="2:4" ht="18.75" customHeight="1">
      <c r="B1" s="70" t="s">
        <v>137</v>
      </c>
      <c r="C1" s="105"/>
      <c r="D1" s="107"/>
    </row>
    <row r="2" spans="2:4">
      <c r="B2" s="105"/>
      <c r="C2" s="105"/>
      <c r="D2" s="105"/>
    </row>
    <row r="3" spans="2:4" ht="27.75" customHeight="1">
      <c r="B3" s="391" t="s">
        <v>52</v>
      </c>
      <c r="C3" s="391"/>
      <c r="D3" s="391"/>
    </row>
    <row r="4" spans="2:4" ht="18" customHeight="1">
      <c r="B4" s="392" t="s">
        <v>51</v>
      </c>
      <c r="C4" s="392"/>
      <c r="D4" s="106"/>
    </row>
    <row r="5" spans="2:4">
      <c r="B5" s="105"/>
      <c r="C5" s="105"/>
      <c r="D5" s="105"/>
    </row>
    <row r="6" spans="2:4" ht="88.5" customHeight="1">
      <c r="B6" s="393" t="s">
        <v>161</v>
      </c>
      <c r="C6" s="393"/>
      <c r="D6" s="393"/>
    </row>
    <row r="7" spans="2:4" ht="14.25" thickBot="1"/>
    <row r="8" spans="2:4" s="70" customFormat="1" ht="14.25">
      <c r="B8" s="165" t="s">
        <v>50</v>
      </c>
      <c r="C8" s="389"/>
      <c r="D8" s="390"/>
    </row>
    <row r="9" spans="2:4" s="70" customFormat="1" ht="90" customHeight="1">
      <c r="B9" s="166" t="s">
        <v>49</v>
      </c>
      <c r="C9" s="385"/>
      <c r="D9" s="386"/>
    </row>
    <row r="10" spans="2:4" s="70" customFormat="1" ht="29.25" customHeight="1" thickBot="1">
      <c r="B10" s="167" t="s">
        <v>48</v>
      </c>
      <c r="C10" s="387"/>
      <c r="D10" s="388"/>
    </row>
    <row r="11" spans="2:4" s="70" customFormat="1" ht="15" thickBot="1">
      <c r="B11" s="168"/>
      <c r="C11" s="168"/>
      <c r="D11" s="168"/>
    </row>
    <row r="12" spans="2:4" s="70" customFormat="1" ht="14.25">
      <c r="B12" s="165" t="s">
        <v>50</v>
      </c>
      <c r="C12" s="389"/>
      <c r="D12" s="390"/>
    </row>
    <row r="13" spans="2:4" s="70" customFormat="1" ht="90" customHeight="1">
      <c r="B13" s="166" t="s">
        <v>49</v>
      </c>
      <c r="C13" s="385"/>
      <c r="D13" s="386"/>
    </row>
    <row r="14" spans="2:4" s="70" customFormat="1" ht="29.25" customHeight="1" thickBot="1">
      <c r="B14" s="167" t="s">
        <v>48</v>
      </c>
      <c r="C14" s="387"/>
      <c r="D14" s="388"/>
    </row>
    <row r="15" spans="2:4" s="70" customFormat="1" ht="15" thickBot="1">
      <c r="B15" s="168"/>
      <c r="C15" s="168"/>
      <c r="D15" s="168"/>
    </row>
    <row r="16" spans="2:4" s="70" customFormat="1" ht="14.25">
      <c r="B16" s="165" t="s">
        <v>50</v>
      </c>
      <c r="C16" s="389"/>
      <c r="D16" s="390"/>
    </row>
    <row r="17" spans="2:4" s="70" customFormat="1" ht="90" customHeight="1">
      <c r="B17" s="166" t="s">
        <v>49</v>
      </c>
      <c r="C17" s="385"/>
      <c r="D17" s="386"/>
    </row>
    <row r="18" spans="2:4" s="70" customFormat="1" ht="29.25" customHeight="1" thickBot="1">
      <c r="B18" s="167" t="s">
        <v>48</v>
      </c>
      <c r="C18" s="387"/>
      <c r="D18" s="388"/>
    </row>
    <row r="19" spans="2:4" s="70" customFormat="1" ht="15" thickBot="1">
      <c r="B19" s="168"/>
      <c r="C19" s="168"/>
      <c r="D19" s="168"/>
    </row>
    <row r="20" spans="2:4" s="70" customFormat="1" ht="14.25">
      <c r="B20" s="165" t="s">
        <v>50</v>
      </c>
      <c r="C20" s="389"/>
      <c r="D20" s="390"/>
    </row>
    <row r="21" spans="2:4" s="70" customFormat="1" ht="90" customHeight="1">
      <c r="B21" s="166" t="s">
        <v>49</v>
      </c>
      <c r="C21" s="385"/>
      <c r="D21" s="386"/>
    </row>
    <row r="22" spans="2:4" s="70" customFormat="1" ht="29.25" customHeight="1" thickBot="1">
      <c r="B22" s="167" t="s">
        <v>48</v>
      </c>
      <c r="C22" s="387"/>
      <c r="D22" s="388"/>
    </row>
    <row r="23" spans="2:4" s="70" customFormat="1" ht="15" thickBot="1">
      <c r="B23" s="168"/>
      <c r="C23" s="168"/>
      <c r="D23" s="168"/>
    </row>
    <row r="24" spans="2:4" s="70" customFormat="1" ht="14.25">
      <c r="B24" s="165" t="s">
        <v>50</v>
      </c>
      <c r="C24" s="389"/>
      <c r="D24" s="390"/>
    </row>
    <row r="25" spans="2:4" s="70" customFormat="1" ht="90" customHeight="1">
      <c r="B25" s="166" t="s">
        <v>49</v>
      </c>
      <c r="C25" s="385"/>
      <c r="D25" s="386"/>
    </row>
    <row r="26" spans="2:4" s="70" customFormat="1" ht="29.25" customHeight="1" thickBot="1">
      <c r="B26" s="167" t="s">
        <v>48</v>
      </c>
      <c r="C26" s="387"/>
      <c r="D26" s="388"/>
    </row>
  </sheetData>
  <mergeCells count="18">
    <mergeCell ref="C16:D16"/>
    <mergeCell ref="B3:D3"/>
    <mergeCell ref="B4:C4"/>
    <mergeCell ref="B6:D6"/>
    <mergeCell ref="C8:D8"/>
    <mergeCell ref="C9:D9"/>
    <mergeCell ref="C10:D10"/>
    <mergeCell ref="C12:D12"/>
    <mergeCell ref="C13:D13"/>
    <mergeCell ref="C14:D14"/>
    <mergeCell ref="C25:D25"/>
    <mergeCell ref="C26:D26"/>
    <mergeCell ref="C17:D17"/>
    <mergeCell ref="C18:D18"/>
    <mergeCell ref="C20:D20"/>
    <mergeCell ref="C21:D21"/>
    <mergeCell ref="C22:D22"/>
    <mergeCell ref="C24:D24"/>
  </mergeCells>
  <phoneticPr fontId="3"/>
  <pageMargins left="0.55118110236220474" right="0.5118110236220472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シート1</vt:lpstr>
      <vt:lpstr>シート２</vt:lpstr>
      <vt:lpstr>シート３</vt:lpstr>
      <vt:lpstr>シート４</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