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626221C8-C189-4056-ABC5-3A9C2A173DE6}" xr6:coauthVersionLast="47" xr6:coauthVersionMax="47" xr10:uidLastSave="{00000000-0000-0000-0000-000000000000}"/>
  <bookViews>
    <workbookView xWindow="-120" yWindow="-1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4年度】" sheetId="28" r:id="rId7"/>
    <sheet name="別紙2(4)項目別明細表(助成先)【2025年度】" sheetId="37" r:id="rId8"/>
    <sheet name="別紙2(4)項目別明細表(助成先)【2026年度】" sheetId="38" r:id="rId9"/>
    <sheet name="別紙2(4)項目別明細表(助成先)【2027年度】" sheetId="39" r:id="rId10"/>
    <sheet name="別紙2(4)項目別明細表(助成先)【2028年度】" sheetId="43" r:id="rId11"/>
    <sheet name="別紙2(4)項目別明細表(委託共同研究先)【2024年度】" sheetId="36" r:id="rId12"/>
    <sheet name="別紙2(4)項目別明細表(委託共同研究先)【2025年度】" sheetId="40" r:id="rId13"/>
    <sheet name="別紙2(4)項目別明細表(委託共同研究先)【2026年度】" sheetId="41" r:id="rId14"/>
    <sheet name="別紙2(4)項目別明細表(委託共同研究先)【2027年度】" sheetId="42" r:id="rId15"/>
    <sheet name="別紙2(4)項目別明細表(委託共同研究先)【2028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14">'別紙2(4)項目別明細表(委託共同研究先)【2027年度】'!$A$1:$L$59</definedName>
    <definedName name="_xlnm.Print_Area" localSheetId="15">'別紙2(4)項目別明細表(委託共同研究先)【2028年度】'!$A$1:$L$59</definedName>
    <definedName name="_xlnm.Print_Area" localSheetId="6">'別紙2(4)項目別明細表(助成先)【2024年度】'!$A$1:$L$62</definedName>
    <definedName name="_xlnm.Print_Area" localSheetId="7">'別紙2(4)項目別明細表(助成先)【2025年度】'!$A$1:$L$62</definedName>
    <definedName name="_xlnm.Print_Area" localSheetId="8">'別紙2(4)項目別明細表(助成先)【2026年度】'!$A$1:$L$62</definedName>
    <definedName name="_xlnm.Print_Area" localSheetId="9">'別紙2(4)項目別明細表(助成先)【2027年度】'!$A$1:$L$62</definedName>
    <definedName name="_xlnm.Print_Area" localSheetId="10">'別紙2(4)項目別明細表(助成先)【2028年度】'!$A$1:$L$65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4" l="1"/>
  <c r="A18" i="24"/>
  <c r="G7" i="17"/>
  <c r="J51" i="41"/>
  <c r="K51" i="44"/>
  <c r="J51" i="44"/>
  <c r="K51" i="42"/>
  <c r="J51" i="42"/>
  <c r="K51" i="41"/>
  <c r="K51" i="40"/>
  <c r="J51" i="40"/>
  <c r="A4" i="40"/>
  <c r="K51" i="36"/>
  <c r="J51" i="36"/>
  <c r="A4" i="36"/>
  <c r="A4" i="43"/>
  <c r="A4" i="39"/>
  <c r="A4" i="38"/>
  <c r="A4" i="37"/>
  <c r="A4" i="28"/>
  <c r="B21" i="31"/>
  <c r="B20" i="31"/>
  <c r="B19" i="31"/>
  <c r="B18" i="31"/>
  <c r="B17" i="31"/>
  <c r="B16" i="31"/>
  <c r="B15" i="31"/>
  <c r="B14" i="31"/>
  <c r="B13" i="31"/>
  <c r="B12" i="31"/>
  <c r="B11" i="31"/>
  <c r="B10" i="31"/>
  <c r="B9" i="31"/>
  <c r="B20" i="27"/>
  <c r="B19" i="27"/>
  <c r="B18" i="27"/>
  <c r="B17" i="27"/>
  <c r="B16" i="27"/>
  <c r="B15" i="27"/>
  <c r="B14" i="27"/>
  <c r="B13" i="27"/>
  <c r="B12" i="27"/>
  <c r="B11" i="27"/>
  <c r="B10" i="27"/>
  <c r="B9" i="27"/>
  <c r="C10" i="29"/>
  <c r="J35" i="44" l="1"/>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J35" i="39"/>
  <c r="K35" i="39" s="1"/>
  <c r="J34" i="39"/>
  <c r="K34" i="39" s="1"/>
  <c r="J33" i="39"/>
  <c r="K33" i="39" s="1"/>
  <c r="J35" i="38"/>
  <c r="K35" i="38" s="1"/>
  <c r="J34" i="38"/>
  <c r="K34" i="38" s="1"/>
  <c r="J33" i="38"/>
  <c r="K33" i="38" s="1"/>
  <c r="J35" i="37"/>
  <c r="K35" i="37" s="1"/>
  <c r="J34" i="37"/>
  <c r="K34" i="37" s="1"/>
  <c r="J33" i="37"/>
  <c r="K33" i="37" s="1"/>
  <c r="J34" i="28"/>
  <c r="J35" i="28"/>
  <c r="J33" i="28"/>
  <c r="V95" i="24"/>
  <c r="S95" i="24"/>
  <c r="P95" i="24"/>
  <c r="M95" i="24"/>
  <c r="J95" i="24"/>
  <c r="G95" i="24"/>
  <c r="V94" i="24"/>
  <c r="S94" i="24"/>
  <c r="P94" i="24"/>
  <c r="M94" i="24"/>
  <c r="J94" i="24"/>
  <c r="G94" i="24"/>
  <c r="H25" i="29"/>
  <c r="H21" i="29"/>
  <c r="X53" i="24"/>
  <c r="X54" i="24"/>
  <c r="X55" i="24"/>
  <c r="U56" i="24"/>
  <c r="R56" i="24"/>
  <c r="I56" i="24"/>
  <c r="H10" i="29"/>
  <c r="G20" i="27"/>
  <c r="G19" i="27"/>
  <c r="G17" i="27"/>
  <c r="G13" i="27"/>
  <c r="G15" i="27"/>
  <c r="G14" i="27"/>
  <c r="G9" i="27"/>
  <c r="G12" i="27"/>
  <c r="G11" i="27"/>
  <c r="G10" i="27"/>
  <c r="G20" i="31"/>
  <c r="G19" i="31"/>
  <c r="G17" i="31"/>
  <c r="G13" i="31"/>
  <c r="G15" i="31"/>
  <c r="G14" i="31"/>
  <c r="G12" i="31"/>
  <c r="G11" i="31"/>
  <c r="G10" i="31"/>
  <c r="A4" i="44"/>
  <c r="K50" i="44"/>
  <c r="K49" i="44"/>
  <c r="K48" i="44"/>
  <c r="K47" i="44"/>
  <c r="K46" i="44"/>
  <c r="K45" i="44"/>
  <c r="K44" i="44"/>
  <c r="J44" i="44"/>
  <c r="K43" i="44"/>
  <c r="K42" i="44"/>
  <c r="K41" i="44"/>
  <c r="J41" i="44"/>
  <c r="K40" i="44"/>
  <c r="J40" i="44"/>
  <c r="K39" i="44"/>
  <c r="K38" i="44"/>
  <c r="K37" i="44"/>
  <c r="J37" i="44"/>
  <c r="K36" i="44"/>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K54" i="43"/>
  <c r="J54" i="43"/>
  <c r="K48" i="43"/>
  <c r="K47" i="43"/>
  <c r="K46" i="43"/>
  <c r="K45" i="43"/>
  <c r="K44" i="43"/>
  <c r="K43" i="43"/>
  <c r="K42" i="43"/>
  <c r="J42" i="43"/>
  <c r="K41" i="43"/>
  <c r="K40" i="43"/>
  <c r="K39" i="43"/>
  <c r="J39" i="43"/>
  <c r="K38" i="43"/>
  <c r="J38" i="43"/>
  <c r="K37" i="43"/>
  <c r="K36" i="43" s="1"/>
  <c r="J36"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9" i="24"/>
  <c r="O89" i="24"/>
  <c r="H89" i="24"/>
  <c r="K88" i="24"/>
  <c r="K32" i="44" l="1"/>
  <c r="G18" i="31" s="1"/>
  <c r="G16" i="31" s="1"/>
  <c r="G21" i="31" s="1"/>
  <c r="K27" i="44"/>
  <c r="J32" i="44"/>
  <c r="J27" i="44" s="1"/>
  <c r="K32" i="43"/>
  <c r="G18" i="27" s="1"/>
  <c r="G16" i="27" s="1"/>
  <c r="J28" i="43"/>
  <c r="K28" i="43"/>
  <c r="G9" i="31"/>
  <c r="J52" i="44"/>
  <c r="J51" i="43" s="1"/>
  <c r="J50" i="43" s="1"/>
  <c r="J49" i="43" s="1"/>
  <c r="J57" i="43" s="1"/>
  <c r="C27" i="17" s="1"/>
  <c r="B27" i="24"/>
  <c r="E23" i="24"/>
  <c r="L56" i="24"/>
  <c r="O56" i="24"/>
  <c r="F20" i="31"/>
  <c r="F19" i="31"/>
  <c r="E20" i="31"/>
  <c r="F15" i="31"/>
  <c r="F12" i="31"/>
  <c r="F10" i="31"/>
  <c r="E15" i="31"/>
  <c r="E14" i="31"/>
  <c r="E13" i="31"/>
  <c r="E12" i="31"/>
  <c r="D20" i="31"/>
  <c r="D17" i="31"/>
  <c r="D15" i="31"/>
  <c r="D12" i="31"/>
  <c r="C20"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F25" i="29"/>
  <c r="F21" i="29"/>
  <c r="E25" i="29"/>
  <c r="E21" i="29"/>
  <c r="K52" i="44" l="1"/>
  <c r="G22" i="31"/>
  <c r="G23" i="31" s="1"/>
  <c r="J27" i="42"/>
  <c r="J27" i="41"/>
  <c r="K27" i="40"/>
  <c r="J27" i="40"/>
  <c r="J28" i="39"/>
  <c r="J28" i="38"/>
  <c r="X56" i="24"/>
  <c r="J53" i="44"/>
  <c r="J54" i="44" s="1"/>
  <c r="K27" i="42"/>
  <c r="F16" i="31"/>
  <c r="F21" i="31" s="1"/>
  <c r="E11" i="31"/>
  <c r="K27" i="41"/>
  <c r="D19" i="31"/>
  <c r="K6" i="38"/>
  <c r="E9" i="31"/>
  <c r="D16" i="31"/>
  <c r="K38" i="39"/>
  <c r="F20" i="27" s="1"/>
  <c r="J7" i="39"/>
  <c r="J10" i="39"/>
  <c r="K28" i="39"/>
  <c r="F10" i="27"/>
  <c r="F9" i="27" s="1"/>
  <c r="K38" i="38"/>
  <c r="E20" i="27" s="1"/>
  <c r="J7" i="38"/>
  <c r="J6" i="38" s="1"/>
  <c r="J10" i="38"/>
  <c r="K28" i="38"/>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G24" i="31" l="1"/>
  <c r="G25" i="31" s="1"/>
  <c r="L52" i="44"/>
  <c r="K51" i="43"/>
  <c r="J51" i="39"/>
  <c r="J53" i="42"/>
  <c r="J54" i="42" s="1"/>
  <c r="K6" i="42"/>
  <c r="F11" i="31"/>
  <c r="F9" i="31" s="1"/>
  <c r="K52" i="41"/>
  <c r="E22" i="31"/>
  <c r="K6" i="40"/>
  <c r="D11" i="31"/>
  <c r="J6" i="39"/>
  <c r="K19" i="37"/>
  <c r="D14" i="27"/>
  <c r="K28" i="37"/>
  <c r="K6" i="37"/>
  <c r="D12" i="27"/>
  <c r="J53" i="41"/>
  <c r="J54" i="41" s="1"/>
  <c r="J53" i="40"/>
  <c r="J54" i="40" s="1"/>
  <c r="J37" i="36"/>
  <c r="J32" i="36"/>
  <c r="J28" i="36"/>
  <c r="J7" i="36"/>
  <c r="H9" i="29" l="1"/>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K57" i="43"/>
  <c r="L57" i="43"/>
  <c r="C29" i="17" s="1"/>
  <c r="J23" i="36"/>
  <c r="J21" i="36" s="1"/>
  <c r="J22" i="28"/>
  <c r="J21" i="28"/>
  <c r="J32" i="28"/>
  <c r="K18" i="28"/>
  <c r="K17" i="28"/>
  <c r="K15" i="28"/>
  <c r="K14" i="28"/>
  <c r="K13" i="28"/>
  <c r="H8" i="29" l="1"/>
  <c r="C28" i="17"/>
  <c r="H17" i="29"/>
  <c r="H16" i="29"/>
  <c r="A5" i="31"/>
  <c r="A6" i="27"/>
  <c r="A5" i="27"/>
  <c r="A5" i="29"/>
  <c r="A8" i="29"/>
  <c r="I73" i="24"/>
  <c r="I72" i="24"/>
  <c r="I70" i="24"/>
  <c r="I69" i="24"/>
  <c r="I68" i="24"/>
  <c r="I67" i="24"/>
  <c r="I66"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D21" i="29"/>
  <c r="K17" i="36" l="1"/>
  <c r="K21" i="36"/>
  <c r="C14" i="31" s="1"/>
  <c r="K7" i="36"/>
  <c r="C10" i="31" s="1"/>
  <c r="K10" i="36"/>
  <c r="C11" i="31" s="1"/>
  <c r="K28" i="36"/>
  <c r="K40" i="36"/>
  <c r="K37" i="36"/>
  <c r="C19" i="31" s="1"/>
  <c r="K32" i="36"/>
  <c r="C18" i="31" s="1"/>
  <c r="J20" i="36"/>
  <c r="K26" i="36"/>
  <c r="K25" i="36" s="1"/>
  <c r="C15" i="31" s="1"/>
  <c r="J27" i="36"/>
  <c r="J52" i="36" l="1"/>
  <c r="C13" i="31"/>
  <c r="C9" i="31"/>
  <c r="K27" i="36"/>
  <c r="K20" i="36"/>
  <c r="C16" i="31"/>
  <c r="K6" i="36"/>
  <c r="J51" i="28" l="1"/>
  <c r="J50" i="28" s="1"/>
  <c r="J49" i="28" s="1"/>
  <c r="J53" i="36"/>
  <c r="J54" i="36" s="1"/>
  <c r="C21" i="31"/>
  <c r="J50" i="38"/>
  <c r="J49" i="38" s="1"/>
  <c r="J57" i="38" s="1"/>
  <c r="C21" i="17" s="1"/>
  <c r="O52" i="24" s="1"/>
  <c r="J50" i="39"/>
  <c r="J49" i="39" s="1"/>
  <c r="J57" i="39" s="1"/>
  <c r="J50" i="37"/>
  <c r="J49" i="37" s="1"/>
  <c r="J57" i="37" s="1"/>
  <c r="C18" i="17" s="1"/>
  <c r="C22" i="31"/>
  <c r="B22" i="31" s="1"/>
  <c r="C24" i="17" l="1"/>
  <c r="R52" i="24" s="1"/>
  <c r="U52" i="24"/>
  <c r="L52" i="24"/>
  <c r="C23" i="31"/>
  <c r="K52" i="36"/>
  <c r="K51" i="28" s="1"/>
  <c r="D9" i="29" s="1"/>
  <c r="C9" i="29" s="1"/>
  <c r="C24" i="31" l="1"/>
  <c r="K50" i="39"/>
  <c r="K50" i="37"/>
  <c r="K50" i="38"/>
  <c r="K50" i="28"/>
  <c r="C22" i="27" s="1"/>
  <c r="L52" i="36"/>
  <c r="C25" i="31" l="1"/>
  <c r="K49" i="39"/>
  <c r="K57" i="39" s="1"/>
  <c r="P34" i="24" s="1"/>
  <c r="F22" i="27"/>
  <c r="F21" i="27" s="1"/>
  <c r="K49" i="38"/>
  <c r="L57" i="38" s="1"/>
  <c r="C23" i="17" s="1"/>
  <c r="E22" i="27"/>
  <c r="E21" i="27" s="1"/>
  <c r="K49" i="37"/>
  <c r="L57" i="37" s="1"/>
  <c r="C20" i="17" s="1"/>
  <c r="L57" i="24" s="1"/>
  <c r="L58" i="24" s="1"/>
  <c r="D22" i="27"/>
  <c r="D21" i="27" s="1"/>
  <c r="K57" i="38"/>
  <c r="M11" i="24"/>
  <c r="B22" i="27" l="1"/>
  <c r="K57" i="37"/>
  <c r="C19" i="17" s="1"/>
  <c r="L57" i="39"/>
  <c r="C25" i="17"/>
  <c r="P33" i="24" s="1"/>
  <c r="G8" i="29"/>
  <c r="F25" i="27"/>
  <c r="F24" i="27"/>
  <c r="C22" i="17"/>
  <c r="P32" i="24" s="1"/>
  <c r="F8" i="29"/>
  <c r="P39" i="24"/>
  <c r="O57" i="24"/>
  <c r="O58" i="24" s="1"/>
  <c r="P38" i="24"/>
  <c r="E8" i="29"/>
  <c r="K49" i="28"/>
  <c r="C21" i="27"/>
  <c r="B21" i="27" s="1"/>
  <c r="J23" i="28"/>
  <c r="K23" i="28" s="1"/>
  <c r="J24" i="28"/>
  <c r="K24" i="28" s="1"/>
  <c r="J25" i="28"/>
  <c r="K25" i="28" s="1"/>
  <c r="J27" i="28"/>
  <c r="K27" i="28" s="1"/>
  <c r="K26" i="28" s="1"/>
  <c r="J8" i="28"/>
  <c r="J11" i="28"/>
  <c r="J12" i="28"/>
  <c r="K12" i="28" s="1"/>
  <c r="K29" i="28"/>
  <c r="K32" i="28"/>
  <c r="K36" i="28"/>
  <c r="J16" i="28"/>
  <c r="J29" i="28"/>
  <c r="J36" i="28"/>
  <c r="G30" i="17"/>
  <c r="G62" i="17"/>
  <c r="M8" i="24"/>
  <c r="C12" i="27"/>
  <c r="M12" i="24"/>
  <c r="M9" i="24"/>
  <c r="J47" i="24"/>
  <c r="S15" i="24"/>
  <c r="A3" i="24"/>
  <c r="G9" i="17"/>
  <c r="C26" i="17" l="1"/>
  <c r="G16" i="29"/>
  <c r="G17" i="29"/>
  <c r="F16" i="29"/>
  <c r="F17" i="29"/>
  <c r="P31" i="24"/>
  <c r="C19" i="27"/>
  <c r="C17" i="27"/>
  <c r="C15" i="27"/>
  <c r="C18" i="27"/>
  <c r="J26" i="28"/>
  <c r="J38" i="28"/>
  <c r="K38" i="28"/>
  <c r="J10" i="28"/>
  <c r="K11" i="28"/>
  <c r="K10" i="28" s="1"/>
  <c r="K8" i="28"/>
  <c r="K7" i="28" s="1"/>
  <c r="J7" i="28"/>
  <c r="J28" i="28"/>
  <c r="J20" i="28"/>
  <c r="K22" i="28"/>
  <c r="K20" i="28" s="1"/>
  <c r="U57" i="24" l="1"/>
  <c r="U58" i="24" s="1"/>
  <c r="P41" i="24"/>
  <c r="R57" i="24"/>
  <c r="R58" i="24" s="1"/>
  <c r="P40" i="24"/>
  <c r="C10" i="27"/>
  <c r="C14" i="27"/>
  <c r="E13" i="27"/>
  <c r="D13" i="27"/>
  <c r="C11" i="27"/>
  <c r="C20" i="27"/>
  <c r="D16" i="27"/>
  <c r="E16" i="27"/>
  <c r="J19" i="28"/>
  <c r="J6" i="28"/>
  <c r="K28" i="28"/>
  <c r="K6" i="28"/>
  <c r="K19" i="28"/>
  <c r="C13" i="27" l="1"/>
  <c r="C16" i="27"/>
  <c r="D9" i="27"/>
  <c r="D25" i="27" s="1"/>
  <c r="E9" i="27"/>
  <c r="J57" i="28"/>
  <c r="C15" i="17" s="1"/>
  <c r="C12" i="17" s="1"/>
  <c r="K57" i="28"/>
  <c r="C9" i="27"/>
  <c r="L57" i="28"/>
  <c r="C17" i="17" s="1"/>
  <c r="C14" i="17" s="1"/>
  <c r="E24" i="27" l="1"/>
  <c r="E25" i="27"/>
  <c r="C24" i="27"/>
  <c r="C25" i="27"/>
  <c r="B25" i="27" s="1"/>
  <c r="I57" i="24"/>
  <c r="P37" i="24"/>
  <c r="D8" i="29"/>
  <c r="C16" i="17"/>
  <c r="C13" i="17" s="1"/>
  <c r="I52" i="24"/>
  <c r="X52" i="24" s="1"/>
  <c r="D24" i="27"/>
  <c r="D16" i="29"/>
  <c r="B24" i="27" l="1"/>
  <c r="D17" i="29"/>
  <c r="C8" i="29"/>
  <c r="C16" i="29" s="1"/>
  <c r="I58" i="24"/>
  <c r="X58" i="24" s="1"/>
  <c r="X57" i="24"/>
  <c r="P30" i="24"/>
  <c r="P29" i="24"/>
  <c r="P36" i="24"/>
  <c r="E17" i="29"/>
  <c r="E16" i="29"/>
  <c r="E16" i="31"/>
  <c r="C17" i="29" l="1"/>
  <c r="E21" i="31"/>
  <c r="E23" i="31" l="1"/>
  <c r="E24" i="31" l="1"/>
  <c r="B24" i="31" s="1"/>
  <c r="B23" i="31"/>
  <c r="E25" i="31"/>
  <c r="B25" i="31" s="1"/>
</calcChain>
</file>

<file path=xl/sharedStrings.xml><?xml version="1.0" encoding="utf-8"?>
<sst xmlns="http://schemas.openxmlformats.org/spreadsheetml/2006/main" count="1814" uniqueCount="424">
  <si>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</si>
  <si>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</si>
  <si>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</si>
  <si>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</si>
  <si>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</si>
  <si>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</si>
  <si>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</si>
  <si>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</si>
  <si>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</si>
  <si>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</si>
  <si>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</si>
  <si>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</si>
  <si>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</si>
  <si>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</si>
  <si>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</si>
  <si>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</si>
  <si>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</si>
  <si>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</si>
  <si>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</si>
  <si>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</si>
  <si>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</si>
  <si>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</si>
  <si>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</si>
  <si>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</si>
  <si>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</si>
  <si>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</si>
  <si>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</si>
  <si>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</si>
  <si>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</si>
  <si>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</si>
  <si>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</si>
  <si>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</si>
  <si>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</si>
  <si>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</si>
  <si>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</si>
  <si>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</si>
  <si>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</si>
  <si>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</si>
  <si>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</si>
  <si>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</si>
  <si>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</si>
  <si>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</si>
  <si>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</si>
  <si>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</si>
  <si>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</si>
  <si>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</si>
  <si>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</si>
  <si>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</si>
  <si>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</si>
  <si>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</si>
  <si>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</si>
  <si>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</si>
  <si>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</si>
  <si>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</si>
  <si>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</si>
  <si>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</si>
  <si>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</si>
  <si>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</si>
  <si>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</si>
  <si>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</si>
  <si>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</si>
  <si>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</si>
  <si>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</si>
  <si>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</si>
  <si>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</si>
  <si>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</si>
  <si>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</si>
  <si>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</si>
  <si>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</si>
  <si>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</si>
  <si>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</si>
  <si>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</si>
  <si>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</si>
  <si>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</si>
  <si>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</si>
  <si>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</si>
  <si>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</si>
  <si>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</si>
  <si>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</si>
  <si>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</si>
  <si>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</si>
  <si>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</si>
  <si>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</si>
  <si>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</si>
  <si>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</si>
  <si>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</si>
  <si>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</si>
  <si>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</si>
  <si>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</si>
  <si>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</si>
  <si>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</si>
  <si>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</si>
  <si>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</si>
  <si>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</si>
  <si>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</si>
  <si>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</si>
  <si>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</si>
  <si>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</si>
  <si>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</si>
  <si>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</si>
  <si>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</si>
  <si>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</si>
  <si>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</si>
  <si>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</si>
  <si>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</si>
  <si>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</si>
  <si>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</si>
  <si>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</si>
  <si>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</si>
  <si>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</si>
  <si>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</si>
  <si>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</si>
  <si>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</si>
  <si>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</si>
  <si>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</si>
  <si>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</si>
  <si>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</si>
  <si>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</si>
  <si>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</si>
  <si>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</si>
  <si>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</si>
  <si>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</si>
  <si>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</si>
  <si>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</si>
  <si>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</si>
  <si>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</si>
  <si>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</si>
  <si>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</si>
  <si>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</si>
  <si>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</si>
  <si>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</si>
  <si>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</si>
  <si>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</si>
  <si>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</si>
  <si>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</si>
  <si>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</si>
  <si>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</si>
  <si>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</si>
  <si>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</si>
  <si>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</si>
  <si>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</si>
  <si>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</si>
  <si>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</si>
  <si>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</si>
  <si>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</si>
  <si>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</si>
  <si>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</si>
  <si>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</si>
  <si>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</si>
  <si>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</si>
  <si>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</si>
  <si>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</si>
  <si>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</si>
  <si>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</si>
  <si>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</si>
  <si>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</si>
  <si>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</si>
  <si>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</si>
  <si>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</si>
  <si>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</si>
  <si>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</si>
  <si>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</si>
  <si>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</si>
  <si>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</si>
  <si>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</si>
  <si>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</si>
  <si>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</si>
  <si>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</si>
  <si>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</si>
  <si>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</si>
  <si>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</si>
  <si>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</si>
  <si>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</si>
  <si>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</si>
  <si>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</si>
  <si>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</si>
  <si>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</si>
  <si>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</si>
  <si>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</si>
  <si>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</si>
  <si>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</si>
  <si>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</si>
  <si>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</si>
  <si>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</si>
  <si>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</si>
  <si>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</si>
  <si>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</si>
  <si>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</si>
  <si>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</si>
  <si>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</si>
  <si>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</si>
  <si>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</si>
  <si>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</si>
  <si>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</si>
  <si>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</si>
  <si>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</si>
  <si>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</si>
  <si>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</si>
  <si>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</si>
  <si>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</si>
  <si>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</si>
  <si>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</si>
  <si>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</si>
  <si>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</si>
  <si>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</si>
  <si>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</si>
  <si>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</si>
  <si>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</si>
  <si>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</si>
  <si>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</si>
  <si>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</si>
  <si>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</si>
  <si>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</si>
  <si>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</si>
  <si>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</si>
  <si>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</si>
  <si>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</si>
  <si>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</si>
  <si>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</si>
  <si>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</si>
  <si>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</si>
  <si>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</si>
  <si>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</si>
  <si>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</si>
  <si>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</si>
  <si>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</si>
  <si>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</si>
  <si>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</si>
  <si>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</si>
  <si>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</si>
  <si>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</si>
  <si>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</si>
  <si>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</si>
  <si>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</si>
  <si>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</si>
  <si>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</si>
  <si>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</si>
  <si>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</si>
  <si>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</si>
  <si>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</si>
  <si>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</si>
  <si>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</si>
  <si>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</si>
  <si>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</si>
  <si>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</si>
  <si>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</si>
  <si>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</si>
  <si>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</si>
  <si>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</si>
  <si>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</si>
  <si>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</si>
  <si>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</si>
  <si>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</si>
  <si>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</si>
  <si>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</si>
  <si>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</si>
  <si>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</si>
  <si>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</si>
  <si>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</si>
  <si>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</si>
  <si>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</si>
  <si>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</si>
  <si>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</si>
  <si>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</si>
  <si>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</si>
  <si>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</si>
  <si>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</si>
  <si>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</si>
  <si>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</si>
  <si>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</si>
  <si>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</si>
  <si>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</si>
  <si>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</si>
  <si>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</si>
  <si>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</si>
  <si>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</si>
  <si>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</si>
  <si>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</si>
  <si>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</si>
  <si>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</si>
  <si>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</si>
  <si>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</si>
  <si>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</si>
  <si>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</si>
  <si>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</si>
  <si>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</si>
  <si>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</si>
  <si>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</si>
  <si>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</si>
  <si>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</si>
  <si>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</si>
  <si>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</si>
  <si>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</si>
  <si>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</si>
  <si>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</si>
  <si>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</si>
  <si>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</si>
  <si>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</si>
  <si>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</si>
  <si>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</si>
  <si>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</si>
  <si>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</si>
  <si>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</si>
  <si>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</si>
  <si>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</si>
  <si>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</si>
  <si>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</si>
  <si>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</si>
  <si>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</si>
  <si>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</si>
  <si>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</si>
  <si>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</si>
  <si>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</si>
  <si>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</si>
  <si>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</si>
  <si>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</si>
  <si>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</si>
  <si>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</si>
  <si>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</si>
  <si>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</si>
  <si>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</si>
  <si>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</si>
  <si>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</si>
  <si>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</si>
  <si>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</si>
  <si>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</si>
  <si>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</si>
  <si>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</si>
  <si>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</si>
  <si>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</si>
  <si>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</si>
  <si>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</si>
  <si>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</si>
  <si>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</si>
  <si>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</si>
  <si>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</si>
  <si>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</si>
  <si>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</si>
  <si>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</si>
  <si>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</si>
  <si>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</si>
  <si>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</si>
  <si>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</si>
  <si>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</si>
  <si>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</si>
  <si>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</si>
  <si>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</si>
  <si>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</si>
  <si>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</si>
  <si>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</si>
  <si>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</si>
  <si>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</si>
  <si>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</si>
  <si>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</si>
  <si>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</si>
  <si>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</si>
  <si>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</si>
  <si>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</si>
  <si>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</si>
  <si>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</si>
  <si>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</si>
  <si>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</si>
  <si>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</si>
  <si>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</si>
  <si>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</si>
  <si>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</si>
  <si>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</si>
  <si>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</si>
  <si>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</si>
  <si>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</si>
  <si>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</si>
  <si>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</si>
  <si>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</si>
  <si>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</si>
  <si>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</si>
  <si>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</si>
  <si>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</si>
  <si>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</si>
  <si>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</si>
  <si>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</si>
  <si>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</si>
  <si>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</si>
  <si>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</si>
  <si>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</si>
  <si>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</si>
  <si>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rPh sb="5" eb="6">
      <t>シュウ</t>
    </rPh>
    <rPh sb="8" eb="10">
      <t>ヒッス</t>
    </rPh>
    <rPh sb="10" eb="12">
      <t>センタク</t>
    </rPh>
    <rPh sb="48" eb="50">
      <t>センタク</t>
    </rPh>
    <rPh sb="58" eb="59">
      <t>カク</t>
    </rPh>
    <rPh sb="67" eb="69">
      <t>ガイトウ</t>
    </rPh>
    <rPh sb="80" eb="81">
      <t>エラ</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</si>
  <si>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</si>
  <si>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</si>
  <si>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</si>
  <si>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</si>
  <si>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</si>
  <si>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</si>
  <si>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</si>
  <si>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</si>
  <si>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</si>
  <si>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</si>
  <si>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</si>
  <si>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</si>
  <si>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別紙2(4)項目別明細表(助成先)【2024年度】の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</si>
  <si>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別紙2(4)項目別明細表(助成先)【2024年度】の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</si>
  <si>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別紙2(4)項目別明細表(助成先)【2024年度】の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</si>
  <si>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</si>
  <si>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</si>
  <si>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</si>
  <si>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</si>
  <si>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</si>
  <si>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</si>
  <si>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</si>
  <si>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</si>
  <si>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</si>
  <si>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（Ⅰ+Ⅱ+Ⅲ）×</t>
    <phoneticPr fontId="4"/>
  </si>
  <si>
    <t>%</t>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</si>
  <si>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</si>
  <si>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</si>
  <si>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</si>
  <si>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</si>
  <si>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</si>
  <si>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</si>
  <si>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</si>
  <si>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</si>
  <si>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助成事業名(英訳)</t>
    <rPh sb="0" eb="2">
      <t>ジョセイ</t>
    </rPh>
    <rPh sb="2" eb="4">
      <t>ジギョウ</t>
    </rPh>
    <rPh sb="4" eb="5">
      <t>メイ</t>
    </rPh>
    <rPh sb="6" eb="8">
      <t>エイヤク</t>
    </rPh>
    <phoneticPr fontId="4"/>
  </si>
  <si>
    <t>development of □□□</t>
    <phoneticPr fontId="4"/>
  </si>
  <si>
    <t>上記の英訳を記入。</t>
    <rPh sb="0" eb="2">
      <t>ジョウキ</t>
    </rPh>
    <rPh sb="3" eb="5">
      <t>エイヤク</t>
    </rPh>
    <rPh sb="6" eb="8">
      <t>キニュウ</t>
    </rPh>
    <phoneticPr fontId="4"/>
  </si>
  <si>
    <t>2024年06月版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</si>
</sst>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73">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8"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9" fillId="2" borderId="45" xfId="6" applyFont="1" applyFill="1" applyBorder="1" applyAlignment="1" applyProtection="1">
      <alignment horizontal="left" vertical="top"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184" fontId="9" fillId="10" borderId="13" xfId="6" applyNumberFormat="1" applyFont="1" applyFill="1" applyBorder="1" applyAlignment="1" applyProtection="1">
      <alignment horizontal="right" vertical="center"/>
      <protection locked="0"/>
    </xf>
    <xf numFmtId="0" fontId="7" fillId="2" borderId="0" xfId="6" quotePrefix="1" applyFont="1" applyFill="1" applyAlignment="1">
      <alignment horizontal="right" vertical="center"/>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Alignment="1">
      <alignment horizontal="left" vertical="center"/>
    </xf>
    <xf numFmtId="188" fontId="20" fillId="2" borderId="0" xfId="0" applyNumberFormat="1" applyFont="1" applyFill="1">
      <alignment vertical="center"/>
    </xf>
    <xf numFmtId="188" fontId="25" fillId="2" borderId="12" xfId="0" applyNumberFormat="1" applyFont="1" applyFill="1" applyBorder="1" applyAlignment="1">
      <alignment horizontal="right" vertical="center" wrapText="1"/>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13" fillId="2" borderId="13" xfId="0" applyFont="1" applyFill="1" applyBorder="1" applyAlignment="1">
      <alignment horizontal="right" vertical="center" wrapText="1"/>
    </xf>
    <xf numFmtId="0" fontId="13" fillId="2" borderId="1" xfId="0"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31" fontId="20" fillId="2" borderId="0" xfId="0" applyNumberFormat="1" applyFont="1" applyFill="1" applyAlignment="1">
      <alignment horizontal="left" vertical="center"/>
    </xf>
    <xf numFmtId="0" fontId="20" fillId="2" borderId="0" xfId="0" applyFont="1" applyFill="1" applyAlignment="1" applyProtection="1">
      <alignment horizontal="left" vertical="center"/>
      <protection hidden="1"/>
    </xf>
    <xf numFmtId="0" fontId="20" fillId="2" borderId="0" xfId="0" applyFont="1" applyFill="1" applyAlignment="1">
      <alignment horizontal="left" vertical="center" wrapText="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188" fontId="30" fillId="2" borderId="14" xfId="0" applyNumberFormat="1" applyFont="1" applyFill="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0" fontId="0" fillId="2" borderId="0" xfId="0" applyFill="1" applyAlignment="1">
      <alignment vertical="center" wrapText="1"/>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402167</xdr:colOff>
      <xdr:row>63</xdr:row>
      <xdr:rowOff>497417</xdr:rowOff>
    </xdr:from>
    <xdr:to>
      <xdr:col>11</xdr:col>
      <xdr:colOff>211667</xdr:colOff>
      <xdr:row>64</xdr:row>
      <xdr:rowOff>423334</xdr:rowOff>
    </xdr:to>
    <xdr:sp macro="" textlink="">
      <xdr:nvSpPr>
        <xdr:cNvPr id="5" name="角丸四角形吹き出し 9">
          <a:extLst>
            <a:ext uri="{FF2B5EF4-FFF2-40B4-BE49-F238E27FC236}">
              <a16:creationId xmlns:a16="http://schemas.microsoft.com/office/drawing/2014/main" id="{02AF86E7-9571-4599-AFDF-8B0136AA775B}"/>
            </a:ext>
          </a:extLst>
        </xdr:cNvPr>
        <xdr:cNvSpPr/>
      </xdr:nvSpPr>
      <xdr:spPr>
        <a:xfrm>
          <a:off x="12477750" y="25823334"/>
          <a:ext cx="2561167" cy="444500"/>
        </a:xfrm>
        <a:prstGeom prst="wedgeRoundRectCallout">
          <a:avLst>
            <a:gd name="adj1" fmla="val -76152"/>
            <a:gd name="adj2" fmla="val -39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447675</xdr:colOff>
      <xdr:row>33</xdr:row>
      <xdr:rowOff>161925</xdr:rowOff>
    </xdr:from>
    <xdr:to>
      <xdr:col>18</xdr:col>
      <xdr:colOff>563032</xdr:colOff>
      <xdr:row>39</xdr:row>
      <xdr:rowOff>140262</xdr:rowOff>
    </xdr:to>
    <xdr:sp macro="" textlink="">
      <xdr:nvSpPr>
        <xdr:cNvPr id="13" name="角丸四角形吹き出し 7">
          <a:extLst>
            <a:ext uri="{FF2B5EF4-FFF2-40B4-BE49-F238E27FC236}">
              <a16:creationId xmlns:a16="http://schemas.microsoft.com/office/drawing/2014/main" id="{2D2CDF74-3BF0-4778-900D-BF30892498A3}"/>
            </a:ext>
          </a:extLst>
        </xdr:cNvPr>
        <xdr:cNvSpPr/>
      </xdr:nvSpPr>
      <xdr:spPr>
        <a:xfrm>
          <a:off x="13363575" y="6038850"/>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321469</xdr:colOff>
      <xdr:row>55</xdr:row>
      <xdr:rowOff>95250</xdr:rowOff>
    </xdr:from>
    <xdr:to>
      <xdr:col>18</xdr:col>
      <xdr:colOff>441231</xdr:colOff>
      <xdr:row>57</xdr:row>
      <xdr:rowOff>247786</xdr:rowOff>
    </xdr:to>
    <xdr:sp macro="" textlink="">
      <xdr:nvSpPr>
        <xdr:cNvPr id="8" name="角丸四角形吹き出し 8">
          <a:extLst>
            <a:ext uri="{FF2B5EF4-FFF2-40B4-BE49-F238E27FC236}">
              <a16:creationId xmlns:a16="http://schemas.microsoft.com/office/drawing/2014/main" id="{26E7F6E1-DAA7-4A8A-9E75-46D3029C2944}"/>
            </a:ext>
          </a:extLst>
        </xdr:cNvPr>
        <xdr:cNvSpPr/>
      </xdr:nvSpPr>
      <xdr:spPr>
        <a:xfrm>
          <a:off x="11953875"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428625</xdr:colOff>
      <xdr:row>34</xdr:row>
      <xdr:rowOff>104775</xdr:rowOff>
    </xdr:from>
    <xdr:to>
      <xdr:col>18</xdr:col>
      <xdr:colOff>543982</xdr:colOff>
      <xdr:row>40</xdr:row>
      <xdr:rowOff>83112</xdr:rowOff>
    </xdr:to>
    <xdr:sp macro="" textlink="">
      <xdr:nvSpPr>
        <xdr:cNvPr id="13" name="角丸四角形吹き出し 7">
          <a:extLst>
            <a:ext uri="{FF2B5EF4-FFF2-40B4-BE49-F238E27FC236}">
              <a16:creationId xmlns:a16="http://schemas.microsoft.com/office/drawing/2014/main" id="{C73491CB-5CE6-49B3-8BCB-758F765BCF64}"/>
            </a:ext>
          </a:extLst>
        </xdr:cNvPr>
        <xdr:cNvSpPr/>
      </xdr:nvSpPr>
      <xdr:spPr>
        <a:xfrm>
          <a:off x="13420725" y="6238875"/>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266700</xdr:colOff>
      <xdr:row>55</xdr:row>
      <xdr:rowOff>66675</xdr:rowOff>
    </xdr:from>
    <xdr:to>
      <xdr:col>18</xdr:col>
      <xdr:colOff>410275</xdr:colOff>
      <xdr:row>57</xdr:row>
      <xdr:rowOff>221593</xdr:rowOff>
    </xdr:to>
    <xdr:sp macro="" textlink="">
      <xdr:nvSpPr>
        <xdr:cNvPr id="7" name="角丸四角形吹き出し 8">
          <a:extLst>
            <a:ext uri="{FF2B5EF4-FFF2-40B4-BE49-F238E27FC236}">
              <a16:creationId xmlns:a16="http://schemas.microsoft.com/office/drawing/2014/main" id="{0F16E06F-C499-4669-9D73-7CCA7AE6E580}"/>
            </a:ext>
          </a:extLst>
        </xdr:cNvPr>
        <xdr:cNvSpPr/>
      </xdr:nvSpPr>
      <xdr:spPr>
        <a:xfrm>
          <a:off x="11887200" y="9829800"/>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14</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16</xdr:row>
      <xdr:rowOff>150283</xdr:rowOff>
    </xdr:from>
    <xdr:to>
      <xdr:col>35</xdr:col>
      <xdr:colOff>42332</xdr:colOff>
      <xdr:row>17</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79</xdr:row>
      <xdr:rowOff>143105</xdr:rowOff>
    </xdr:from>
    <xdr:to>
      <xdr:col>33</xdr:col>
      <xdr:colOff>77765</xdr:colOff>
      <xdr:row>81</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24</xdr:col>
      <xdr:colOff>182907</xdr:colOff>
      <xdr:row>18</xdr:row>
      <xdr:rowOff>97827</xdr:rowOff>
    </xdr:from>
    <xdr:to>
      <xdr:col>34</xdr:col>
      <xdr:colOff>24848</xdr:colOff>
      <xdr:row>20</xdr:row>
      <xdr:rowOff>85587</xdr:rowOff>
    </xdr:to>
    <xdr:sp macro="" textlink="">
      <xdr:nvSpPr>
        <xdr:cNvPr id="2" name="角丸四角形吹き出し 7">
          <a:extLst>
            <a:ext uri="{FF2B5EF4-FFF2-40B4-BE49-F238E27FC236}">
              <a16:creationId xmlns:a16="http://schemas.microsoft.com/office/drawing/2014/main" id="{CC38CBC5-CDEE-412B-9352-02849042B542}"/>
            </a:ext>
          </a:extLst>
        </xdr:cNvPr>
        <xdr:cNvSpPr/>
      </xdr:nvSpPr>
      <xdr:spPr>
        <a:xfrm>
          <a:off x="6742733" y="3783588"/>
          <a:ext cx="2575202" cy="335629"/>
        </a:xfrm>
        <a:prstGeom prst="wedgeRoundRectCallout">
          <a:avLst>
            <a:gd name="adj1" fmla="val -205831"/>
            <a:gd name="adj2" fmla="val 1517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4" t="s">
        <v>186</v>
      </c>
      <c r="B1" s="185" t="s">
        <v>187</v>
      </c>
    </row>
    <row r="2" spans="1:2" ht="83.25" customHeight="1" x14ac:dyDescent="0.15">
      <c r="A2" s="180" t="s">
        <v>43</v>
      </c>
      <c r="B2" s="181" t="s">
        <v>330</v>
      </c>
    </row>
    <row r="3" spans="1:2" ht="78.75" customHeight="1" x14ac:dyDescent="0.15">
      <c r="A3" s="1" t="s">
        <v>207</v>
      </c>
      <c r="B3" s="2" t="s">
        <v>317</v>
      </c>
    </row>
    <row r="4" spans="1:2" ht="55.5" customHeight="1" x14ac:dyDescent="0.15">
      <c r="A4" s="180" t="s">
        <v>174</v>
      </c>
      <c r="B4" s="181" t="s">
        <v>176</v>
      </c>
    </row>
    <row r="5" spans="1:2" ht="61.5" customHeight="1" x14ac:dyDescent="0.15">
      <c r="A5" s="4" t="s">
        <v>288</v>
      </c>
      <c r="B5" s="5" t="s">
        <v>175</v>
      </c>
    </row>
    <row r="6" spans="1:2" ht="89.25" customHeight="1" x14ac:dyDescent="0.15">
      <c r="A6" s="4" t="s">
        <v>289</v>
      </c>
      <c r="B6" s="5" t="s">
        <v>290</v>
      </c>
    </row>
    <row r="7" spans="1:2" ht="65.25" customHeight="1" x14ac:dyDescent="0.15">
      <c r="A7" s="5" t="s">
        <v>291</v>
      </c>
      <c r="B7" s="5" t="s">
        <v>331</v>
      </c>
    </row>
    <row r="8" spans="1:2" ht="75" customHeight="1" x14ac:dyDescent="0.15">
      <c r="A8" s="6" t="s">
        <v>292</v>
      </c>
      <c r="B8" s="6" t="s">
        <v>293</v>
      </c>
    </row>
    <row r="9" spans="1:2" x14ac:dyDescent="0.15">
      <c r="A9" s="3" t="s">
        <v>395</v>
      </c>
    </row>
    <row r="10" spans="1:2" x14ac:dyDescent="0.15">
      <c r="A10" s="3" t="s">
        <v>396</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zoomScaleSheetLayoutView="8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項目別明細表(2027年度）"</f>
        <v>（４）　　　項目別明細表(2027年度）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387</v>
      </c>
      <c r="C33" s="17" t="s">
        <v>93</v>
      </c>
      <c r="D33" s="13"/>
      <c r="E33" s="17" t="s">
        <v>25</v>
      </c>
      <c r="F33" s="17" t="s">
        <v>94</v>
      </c>
      <c r="H33" s="17" t="s">
        <v>386</v>
      </c>
      <c r="I33" s="30" t="s">
        <v>96</v>
      </c>
      <c r="J33" s="31">
        <f>D33*G33</f>
        <v>0</v>
      </c>
      <c r="K33" s="32">
        <f>J33</f>
        <v>0</v>
      </c>
      <c r="L33" s="444"/>
    </row>
    <row r="34" spans="1:12" s="17" customFormat="1" x14ac:dyDescent="0.15">
      <c r="A34" s="29"/>
      <c r="B34" s="17" t="s">
        <v>388</v>
      </c>
      <c r="C34" s="17" t="s">
        <v>93</v>
      </c>
      <c r="D34" s="13"/>
      <c r="E34" s="17" t="s">
        <v>25</v>
      </c>
      <c r="F34" s="17" t="s">
        <v>94</v>
      </c>
      <c r="H34" s="17" t="s">
        <v>386</v>
      </c>
      <c r="I34" s="30" t="s">
        <v>96</v>
      </c>
      <c r="J34" s="31">
        <f>D34*G34</f>
        <v>0</v>
      </c>
      <c r="K34" s="32">
        <f t="shared" ref="K34:K35" si="4">J34</f>
        <v>0</v>
      </c>
      <c r="L34" s="444"/>
    </row>
    <row r="35" spans="1:12" s="17" customFormat="1" x14ac:dyDescent="0.15">
      <c r="A35" s="29" t="s">
        <v>112</v>
      </c>
      <c r="B35" s="17" t="s">
        <v>388</v>
      </c>
      <c r="C35" s="17" t="s">
        <v>93</v>
      </c>
      <c r="D35" s="13"/>
      <c r="E35" s="17" t="s">
        <v>25</v>
      </c>
      <c r="F35" s="17" t="s">
        <v>94</v>
      </c>
      <c r="H35" s="17" t="s">
        <v>386</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397</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'別紙2(4)項目別明細表(委託共同研究先)【2027年度】'!$J$52</f>
        <v>0</v>
      </c>
      <c r="K51" s="77">
        <f>'別紙2(4)項目別明細表(委託共同研究先)【2027年度】'!$K$52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418</v>
      </c>
      <c r="L62" s="353" t="s">
        <v>423</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項目別明細表(2028年度）"</f>
        <v>（４）　　　項目別明細表(2028年度）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387</v>
      </c>
      <c r="C33" s="17" t="s">
        <v>93</v>
      </c>
      <c r="D33" s="13"/>
      <c r="E33" s="17" t="s">
        <v>25</v>
      </c>
      <c r="F33" s="17" t="s">
        <v>94</v>
      </c>
      <c r="H33" s="17" t="s">
        <v>386</v>
      </c>
      <c r="I33" s="30" t="s">
        <v>96</v>
      </c>
      <c r="J33" s="31">
        <f>D33*G33</f>
        <v>0</v>
      </c>
      <c r="K33" s="32">
        <f>J33</f>
        <v>0</v>
      </c>
      <c r="L33" s="444"/>
    </row>
    <row r="34" spans="1:12" s="17" customFormat="1" x14ac:dyDescent="0.15">
      <c r="A34" s="29"/>
      <c r="B34" s="17" t="s">
        <v>388</v>
      </c>
      <c r="C34" s="17" t="s">
        <v>93</v>
      </c>
      <c r="D34" s="13"/>
      <c r="E34" s="17" t="s">
        <v>25</v>
      </c>
      <c r="F34" s="17" t="s">
        <v>94</v>
      </c>
      <c r="H34" s="17" t="s">
        <v>386</v>
      </c>
      <c r="I34" s="30" t="s">
        <v>96</v>
      </c>
      <c r="J34" s="31">
        <f>D34*G34</f>
        <v>0</v>
      </c>
      <c r="K34" s="32">
        <f t="shared" ref="K34:K35" si="4">J34</f>
        <v>0</v>
      </c>
      <c r="L34" s="444"/>
    </row>
    <row r="35" spans="1:12" s="17" customFormat="1" x14ac:dyDescent="0.15">
      <c r="A35" s="29" t="s">
        <v>112</v>
      </c>
      <c r="B35" s="17" t="s">
        <v>388</v>
      </c>
      <c r="C35" s="17" t="s">
        <v>93</v>
      </c>
      <c r="D35" s="13"/>
      <c r="E35" s="17" t="s">
        <v>25</v>
      </c>
      <c r="F35" s="17" t="s">
        <v>94</v>
      </c>
      <c r="H35" s="17" t="s">
        <v>386</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397</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'別紙2(4)項目別明細表(委託共同研究先)【2028年度】'!$J$52</f>
        <v>0</v>
      </c>
      <c r="K51" s="77">
        <f>'別紙2(4)項目別明細表(委託共同研究先)【2028年度】'!$K$52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418</v>
      </c>
      <c r="L62" s="353" t="s">
        <v>423</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"（４）"&amp;情報項目シート!C48&amp;"　　項目別明細表(2024年度）"</f>
        <v>（４）　　項目別明細表(2024年度）</v>
      </c>
      <c r="B4" s="463"/>
      <c r="C4" s="463"/>
      <c r="D4" s="463"/>
      <c r="E4" s="463"/>
      <c r="F4" s="463"/>
      <c r="G4" s="463"/>
      <c r="H4" s="463"/>
      <c r="I4" s="463"/>
      <c r="J4" s="463"/>
      <c r="K4" s="463"/>
      <c r="L4" s="104"/>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154</v>
      </c>
      <c r="D8" s="120"/>
      <c r="E8" s="116" t="s">
        <v>25</v>
      </c>
      <c r="F8" s="116" t="s">
        <v>143</v>
      </c>
      <c r="G8" s="116">
        <v>1</v>
      </c>
      <c r="H8" s="116" t="s">
        <v>144</v>
      </c>
      <c r="I8" s="121" t="s">
        <v>145</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154</v>
      </c>
      <c r="D11" s="120"/>
      <c r="E11" s="116" t="s">
        <v>25</v>
      </c>
      <c r="F11" s="116" t="s">
        <v>143</v>
      </c>
      <c r="H11" s="116" t="s">
        <v>144</v>
      </c>
      <c r="I11" s="121" t="s">
        <v>145</v>
      </c>
      <c r="J11" s="123">
        <f>D11*G11</f>
        <v>0</v>
      </c>
      <c r="K11" s="124">
        <f t="shared" ref="K11:K18" si="0">J11</f>
        <v>0</v>
      </c>
      <c r="L11" s="456"/>
    </row>
    <row r="12" spans="1:12" s="116" customFormat="1" ht="13.5" x14ac:dyDescent="0.15">
      <c r="A12" s="122"/>
      <c r="B12" s="116" t="s">
        <v>98</v>
      </c>
      <c r="C12" s="116" t="s">
        <v>155</v>
      </c>
      <c r="D12" s="120"/>
      <c r="E12" s="116" t="s">
        <v>25</v>
      </c>
      <c r="F12" s="116" t="s">
        <v>143</v>
      </c>
      <c r="H12" s="116" t="s">
        <v>144</v>
      </c>
      <c r="I12" s="121" t="s">
        <v>145</v>
      </c>
      <c r="J12" s="123">
        <f>D12*G12</f>
        <v>0</v>
      </c>
      <c r="K12" s="124">
        <f t="shared" si="0"/>
        <v>0</v>
      </c>
      <c r="L12" s="456"/>
    </row>
    <row r="13" spans="1:12" s="116" customFormat="1" ht="13.5" x14ac:dyDescent="0.15">
      <c r="A13" s="122"/>
      <c r="B13" s="116" t="s">
        <v>100</v>
      </c>
      <c r="D13" s="120"/>
      <c r="E13" s="116" t="s">
        <v>25</v>
      </c>
      <c r="I13" s="121" t="s">
        <v>145</v>
      </c>
      <c r="J13" s="123"/>
      <c r="K13" s="124">
        <f t="shared" si="0"/>
        <v>0</v>
      </c>
      <c r="L13" s="456"/>
    </row>
    <row r="14" spans="1:12" s="116" customFormat="1" ht="13.5" x14ac:dyDescent="0.15">
      <c r="A14" s="122"/>
      <c r="B14" s="116" t="s">
        <v>101</v>
      </c>
      <c r="D14" s="120"/>
      <c r="E14" s="116" t="s">
        <v>25</v>
      </c>
      <c r="I14" s="121" t="s">
        <v>145</v>
      </c>
      <c r="J14" s="123"/>
      <c r="K14" s="124">
        <f t="shared" si="0"/>
        <v>0</v>
      </c>
      <c r="L14" s="456"/>
    </row>
    <row r="15" spans="1:12" s="116" customFormat="1" ht="13.5" x14ac:dyDescent="0.15">
      <c r="A15" s="122"/>
      <c r="B15" s="116" t="s">
        <v>102</v>
      </c>
      <c r="D15" s="120"/>
      <c r="E15" s="116" t="s">
        <v>25</v>
      </c>
      <c r="I15" s="121" t="s">
        <v>145</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145</v>
      </c>
      <c r="J18" s="123"/>
      <c r="K18" s="124">
        <f t="shared" si="0"/>
        <v>0</v>
      </c>
      <c r="L18" s="456"/>
    </row>
    <row r="19" spans="1:13" s="116" customFormat="1" ht="13.5" x14ac:dyDescent="0.15">
      <c r="A19" s="122"/>
      <c r="B19" s="116" t="s">
        <v>105</v>
      </c>
      <c r="D19" s="120"/>
      <c r="E19" s="116" t="s">
        <v>25</v>
      </c>
      <c r="I19" s="121" t="s">
        <v>145</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155</v>
      </c>
      <c r="D22" s="120">
        <v>1830</v>
      </c>
      <c r="E22" s="116" t="s">
        <v>25</v>
      </c>
      <c r="F22" s="116" t="s">
        <v>143</v>
      </c>
      <c r="G22" s="116">
        <v>0</v>
      </c>
      <c r="H22" s="116" t="s">
        <v>144</v>
      </c>
      <c r="I22" s="121" t="s">
        <v>145</v>
      </c>
      <c r="J22" s="123">
        <f>D22*G22</f>
        <v>0</v>
      </c>
      <c r="K22" s="125">
        <f>J22</f>
        <v>0</v>
      </c>
      <c r="L22" s="456"/>
      <c r="M22" s="126"/>
    </row>
    <row r="23" spans="1:13" s="116" customFormat="1" ht="13.5" x14ac:dyDescent="0.15">
      <c r="A23" s="122"/>
      <c r="B23" s="116" t="s">
        <v>147</v>
      </c>
      <c r="C23" s="116" t="s">
        <v>154</v>
      </c>
      <c r="D23" s="120">
        <v>3530</v>
      </c>
      <c r="E23" s="116" t="s">
        <v>25</v>
      </c>
      <c r="F23" s="116" t="s">
        <v>143</v>
      </c>
      <c r="G23" s="116">
        <v>0</v>
      </c>
      <c r="H23" s="116" t="s">
        <v>144</v>
      </c>
      <c r="I23" s="121" t="s">
        <v>145</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154</v>
      </c>
      <c r="D26" s="120">
        <v>8000</v>
      </c>
      <c r="E26" s="116" t="s">
        <v>25</v>
      </c>
      <c r="F26" s="116" t="s">
        <v>143</v>
      </c>
      <c r="G26" s="116">
        <v>0</v>
      </c>
      <c r="H26" s="116" t="s">
        <v>107</v>
      </c>
      <c r="I26" s="121" t="s">
        <v>149</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2">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145</v>
      </c>
      <c r="J29" s="123"/>
      <c r="K29" s="124">
        <f>J29</f>
        <v>0</v>
      </c>
      <c r="L29" s="456"/>
    </row>
    <row r="30" spans="1:13" s="116" customFormat="1" ht="13.5" x14ac:dyDescent="0.15">
      <c r="A30" s="122"/>
      <c r="B30" s="116" t="s">
        <v>110</v>
      </c>
      <c r="D30" s="120"/>
      <c r="E30" s="116" t="s">
        <v>25</v>
      </c>
      <c r="I30" s="121" t="s">
        <v>145</v>
      </c>
      <c r="J30" s="123"/>
      <c r="K30" s="124">
        <f>J30</f>
        <v>0</v>
      </c>
      <c r="L30" s="456"/>
    </row>
    <row r="31" spans="1:13" s="116" customFormat="1" ht="13.5" x14ac:dyDescent="0.15">
      <c r="A31" s="122"/>
      <c r="D31" s="120"/>
      <c r="I31" s="121"/>
      <c r="J31" s="123"/>
      <c r="K31" s="124"/>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387</v>
      </c>
      <c r="C33" s="17" t="s">
        <v>93</v>
      </c>
      <c r="D33" s="13"/>
      <c r="E33" s="17" t="s">
        <v>25</v>
      </c>
      <c r="F33" s="17" t="s">
        <v>94</v>
      </c>
      <c r="G33" s="17"/>
      <c r="H33" s="17" t="s">
        <v>386</v>
      </c>
      <c r="I33" s="30" t="s">
        <v>96</v>
      </c>
      <c r="J33" s="31">
        <f>D33*G33</f>
        <v>0</v>
      </c>
      <c r="K33" s="32">
        <f>J33</f>
        <v>0</v>
      </c>
      <c r="L33" s="456"/>
    </row>
    <row r="34" spans="1:12" s="116" customFormat="1" ht="13.5" x14ac:dyDescent="0.15">
      <c r="A34" s="29"/>
      <c r="B34" s="17" t="s">
        <v>388</v>
      </c>
      <c r="C34" s="17" t="s">
        <v>93</v>
      </c>
      <c r="D34" s="13"/>
      <c r="E34" s="17" t="s">
        <v>25</v>
      </c>
      <c r="F34" s="17" t="s">
        <v>94</v>
      </c>
      <c r="G34" s="17"/>
      <c r="H34" s="17" t="s">
        <v>386</v>
      </c>
      <c r="I34" s="30" t="s">
        <v>96</v>
      </c>
      <c r="J34" s="31">
        <f>D34*G34</f>
        <v>0</v>
      </c>
      <c r="K34" s="32">
        <f t="shared" ref="K34:K35" si="2">J34</f>
        <v>0</v>
      </c>
      <c r="L34" s="456"/>
    </row>
    <row r="35" spans="1:12" s="116" customFormat="1" ht="13.5" x14ac:dyDescent="0.15">
      <c r="A35" s="29" t="s">
        <v>112</v>
      </c>
      <c r="B35" s="17" t="s">
        <v>388</v>
      </c>
      <c r="C35" s="17" t="s">
        <v>93</v>
      </c>
      <c r="D35" s="13"/>
      <c r="E35" s="17" t="s">
        <v>25</v>
      </c>
      <c r="F35" s="17" t="s">
        <v>94</v>
      </c>
      <c r="G35" s="17"/>
      <c r="H35" s="17" t="s">
        <v>386</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397</v>
      </c>
      <c r="D38" s="120"/>
      <c r="E38" s="116" t="s">
        <v>25</v>
      </c>
      <c r="I38" s="121" t="s">
        <v>145</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154</v>
      </c>
      <c r="D41" s="120"/>
      <c r="E41" s="116" t="s">
        <v>25</v>
      </c>
      <c r="F41" s="116" t="s">
        <v>143</v>
      </c>
      <c r="H41" s="116" t="s">
        <v>114</v>
      </c>
      <c r="I41" s="121" t="s">
        <v>145</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351" t="s">
        <v>410</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K59" s="354" t="s">
        <v>419</v>
      </c>
      <c r="L59" s="353" t="s">
        <v>423</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"（４）"&amp;情報項目シート!C48&amp;"　　項目別明細表(2025年度）"</f>
        <v>（４）　　項目別明細表(2025年度）</v>
      </c>
      <c r="B4" s="463"/>
      <c r="C4" s="463"/>
      <c r="D4" s="463"/>
      <c r="E4" s="463"/>
      <c r="F4" s="463"/>
      <c r="G4" s="463"/>
      <c r="H4" s="463"/>
      <c r="I4" s="463"/>
      <c r="J4" s="463"/>
      <c r="K4" s="463"/>
      <c r="L4" s="104"/>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2">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387</v>
      </c>
      <c r="C33" s="17" t="s">
        <v>93</v>
      </c>
      <c r="D33" s="13"/>
      <c r="E33" s="17" t="s">
        <v>25</v>
      </c>
      <c r="F33" s="17" t="s">
        <v>94</v>
      </c>
      <c r="G33" s="17"/>
      <c r="H33" s="17" t="s">
        <v>386</v>
      </c>
      <c r="I33" s="30" t="s">
        <v>96</v>
      </c>
      <c r="J33" s="31">
        <f>D33*G33</f>
        <v>0</v>
      </c>
      <c r="K33" s="32">
        <f>J33</f>
        <v>0</v>
      </c>
      <c r="L33" s="456"/>
    </row>
    <row r="34" spans="1:12" s="116" customFormat="1" ht="13.5" x14ac:dyDescent="0.15">
      <c r="A34" s="29"/>
      <c r="B34" s="17" t="s">
        <v>388</v>
      </c>
      <c r="C34" s="17" t="s">
        <v>93</v>
      </c>
      <c r="D34" s="13"/>
      <c r="E34" s="17" t="s">
        <v>25</v>
      </c>
      <c r="F34" s="17" t="s">
        <v>94</v>
      </c>
      <c r="G34" s="17"/>
      <c r="H34" s="17" t="s">
        <v>386</v>
      </c>
      <c r="I34" s="30" t="s">
        <v>96</v>
      </c>
      <c r="J34" s="31">
        <f>D34*G34</f>
        <v>0</v>
      </c>
      <c r="K34" s="32">
        <f t="shared" ref="K34:K35" si="2">J34</f>
        <v>0</v>
      </c>
      <c r="L34" s="456"/>
    </row>
    <row r="35" spans="1:12" s="116" customFormat="1" ht="13.5" x14ac:dyDescent="0.15">
      <c r="A35" s="29" t="s">
        <v>112</v>
      </c>
      <c r="B35" s="17" t="s">
        <v>388</v>
      </c>
      <c r="C35" s="17" t="s">
        <v>93</v>
      </c>
      <c r="D35" s="13"/>
      <c r="E35" s="17" t="s">
        <v>25</v>
      </c>
      <c r="F35" s="17" t="s">
        <v>94</v>
      </c>
      <c r="G35" s="17"/>
      <c r="H35" s="17" t="s">
        <v>386</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397</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351" t="s">
        <v>410</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K59" s="354" t="s">
        <v>419</v>
      </c>
      <c r="L59" s="353" t="s">
        <v>423</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"（４）"&amp;情報項目シート!C48&amp;"　　項目別明細表(2025年度）"</f>
        <v>（４）　　項目別明細表(2025年度）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4"/>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2">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387</v>
      </c>
      <c r="C33" s="17" t="s">
        <v>93</v>
      </c>
      <c r="D33" s="13"/>
      <c r="E33" s="17" t="s">
        <v>25</v>
      </c>
      <c r="F33" s="17" t="s">
        <v>94</v>
      </c>
      <c r="G33" s="17"/>
      <c r="H33" s="17" t="s">
        <v>386</v>
      </c>
      <c r="I33" s="30" t="s">
        <v>96</v>
      </c>
      <c r="J33" s="31">
        <f>D33*G33</f>
        <v>0</v>
      </c>
      <c r="K33" s="32">
        <f>J33</f>
        <v>0</v>
      </c>
      <c r="L33" s="456"/>
    </row>
    <row r="34" spans="1:12" s="116" customFormat="1" ht="13.5" x14ac:dyDescent="0.15">
      <c r="A34" s="29"/>
      <c r="B34" s="17" t="s">
        <v>388</v>
      </c>
      <c r="C34" s="17" t="s">
        <v>93</v>
      </c>
      <c r="D34" s="13"/>
      <c r="E34" s="17" t="s">
        <v>25</v>
      </c>
      <c r="F34" s="17" t="s">
        <v>94</v>
      </c>
      <c r="G34" s="17"/>
      <c r="H34" s="17" t="s">
        <v>386</v>
      </c>
      <c r="I34" s="30" t="s">
        <v>96</v>
      </c>
      <c r="J34" s="31">
        <f>D34*G34</f>
        <v>0</v>
      </c>
      <c r="K34" s="32">
        <f t="shared" ref="K34:K35" si="2">J34</f>
        <v>0</v>
      </c>
      <c r="L34" s="456"/>
    </row>
    <row r="35" spans="1:12" s="116" customFormat="1" ht="13.5" x14ac:dyDescent="0.15">
      <c r="A35" s="29" t="s">
        <v>112</v>
      </c>
      <c r="B35" s="17" t="s">
        <v>388</v>
      </c>
      <c r="C35" s="17" t="s">
        <v>93</v>
      </c>
      <c r="D35" s="13"/>
      <c r="E35" s="17" t="s">
        <v>25</v>
      </c>
      <c r="F35" s="17" t="s">
        <v>94</v>
      </c>
      <c r="G35" s="17"/>
      <c r="H35" s="17" t="s">
        <v>386</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397</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351" t="s">
        <v>410</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K59" s="354" t="s">
        <v>419</v>
      </c>
      <c r="L59" s="353" t="s">
        <v>423</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zoomScaleSheetLayoutView="8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"（４）"&amp;情報項目シート!C48&amp;"　　項目別明細表(2026年度）"</f>
        <v>（４）　　項目別明細表(2026年度）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2">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387</v>
      </c>
      <c r="C33" s="17" t="s">
        <v>93</v>
      </c>
      <c r="D33" s="13"/>
      <c r="E33" s="17" t="s">
        <v>25</v>
      </c>
      <c r="F33" s="17" t="s">
        <v>94</v>
      </c>
      <c r="G33" s="17"/>
      <c r="H33" s="17" t="s">
        <v>386</v>
      </c>
      <c r="I33" s="30" t="s">
        <v>96</v>
      </c>
      <c r="J33" s="31">
        <f>D33*G33</f>
        <v>0</v>
      </c>
      <c r="K33" s="32">
        <f>J33</f>
        <v>0</v>
      </c>
      <c r="L33" s="456"/>
    </row>
    <row r="34" spans="1:12" s="116" customFormat="1" ht="13.5" x14ac:dyDescent="0.15">
      <c r="A34" s="29"/>
      <c r="B34" s="17" t="s">
        <v>388</v>
      </c>
      <c r="C34" s="17" t="s">
        <v>93</v>
      </c>
      <c r="D34" s="13"/>
      <c r="E34" s="17" t="s">
        <v>25</v>
      </c>
      <c r="F34" s="17" t="s">
        <v>94</v>
      </c>
      <c r="G34" s="17"/>
      <c r="H34" s="17" t="s">
        <v>386</v>
      </c>
      <c r="I34" s="30" t="s">
        <v>96</v>
      </c>
      <c r="J34" s="31">
        <f>D34*G34</f>
        <v>0</v>
      </c>
      <c r="K34" s="32">
        <f t="shared" ref="K34:K35" si="2">J34</f>
        <v>0</v>
      </c>
      <c r="L34" s="456"/>
    </row>
    <row r="35" spans="1:12" s="116" customFormat="1" ht="13.5" x14ac:dyDescent="0.15">
      <c r="A35" s="29" t="s">
        <v>112</v>
      </c>
      <c r="B35" s="17" t="s">
        <v>388</v>
      </c>
      <c r="C35" s="17" t="s">
        <v>93</v>
      </c>
      <c r="D35" s="13"/>
      <c r="E35" s="17" t="s">
        <v>25</v>
      </c>
      <c r="F35" s="17" t="s">
        <v>94</v>
      </c>
      <c r="G35" s="17"/>
      <c r="H35" s="17" t="s">
        <v>386</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397</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351" t="s">
        <v>410</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K59" s="354" t="s">
        <v>419</v>
      </c>
      <c r="L59" s="353" t="s">
        <v>423</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zoomScaleSheetLayoutView="100" workbookViewId="0"/>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6"/>
      <c r="L1" s="115" t="s">
        <v>71</v>
      </c>
    </row>
    <row r="2" spans="1:12" ht="19.5" customHeight="1" x14ac:dyDescent="0.15">
      <c r="A2" s="460" t="s">
        <v>206</v>
      </c>
      <c r="B2" s="460"/>
      <c r="C2" s="460"/>
      <c r="D2" s="460"/>
      <c r="E2" s="460"/>
      <c r="F2" s="460"/>
      <c r="G2" s="460"/>
      <c r="H2" s="460"/>
      <c r="I2" s="460"/>
      <c r="J2" s="460"/>
      <c r="K2" s="460"/>
      <c r="L2" s="460"/>
    </row>
    <row r="3" spans="1:12" ht="19.5" customHeight="1" x14ac:dyDescent="0.15">
      <c r="B3" s="461"/>
      <c r="C3" s="461"/>
      <c r="D3" s="461"/>
      <c r="E3" s="461"/>
      <c r="F3" s="461"/>
      <c r="G3" s="461"/>
      <c r="H3" s="461"/>
      <c r="I3" s="462"/>
      <c r="J3" s="462"/>
      <c r="K3" s="462"/>
      <c r="L3" s="462"/>
    </row>
    <row r="4" spans="1:12" s="116" customFormat="1" ht="19.5" customHeight="1" thickBot="1" x14ac:dyDescent="0.2">
      <c r="A4" s="463" t="str">
        <f>"（４）"&amp;情報項目シート!C48&amp;"　　項目別明細表(2027年度）"</f>
        <v>（４）　　項目別明細表(2027年度）</v>
      </c>
      <c r="B4" s="463"/>
      <c r="C4" s="463"/>
      <c r="D4" s="463"/>
      <c r="E4" s="463"/>
      <c r="F4" s="463"/>
      <c r="G4" s="463"/>
      <c r="H4" s="463"/>
      <c r="I4" s="463"/>
      <c r="J4" s="463"/>
      <c r="K4" s="463"/>
    </row>
    <row r="5" spans="1:12" s="116" customFormat="1" ht="13.5" x14ac:dyDescent="0.15">
      <c r="A5" s="464" t="s">
        <v>89</v>
      </c>
      <c r="B5" s="465"/>
      <c r="C5" s="465"/>
      <c r="D5" s="465"/>
      <c r="E5" s="465"/>
      <c r="F5" s="465"/>
      <c r="G5" s="465"/>
      <c r="H5" s="465"/>
      <c r="I5" s="466"/>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55"/>
    </row>
    <row r="7" spans="1:12" s="116" customFormat="1" ht="13.5" x14ac:dyDescent="0.15">
      <c r="A7" s="146" t="s">
        <v>75</v>
      </c>
      <c r="B7" s="147"/>
      <c r="C7" s="147"/>
      <c r="D7" s="148"/>
      <c r="E7" s="147"/>
      <c r="F7" s="147"/>
      <c r="G7" s="147"/>
      <c r="H7" s="147"/>
      <c r="I7" s="149"/>
      <c r="J7" s="150">
        <f>SUM(J8:J9)</f>
        <v>0</v>
      </c>
      <c r="K7" s="150">
        <f>SUM(K8:K9)</f>
        <v>0</v>
      </c>
      <c r="L7" s="456"/>
    </row>
    <row r="8" spans="1:12" s="116" customFormat="1" ht="13.5" x14ac:dyDescent="0.15">
      <c r="A8" s="122"/>
      <c r="B8" s="116" t="s">
        <v>92</v>
      </c>
      <c r="C8" s="116" t="s">
        <v>93</v>
      </c>
      <c r="D8" s="120"/>
      <c r="E8" s="116" t="s">
        <v>25</v>
      </c>
      <c r="F8" s="116" t="s">
        <v>94</v>
      </c>
      <c r="G8" s="116">
        <v>1</v>
      </c>
      <c r="H8" s="116" t="s">
        <v>95</v>
      </c>
      <c r="I8" s="121" t="s">
        <v>96</v>
      </c>
      <c r="J8" s="123"/>
      <c r="K8" s="124">
        <f>J8</f>
        <v>0</v>
      </c>
      <c r="L8" s="456"/>
    </row>
    <row r="9" spans="1:12" s="116" customFormat="1" ht="13.5" x14ac:dyDescent="0.15">
      <c r="A9" s="122"/>
      <c r="D9" s="120"/>
      <c r="I9" s="121"/>
      <c r="J9" s="123"/>
      <c r="K9" s="124">
        <f>J9</f>
        <v>0</v>
      </c>
      <c r="L9" s="456"/>
    </row>
    <row r="10" spans="1:12" s="116" customFormat="1" ht="13.5" x14ac:dyDescent="0.15">
      <c r="A10" s="458" t="s">
        <v>76</v>
      </c>
      <c r="B10" s="459"/>
      <c r="C10" s="147"/>
      <c r="D10" s="151"/>
      <c r="E10" s="147"/>
      <c r="F10" s="147"/>
      <c r="G10" s="147"/>
      <c r="H10" s="147"/>
      <c r="I10" s="147"/>
      <c r="J10" s="150">
        <f>SUM(J11:J16)</f>
        <v>0</v>
      </c>
      <c r="K10" s="150">
        <f>SUM(K11:K16)</f>
        <v>0</v>
      </c>
      <c r="L10" s="456"/>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56"/>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56"/>
    </row>
    <row r="13" spans="1:12" s="116" customFormat="1" ht="13.5" x14ac:dyDescent="0.15">
      <c r="A13" s="122"/>
      <c r="B13" s="116" t="s">
        <v>100</v>
      </c>
      <c r="D13" s="120"/>
      <c r="E13" s="116" t="s">
        <v>25</v>
      </c>
      <c r="I13" s="121" t="s">
        <v>96</v>
      </c>
      <c r="J13" s="123"/>
      <c r="K13" s="124">
        <f t="shared" si="0"/>
        <v>0</v>
      </c>
      <c r="L13" s="456"/>
    </row>
    <row r="14" spans="1:12" s="116" customFormat="1" ht="13.5" x14ac:dyDescent="0.15">
      <c r="A14" s="122"/>
      <c r="B14" s="116" t="s">
        <v>101</v>
      </c>
      <c r="D14" s="120"/>
      <c r="E14" s="116" t="s">
        <v>25</v>
      </c>
      <c r="I14" s="121" t="s">
        <v>96</v>
      </c>
      <c r="J14" s="123"/>
      <c r="K14" s="124">
        <f t="shared" si="0"/>
        <v>0</v>
      </c>
      <c r="L14" s="456"/>
    </row>
    <row r="15" spans="1:12" s="116" customFormat="1" ht="13.5" x14ac:dyDescent="0.15">
      <c r="A15" s="122"/>
      <c r="B15" s="116" t="s">
        <v>102</v>
      </c>
      <c r="D15" s="120"/>
      <c r="E15" s="116" t="s">
        <v>25</v>
      </c>
      <c r="I15" s="121" t="s">
        <v>96</v>
      </c>
      <c r="J15" s="123"/>
      <c r="K15" s="124">
        <f t="shared" si="0"/>
        <v>0</v>
      </c>
      <c r="L15" s="456"/>
    </row>
    <row r="16" spans="1:12" s="116" customFormat="1" ht="13.5" x14ac:dyDescent="0.15">
      <c r="A16" s="122"/>
      <c r="D16" s="120"/>
      <c r="I16" s="121"/>
      <c r="J16" s="123"/>
      <c r="K16" s="124">
        <f t="shared" si="0"/>
        <v>0</v>
      </c>
      <c r="L16" s="456"/>
    </row>
    <row r="17" spans="1:13" s="116" customFormat="1" ht="13.5" x14ac:dyDescent="0.15">
      <c r="A17" s="146" t="s">
        <v>77</v>
      </c>
      <c r="B17" s="147"/>
      <c r="C17" s="147"/>
      <c r="D17" s="148"/>
      <c r="E17" s="147"/>
      <c r="F17" s="147"/>
      <c r="G17" s="147"/>
      <c r="H17" s="147"/>
      <c r="I17" s="149"/>
      <c r="J17" s="150">
        <f>SUM(J18:J19)</f>
        <v>0</v>
      </c>
      <c r="K17" s="150">
        <f>SUM(K18:K19)</f>
        <v>0</v>
      </c>
      <c r="L17" s="456"/>
    </row>
    <row r="18" spans="1:13" s="116" customFormat="1" ht="13.5" x14ac:dyDescent="0.15">
      <c r="A18" s="122"/>
      <c r="B18" s="116" t="s">
        <v>104</v>
      </c>
      <c r="D18" s="120"/>
      <c r="E18" s="116" t="s">
        <v>25</v>
      </c>
      <c r="I18" s="121" t="s">
        <v>96</v>
      </c>
      <c r="J18" s="123"/>
      <c r="K18" s="124">
        <f t="shared" si="0"/>
        <v>0</v>
      </c>
      <c r="L18" s="456"/>
    </row>
    <row r="19" spans="1:13" s="116" customFormat="1" ht="13.5" x14ac:dyDescent="0.15">
      <c r="A19" s="122"/>
      <c r="B19" s="116" t="s">
        <v>105</v>
      </c>
      <c r="D19" s="120"/>
      <c r="E19" s="116" t="s">
        <v>25</v>
      </c>
      <c r="I19" s="121" t="s">
        <v>96</v>
      </c>
      <c r="J19" s="123"/>
      <c r="K19" s="124">
        <f>J19</f>
        <v>0</v>
      </c>
      <c r="L19" s="456"/>
    </row>
    <row r="20" spans="1:13" s="116" customFormat="1" ht="13.5" x14ac:dyDescent="0.15">
      <c r="A20" s="152" t="s">
        <v>35</v>
      </c>
      <c r="B20" s="153"/>
      <c r="C20" s="153"/>
      <c r="D20" s="154"/>
      <c r="E20" s="153"/>
      <c r="F20" s="153"/>
      <c r="G20" s="153"/>
      <c r="H20" s="153"/>
      <c r="I20" s="153"/>
      <c r="J20" s="155">
        <f>SUM(J21,J25)</f>
        <v>0</v>
      </c>
      <c r="K20" s="155">
        <f>SUM(K21,K25)</f>
        <v>0</v>
      </c>
      <c r="L20" s="456"/>
    </row>
    <row r="21" spans="1:13" s="116" customFormat="1" ht="13.5" x14ac:dyDescent="0.15">
      <c r="A21" s="146" t="s">
        <v>78</v>
      </c>
      <c r="B21" s="147"/>
      <c r="C21" s="147"/>
      <c r="D21" s="151"/>
      <c r="E21" s="147"/>
      <c r="F21" s="147"/>
      <c r="G21" s="147"/>
      <c r="H21" s="147"/>
      <c r="I21" s="147"/>
      <c r="J21" s="150">
        <f>SUM(J22:J24)</f>
        <v>0</v>
      </c>
      <c r="K21" s="150">
        <f>SUM(K22:K24)</f>
        <v>0</v>
      </c>
      <c r="L21" s="456"/>
    </row>
    <row r="22" spans="1:13" s="116" customFormat="1" ht="13.5" x14ac:dyDescent="0.15">
      <c r="A22" s="122"/>
      <c r="B22" s="116" t="s">
        <v>146</v>
      </c>
      <c r="C22" s="116" t="s">
        <v>93</v>
      </c>
      <c r="D22" s="120">
        <v>1830</v>
      </c>
      <c r="E22" s="116" t="s">
        <v>25</v>
      </c>
      <c r="F22" s="116" t="s">
        <v>94</v>
      </c>
      <c r="G22" s="116">
        <v>0</v>
      </c>
      <c r="H22" s="116" t="s">
        <v>95</v>
      </c>
      <c r="I22" s="121" t="s">
        <v>96</v>
      </c>
      <c r="J22" s="123">
        <f>D22*G22</f>
        <v>0</v>
      </c>
      <c r="K22" s="125">
        <f>J22</f>
        <v>0</v>
      </c>
      <c r="L22" s="456"/>
      <c r="M22" s="126"/>
    </row>
    <row r="23" spans="1:13" s="116" customFormat="1" ht="13.5" x14ac:dyDescent="0.15">
      <c r="A23" s="122"/>
      <c r="B23" s="116" t="s">
        <v>147</v>
      </c>
      <c r="C23" s="116" t="s">
        <v>93</v>
      </c>
      <c r="D23" s="120">
        <v>3530</v>
      </c>
      <c r="E23" s="116" t="s">
        <v>25</v>
      </c>
      <c r="F23" s="116" t="s">
        <v>94</v>
      </c>
      <c r="G23" s="116">
        <v>0</v>
      </c>
      <c r="H23" s="116" t="s">
        <v>95</v>
      </c>
      <c r="I23" s="121" t="s">
        <v>96</v>
      </c>
      <c r="J23" s="123">
        <f>D23*G23</f>
        <v>0</v>
      </c>
      <c r="K23" s="125">
        <f>J23</f>
        <v>0</v>
      </c>
      <c r="L23" s="456"/>
    </row>
    <row r="24" spans="1:13" s="116" customFormat="1" ht="13.5" x14ac:dyDescent="0.15">
      <c r="A24" s="122"/>
      <c r="D24" s="120"/>
      <c r="I24" s="121"/>
      <c r="J24" s="123"/>
      <c r="K24" s="125">
        <f>J24</f>
        <v>0</v>
      </c>
      <c r="L24" s="456"/>
    </row>
    <row r="25" spans="1:13" s="116" customFormat="1" ht="13.5" x14ac:dyDescent="0.15">
      <c r="A25" s="146" t="s">
        <v>79</v>
      </c>
      <c r="B25" s="147"/>
      <c r="C25" s="147"/>
      <c r="D25" s="151"/>
      <c r="E25" s="147"/>
      <c r="F25" s="147"/>
      <c r="G25" s="147"/>
      <c r="H25" s="147"/>
      <c r="I25" s="147"/>
      <c r="J25" s="150">
        <f>SUM(J26)</f>
        <v>0</v>
      </c>
      <c r="K25" s="150">
        <f>SUM(K26)</f>
        <v>0</v>
      </c>
      <c r="L25" s="456"/>
    </row>
    <row r="26" spans="1:13" s="116" customFormat="1" ht="13.5" x14ac:dyDescent="0.15">
      <c r="A26" s="122"/>
      <c r="B26" s="116" t="s">
        <v>148</v>
      </c>
      <c r="C26" s="116" t="s">
        <v>93</v>
      </c>
      <c r="D26" s="120">
        <v>8000</v>
      </c>
      <c r="E26" s="116" t="s">
        <v>25</v>
      </c>
      <c r="F26" s="116" t="s">
        <v>94</v>
      </c>
      <c r="G26" s="116">
        <v>0</v>
      </c>
      <c r="H26" s="116" t="s">
        <v>107</v>
      </c>
      <c r="I26" s="121" t="s">
        <v>96</v>
      </c>
      <c r="J26" s="123">
        <f t="shared" ref="J26" si="1">D26*G26</f>
        <v>0</v>
      </c>
      <c r="K26" s="125">
        <f>J26</f>
        <v>0</v>
      </c>
      <c r="L26" s="456"/>
    </row>
    <row r="27" spans="1:13" s="116" customFormat="1" ht="13.5" x14ac:dyDescent="0.15">
      <c r="A27" s="152" t="s">
        <v>36</v>
      </c>
      <c r="B27" s="153"/>
      <c r="C27" s="153"/>
      <c r="D27" s="154"/>
      <c r="E27" s="153"/>
      <c r="F27" s="153"/>
      <c r="G27" s="153"/>
      <c r="H27" s="153"/>
      <c r="I27" s="153"/>
      <c r="J27" s="155">
        <f>SUM(J28,J32,J37,J40)</f>
        <v>0</v>
      </c>
      <c r="K27" s="162">
        <f>SUM(K28,K32,K37,K40)</f>
        <v>0</v>
      </c>
      <c r="L27" s="456"/>
    </row>
    <row r="28" spans="1:13" s="116" customFormat="1" ht="13.5" x14ac:dyDescent="0.15">
      <c r="A28" s="146" t="s">
        <v>80</v>
      </c>
      <c r="B28" s="147"/>
      <c r="C28" s="147"/>
      <c r="D28" s="151"/>
      <c r="E28" s="147"/>
      <c r="F28" s="147"/>
      <c r="G28" s="147"/>
      <c r="H28" s="147"/>
      <c r="I28" s="147"/>
      <c r="J28" s="150">
        <f>SUM(J29:J31)</f>
        <v>0</v>
      </c>
      <c r="K28" s="150">
        <f>SUM(K29:K31)</f>
        <v>0</v>
      </c>
      <c r="L28" s="456"/>
    </row>
    <row r="29" spans="1:13" s="116" customFormat="1" ht="13.5" x14ac:dyDescent="0.15">
      <c r="A29" s="122"/>
      <c r="B29" s="116" t="s">
        <v>109</v>
      </c>
      <c r="D29" s="120"/>
      <c r="E29" s="116" t="s">
        <v>25</v>
      </c>
      <c r="I29" s="121" t="s">
        <v>96</v>
      </c>
      <c r="J29" s="123"/>
      <c r="K29" s="124">
        <f>J29</f>
        <v>0</v>
      </c>
      <c r="L29" s="456"/>
    </row>
    <row r="30" spans="1:13" s="116" customFormat="1" ht="13.5" x14ac:dyDescent="0.15">
      <c r="A30" s="122"/>
      <c r="B30" s="116" t="s">
        <v>110</v>
      </c>
      <c r="D30" s="120"/>
      <c r="E30" s="116" t="s">
        <v>25</v>
      </c>
      <c r="I30" s="121" t="s">
        <v>96</v>
      </c>
      <c r="J30" s="123"/>
      <c r="K30" s="124">
        <f>J30</f>
        <v>0</v>
      </c>
      <c r="L30" s="456"/>
    </row>
    <row r="31" spans="1:13" s="116" customFormat="1" ht="13.5" x14ac:dyDescent="0.15">
      <c r="A31" s="122"/>
      <c r="D31" s="120"/>
      <c r="I31" s="121"/>
      <c r="J31" s="123"/>
      <c r="K31" s="124">
        <f>J31</f>
        <v>0</v>
      </c>
      <c r="L31" s="456"/>
    </row>
    <row r="32" spans="1:13" s="116" customFormat="1" ht="13.5" x14ac:dyDescent="0.15">
      <c r="A32" s="146" t="s">
        <v>81</v>
      </c>
      <c r="B32" s="147"/>
      <c r="C32" s="147"/>
      <c r="D32" s="148"/>
      <c r="E32" s="147"/>
      <c r="F32" s="147"/>
      <c r="G32" s="147"/>
      <c r="H32" s="147"/>
      <c r="I32" s="147"/>
      <c r="J32" s="150">
        <f>SUM(J33:J36)</f>
        <v>0</v>
      </c>
      <c r="K32" s="150">
        <f>SUM(K33:K36)</f>
        <v>0</v>
      </c>
      <c r="L32" s="456"/>
    </row>
    <row r="33" spans="1:12" s="116" customFormat="1" ht="13.5" x14ac:dyDescent="0.15">
      <c r="A33" s="29" t="s">
        <v>111</v>
      </c>
      <c r="B33" s="17" t="s">
        <v>387</v>
      </c>
      <c r="C33" s="17" t="s">
        <v>93</v>
      </c>
      <c r="D33" s="13"/>
      <c r="E33" s="17" t="s">
        <v>25</v>
      </c>
      <c r="F33" s="17" t="s">
        <v>94</v>
      </c>
      <c r="G33" s="17"/>
      <c r="H33" s="17" t="s">
        <v>386</v>
      </c>
      <c r="I33" s="30" t="s">
        <v>96</v>
      </c>
      <c r="J33" s="31">
        <f>D33*G33</f>
        <v>0</v>
      </c>
      <c r="K33" s="32">
        <f>J33</f>
        <v>0</v>
      </c>
      <c r="L33" s="456"/>
    </row>
    <row r="34" spans="1:12" s="116" customFormat="1" ht="13.5" x14ac:dyDescent="0.15">
      <c r="A34" s="29"/>
      <c r="B34" s="17" t="s">
        <v>388</v>
      </c>
      <c r="C34" s="17" t="s">
        <v>93</v>
      </c>
      <c r="D34" s="13"/>
      <c r="E34" s="17" t="s">
        <v>25</v>
      </c>
      <c r="F34" s="17" t="s">
        <v>94</v>
      </c>
      <c r="G34" s="17"/>
      <c r="H34" s="17" t="s">
        <v>386</v>
      </c>
      <c r="I34" s="30" t="s">
        <v>96</v>
      </c>
      <c r="J34" s="31">
        <f>D34*G34</f>
        <v>0</v>
      </c>
      <c r="K34" s="32">
        <f t="shared" ref="K34:K35" si="2">J34</f>
        <v>0</v>
      </c>
      <c r="L34" s="456"/>
    </row>
    <row r="35" spans="1:12" s="116" customFormat="1" ht="13.5" x14ac:dyDescent="0.15">
      <c r="A35" s="29" t="s">
        <v>112</v>
      </c>
      <c r="B35" s="17" t="s">
        <v>388</v>
      </c>
      <c r="C35" s="17" t="s">
        <v>93</v>
      </c>
      <c r="D35" s="13"/>
      <c r="E35" s="17" t="s">
        <v>25</v>
      </c>
      <c r="F35" s="17" t="s">
        <v>94</v>
      </c>
      <c r="G35" s="17"/>
      <c r="H35" s="17" t="s">
        <v>386</v>
      </c>
      <c r="I35" s="30" t="s">
        <v>96</v>
      </c>
      <c r="J35" s="31">
        <f t="shared" ref="J35" si="3">D35*G35</f>
        <v>0</v>
      </c>
      <c r="K35" s="32">
        <f t="shared" si="2"/>
        <v>0</v>
      </c>
      <c r="L35" s="456"/>
    </row>
    <row r="36" spans="1:12" s="116" customFormat="1" ht="13.5" x14ac:dyDescent="0.15">
      <c r="A36" s="122"/>
      <c r="D36" s="120"/>
      <c r="I36" s="121"/>
      <c r="J36" s="123"/>
      <c r="K36" s="124">
        <f t="shared" ref="K36" si="4">J36</f>
        <v>0</v>
      </c>
      <c r="L36" s="456"/>
    </row>
    <row r="37" spans="1:12" s="116" customFormat="1" ht="13.5" x14ac:dyDescent="0.15">
      <c r="A37" s="146" t="s">
        <v>82</v>
      </c>
      <c r="B37" s="147"/>
      <c r="C37" s="147"/>
      <c r="D37" s="151"/>
      <c r="E37" s="147"/>
      <c r="F37" s="147"/>
      <c r="G37" s="147"/>
      <c r="H37" s="147"/>
      <c r="I37" s="147"/>
      <c r="J37" s="150">
        <f>SUM(J38:J39)</f>
        <v>0</v>
      </c>
      <c r="K37" s="150">
        <f>SUM(K38:K39)</f>
        <v>0</v>
      </c>
      <c r="L37" s="456"/>
    </row>
    <row r="38" spans="1:12" s="116" customFormat="1" ht="13.5" x14ac:dyDescent="0.15">
      <c r="A38" s="122"/>
      <c r="B38" s="116" t="s">
        <v>397</v>
      </c>
      <c r="D38" s="120"/>
      <c r="E38" s="116" t="s">
        <v>25</v>
      </c>
      <c r="I38" s="121" t="s">
        <v>96</v>
      </c>
      <c r="J38" s="123"/>
      <c r="K38" s="124">
        <f>J38</f>
        <v>0</v>
      </c>
      <c r="L38" s="456"/>
    </row>
    <row r="39" spans="1:12" s="116" customFormat="1" ht="13.5" x14ac:dyDescent="0.15">
      <c r="A39" s="122"/>
      <c r="D39" s="120"/>
      <c r="I39" s="121"/>
      <c r="J39" s="123"/>
      <c r="K39" s="124">
        <f>J39</f>
        <v>0</v>
      </c>
      <c r="L39" s="456"/>
    </row>
    <row r="40" spans="1:12" s="116" customFormat="1" ht="13.5" x14ac:dyDescent="0.15">
      <c r="A40" s="146" t="s">
        <v>83</v>
      </c>
      <c r="B40" s="147"/>
      <c r="C40" s="147"/>
      <c r="D40" s="148"/>
      <c r="E40" s="147"/>
      <c r="F40" s="147"/>
      <c r="G40" s="147"/>
      <c r="H40" s="147"/>
      <c r="I40" s="147"/>
      <c r="J40" s="150">
        <f>SUM(J41:J50)</f>
        <v>0</v>
      </c>
      <c r="K40" s="150">
        <f>SUM(K41:K50)</f>
        <v>0</v>
      </c>
      <c r="L40" s="456"/>
    </row>
    <row r="41" spans="1:12" s="116" customFormat="1" ht="13.5" x14ac:dyDescent="0.15">
      <c r="A41" s="29" t="s">
        <v>195</v>
      </c>
      <c r="C41" s="116" t="s">
        <v>93</v>
      </c>
      <c r="D41" s="120"/>
      <c r="E41" s="116" t="s">
        <v>25</v>
      </c>
      <c r="F41" s="116" t="s">
        <v>94</v>
      </c>
      <c r="H41" s="116" t="s">
        <v>114</v>
      </c>
      <c r="I41" s="121" t="s">
        <v>96</v>
      </c>
      <c r="J41" s="123">
        <f>D41*G41</f>
        <v>0</v>
      </c>
      <c r="K41" s="124">
        <f t="shared" ref="K41:K50" si="5">J41</f>
        <v>0</v>
      </c>
      <c r="L41" s="456"/>
    </row>
    <row r="42" spans="1:12" s="116" customFormat="1" ht="13.5" x14ac:dyDescent="0.15">
      <c r="A42" s="29" t="s">
        <v>196</v>
      </c>
      <c r="D42" s="120"/>
      <c r="I42" s="121"/>
      <c r="J42" s="123"/>
      <c r="K42" s="124">
        <f t="shared" si="5"/>
        <v>0</v>
      </c>
      <c r="L42" s="456"/>
    </row>
    <row r="43" spans="1:12" s="116" customFormat="1" ht="13.5" x14ac:dyDescent="0.15">
      <c r="A43" s="29" t="s">
        <v>201</v>
      </c>
      <c r="D43" s="120"/>
      <c r="I43" s="121"/>
      <c r="J43" s="123"/>
      <c r="K43" s="124">
        <f t="shared" si="5"/>
        <v>0</v>
      </c>
      <c r="L43" s="456"/>
    </row>
    <row r="44" spans="1:12" s="116" customFormat="1" ht="13.5" x14ac:dyDescent="0.15">
      <c r="A44" s="29" t="s">
        <v>200</v>
      </c>
      <c r="C44" s="116" t="s">
        <v>93</v>
      </c>
      <c r="D44" s="120"/>
      <c r="E44" s="116" t="s">
        <v>25</v>
      </c>
      <c r="F44" s="116" t="s">
        <v>94</v>
      </c>
      <c r="H44" s="116" t="s">
        <v>114</v>
      </c>
      <c r="I44" s="121" t="s">
        <v>96</v>
      </c>
      <c r="J44" s="123">
        <f>D44*G44</f>
        <v>0</v>
      </c>
      <c r="K44" s="124">
        <f t="shared" si="5"/>
        <v>0</v>
      </c>
      <c r="L44" s="456"/>
    </row>
    <row r="45" spans="1:12" s="116" customFormat="1" ht="13.5" x14ac:dyDescent="0.15">
      <c r="A45" s="29" t="s">
        <v>199</v>
      </c>
      <c r="D45" s="120"/>
      <c r="I45" s="121"/>
      <c r="J45" s="123"/>
      <c r="K45" s="124">
        <f t="shared" si="5"/>
        <v>0</v>
      </c>
      <c r="L45" s="456"/>
    </row>
    <row r="46" spans="1:12" s="116" customFormat="1" ht="13.5" x14ac:dyDescent="0.15">
      <c r="A46" s="29" t="s">
        <v>198</v>
      </c>
      <c r="D46" s="120"/>
      <c r="I46" s="121"/>
      <c r="J46" s="123"/>
      <c r="K46" s="124">
        <f t="shared" si="5"/>
        <v>0</v>
      </c>
      <c r="L46" s="456"/>
    </row>
    <row r="47" spans="1:12" s="116" customFormat="1" ht="13.5" x14ac:dyDescent="0.15">
      <c r="A47" s="29" t="s">
        <v>197</v>
      </c>
      <c r="D47" s="120"/>
      <c r="I47" s="121"/>
      <c r="J47" s="123"/>
      <c r="K47" s="124">
        <f t="shared" si="5"/>
        <v>0</v>
      </c>
      <c r="L47" s="456"/>
    </row>
    <row r="48" spans="1:12" s="116" customFormat="1" ht="13.5" x14ac:dyDescent="0.15">
      <c r="A48" s="122" t="s">
        <v>193</v>
      </c>
      <c r="B48" s="116" t="s">
        <v>115</v>
      </c>
      <c r="D48" s="120"/>
      <c r="I48" s="121"/>
      <c r="J48" s="123"/>
      <c r="K48" s="124">
        <f t="shared" si="5"/>
        <v>0</v>
      </c>
      <c r="L48" s="456"/>
    </row>
    <row r="49" spans="1:12" s="116" customFormat="1" ht="13.5" x14ac:dyDescent="0.15">
      <c r="A49" s="122"/>
      <c r="B49" s="116" t="s">
        <v>116</v>
      </c>
      <c r="D49" s="120"/>
      <c r="I49" s="121"/>
      <c r="J49" s="123"/>
      <c r="K49" s="124">
        <f t="shared" si="5"/>
        <v>0</v>
      </c>
      <c r="L49" s="456"/>
    </row>
    <row r="50" spans="1:12" s="116" customFormat="1" ht="13.5" x14ac:dyDescent="0.15">
      <c r="A50" s="122" t="s">
        <v>194</v>
      </c>
      <c r="D50" s="120"/>
      <c r="I50" s="121"/>
      <c r="J50" s="123"/>
      <c r="K50" s="124">
        <f t="shared" si="5"/>
        <v>0</v>
      </c>
      <c r="L50" s="456"/>
    </row>
    <row r="51" spans="1:12" s="132" customFormat="1" ht="14.25" thickBot="1" x14ac:dyDescent="0.2">
      <c r="A51" s="156" t="s">
        <v>150</v>
      </c>
      <c r="B51" s="351" t="s">
        <v>410</v>
      </c>
      <c r="C51" s="157">
        <v>0</v>
      </c>
      <c r="D51" s="158" t="s">
        <v>411</v>
      </c>
      <c r="E51" s="157"/>
      <c r="F51" s="157"/>
      <c r="G51" s="157"/>
      <c r="H51" s="157"/>
      <c r="I51" s="159"/>
      <c r="J51" s="160">
        <f>ROUNDDOWN((J6+J20+J27)*C51%,-3)</f>
        <v>0</v>
      </c>
      <c r="K51" s="161">
        <f>ROUNDDOWN((K6+K20+K27)*C51%,-3)</f>
        <v>0</v>
      </c>
      <c r="L51" s="457"/>
    </row>
    <row r="52" spans="1:12" s="132" customFormat="1" ht="14.25" thickBot="1" x14ac:dyDescent="0.2">
      <c r="A52" s="127" t="s">
        <v>151</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152</v>
      </c>
      <c r="B53" s="135">
        <v>10</v>
      </c>
      <c r="C53" s="128"/>
      <c r="D53" s="129"/>
      <c r="E53" s="128"/>
      <c r="F53" s="128"/>
      <c r="G53" s="128"/>
      <c r="H53" s="128"/>
      <c r="I53" s="130"/>
      <c r="J53" s="131">
        <f>ROUNDDOWN(J52*B53%,0)</f>
        <v>0</v>
      </c>
      <c r="K53" s="467"/>
      <c r="L53" s="469"/>
    </row>
    <row r="54" spans="1:12" s="132" customFormat="1" ht="14.25" thickBot="1" x14ac:dyDescent="0.2">
      <c r="A54" s="136" t="s">
        <v>153</v>
      </c>
      <c r="B54" s="137"/>
      <c r="C54" s="137"/>
      <c r="D54" s="137"/>
      <c r="E54" s="137"/>
      <c r="F54" s="137"/>
      <c r="G54" s="137"/>
      <c r="H54" s="137"/>
      <c r="I54" s="137"/>
      <c r="J54" s="138">
        <f>SUM(J52:J53)</f>
        <v>0</v>
      </c>
      <c r="K54" s="468"/>
      <c r="L54" s="457"/>
    </row>
    <row r="55" spans="1:12" s="132" customFormat="1" ht="13.5" x14ac:dyDescent="0.15">
      <c r="A55" s="112">
        <v>0.5</v>
      </c>
      <c r="J55" s="133"/>
      <c r="K55" s="139"/>
      <c r="L55" s="140"/>
    </row>
    <row r="56" spans="1:12" ht="20.100000000000001" customHeight="1" x14ac:dyDescent="0.15">
      <c r="A56" s="470" t="s">
        <v>142</v>
      </c>
      <c r="B56" s="470"/>
      <c r="C56" s="470"/>
      <c r="D56" s="470"/>
      <c r="E56" s="470"/>
      <c r="F56" s="470"/>
      <c r="G56" s="470"/>
      <c r="H56" s="470"/>
      <c r="I56" s="470"/>
      <c r="J56" s="470"/>
      <c r="K56" s="470"/>
      <c r="L56" s="470"/>
    </row>
    <row r="57" spans="1:12" ht="30" customHeight="1" x14ac:dyDescent="0.15">
      <c r="A57" s="471" t="s">
        <v>191</v>
      </c>
      <c r="B57" s="471"/>
      <c r="C57" s="471"/>
      <c r="D57" s="471"/>
      <c r="E57" s="471"/>
      <c r="F57" s="471"/>
      <c r="G57" s="471"/>
      <c r="H57" s="471"/>
      <c r="I57" s="471"/>
      <c r="J57" s="471"/>
      <c r="K57" s="471"/>
      <c r="L57" s="471"/>
    </row>
    <row r="58" spans="1:12" ht="19.5" customHeight="1" x14ac:dyDescent="0.15">
      <c r="A58" s="472" t="s">
        <v>192</v>
      </c>
      <c r="B58" s="472"/>
      <c r="C58" s="472"/>
      <c r="D58" s="472"/>
      <c r="E58" s="472"/>
      <c r="F58" s="472"/>
      <c r="G58" s="472"/>
      <c r="H58" s="472"/>
      <c r="I58" s="472"/>
      <c r="J58" s="472"/>
      <c r="K58" s="472"/>
      <c r="L58" s="472"/>
    </row>
    <row r="59" spans="1:12" ht="19.5" customHeight="1" x14ac:dyDescent="0.15">
      <c r="A59" s="132"/>
      <c r="K59" s="354" t="s">
        <v>419</v>
      </c>
      <c r="L59" s="353" t="s">
        <v>423</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CEC3FEE7-9093-4D82-B422-B543A4AADEAA}">
      <formula1>"0,10,11,12,13,14,15,16,17,18,19,20,21,22,23,24,25,26,27,28,29,30"</formula1>
    </dataValidation>
  </dataValidations>
  <pageMargins left="0.7" right="0.7" top="0.75" bottom="0.75" header="0.3" footer="0.3"/>
  <pageSetup paperSize="9" scale="61"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5"/>
  <sheetViews>
    <sheetView view="pageBreakPreview" zoomScale="90" zoomScaleNormal="100" zoomScaleSheetLayoutView="90" workbookViewId="0">
      <pane xSplit="2" ySplit="2" topLeftCell="C3" activePane="bottomRight" state="frozen"/>
      <selection pane="topRight" activeCell="B1" sqref="B1"/>
      <selection pane="bottomLeft" activeCell="A3" sqref="A3"/>
      <selection pane="bottomRight"/>
    </sheetView>
  </sheetViews>
  <sheetFormatPr defaultRowHeight="13.5" x14ac:dyDescent="0.15"/>
  <cols>
    <col min="1" max="1" width="1" style="206" customWidth="1"/>
    <col min="2" max="2" width="33.875" style="206" customWidth="1"/>
    <col min="3" max="3" width="37.5" style="274" customWidth="1"/>
    <col min="4" max="4" width="27.125" style="276" customWidth="1"/>
    <col min="5" max="5" width="34.75" style="275" customWidth="1"/>
    <col min="6" max="6" width="19.875" style="206" customWidth="1"/>
    <col min="7" max="7" width="4.5" style="206" bestFit="1" customWidth="1"/>
    <col min="8" max="16384" width="9" style="206"/>
  </cols>
  <sheetData>
    <row r="1" spans="2:9" ht="29.25" customHeight="1" thickBot="1" x14ac:dyDescent="0.2">
      <c r="B1" s="355" t="s">
        <v>223</v>
      </c>
      <c r="C1" s="356"/>
      <c r="D1" s="357"/>
      <c r="E1" s="357"/>
      <c r="F1" s="357"/>
    </row>
    <row r="2" spans="2:9" s="211" customFormat="1" ht="27.75" thickBot="1" x14ac:dyDescent="0.2">
      <c r="B2" s="207" t="s">
        <v>0</v>
      </c>
      <c r="C2" s="208" t="s">
        <v>40</v>
      </c>
      <c r="D2" s="209" t="s">
        <v>1</v>
      </c>
      <c r="E2" s="210" t="s">
        <v>2</v>
      </c>
      <c r="F2" s="210" t="s">
        <v>126</v>
      </c>
    </row>
    <row r="3" spans="2:9" ht="14.25" thickTop="1" x14ac:dyDescent="0.15">
      <c r="B3" s="212" t="s">
        <v>170</v>
      </c>
      <c r="C3" s="213" t="s">
        <v>3</v>
      </c>
      <c r="D3" s="214" t="s">
        <v>3</v>
      </c>
      <c r="E3" s="215" t="s">
        <v>4</v>
      </c>
      <c r="F3" s="216" t="s">
        <v>26</v>
      </c>
    </row>
    <row r="4" spans="2:9" ht="59.25" customHeight="1" x14ac:dyDescent="0.15">
      <c r="B4" s="212" t="s">
        <v>261</v>
      </c>
      <c r="C4" s="347"/>
      <c r="D4" s="214" t="s">
        <v>277</v>
      </c>
      <c r="E4" s="215" t="s">
        <v>384</v>
      </c>
      <c r="F4" s="217" t="s">
        <v>264</v>
      </c>
    </row>
    <row r="5" spans="2:9" x14ac:dyDescent="0.15">
      <c r="B5" s="212" t="s">
        <v>169</v>
      </c>
      <c r="C5" s="39"/>
      <c r="D5" s="321">
        <v>45070</v>
      </c>
      <c r="E5" s="215"/>
      <c r="F5" s="216" t="s">
        <v>208</v>
      </c>
    </row>
    <row r="6" spans="2:9" ht="84.75" customHeight="1" x14ac:dyDescent="0.15">
      <c r="B6" s="212" t="s">
        <v>171</v>
      </c>
      <c r="C6" s="40"/>
      <c r="D6" s="214" t="s">
        <v>5</v>
      </c>
      <c r="E6" s="215"/>
      <c r="F6" s="216" t="s">
        <v>209</v>
      </c>
    </row>
    <row r="7" spans="2:9" x14ac:dyDescent="0.15">
      <c r="B7" s="212" t="s">
        <v>6</v>
      </c>
      <c r="C7" s="40"/>
      <c r="D7" s="214" t="s">
        <v>220</v>
      </c>
      <c r="E7" s="218" t="s">
        <v>125</v>
      </c>
      <c r="F7" s="216" t="s">
        <v>210</v>
      </c>
      <c r="G7" s="280">
        <f>LEN(C7)</f>
        <v>0</v>
      </c>
    </row>
    <row r="8" spans="2:9" x14ac:dyDescent="0.15">
      <c r="B8" s="212" t="s">
        <v>420</v>
      </c>
      <c r="C8" s="40"/>
      <c r="D8" s="214" t="s">
        <v>421</v>
      </c>
      <c r="E8" s="218" t="s">
        <v>422</v>
      </c>
      <c r="F8" s="216"/>
      <c r="G8" s="280"/>
    </row>
    <row r="9" spans="2:9" ht="54" x14ac:dyDescent="0.15">
      <c r="B9" s="219" t="s">
        <v>39</v>
      </c>
      <c r="C9" s="40"/>
      <c r="D9" s="220" t="s">
        <v>221</v>
      </c>
      <c r="E9" s="221" t="s">
        <v>127</v>
      </c>
      <c r="F9" s="222" t="s">
        <v>211</v>
      </c>
      <c r="G9" s="280">
        <f>LEN(C9)</f>
        <v>0</v>
      </c>
      <c r="I9" s="223"/>
    </row>
    <row r="10" spans="2:9" x14ac:dyDescent="0.15">
      <c r="B10" s="212" t="s">
        <v>65</v>
      </c>
      <c r="C10" s="298" t="s">
        <v>121</v>
      </c>
      <c r="D10" s="224"/>
      <c r="E10" s="225" t="s">
        <v>66</v>
      </c>
      <c r="F10" s="222" t="s">
        <v>212</v>
      </c>
    </row>
    <row r="11" spans="2:9" ht="77.25" customHeight="1" thickBot="1" x14ac:dyDescent="0.2">
      <c r="B11" s="226" t="s">
        <v>67</v>
      </c>
      <c r="C11" s="322"/>
      <c r="D11" s="227">
        <v>45747</v>
      </c>
      <c r="E11" s="228" t="s">
        <v>272</v>
      </c>
      <c r="F11" s="229" t="s">
        <v>212</v>
      </c>
    </row>
    <row r="12" spans="2:9" ht="45" customHeight="1" thickTop="1" x14ac:dyDescent="0.15">
      <c r="B12" s="230" t="s">
        <v>294</v>
      </c>
      <c r="C12" s="281">
        <f>SUM(C15+C18+C21+C24+C27)</f>
        <v>0</v>
      </c>
      <c r="D12" s="231">
        <v>300000000</v>
      </c>
      <c r="E12" s="232" t="s">
        <v>265</v>
      </c>
      <c r="F12" s="233" t="s">
        <v>213</v>
      </c>
    </row>
    <row r="13" spans="2:9" ht="45" customHeight="1" x14ac:dyDescent="0.15">
      <c r="B13" s="212" t="s">
        <v>295</v>
      </c>
      <c r="C13" s="282">
        <f>SUM(C16+C19+C22+C25+C28)</f>
        <v>0</v>
      </c>
      <c r="D13" s="235">
        <v>250000000</v>
      </c>
      <c r="E13" s="234" t="s">
        <v>266</v>
      </c>
      <c r="F13" s="216" t="s">
        <v>214</v>
      </c>
    </row>
    <row r="14" spans="2:9" ht="45" customHeight="1" thickBot="1" x14ac:dyDescent="0.2">
      <c r="B14" s="226" t="s">
        <v>296</v>
      </c>
      <c r="C14" s="284">
        <f>SUM(C17+C20+C23+C26+C29)</f>
        <v>0</v>
      </c>
      <c r="D14" s="236">
        <v>200000000</v>
      </c>
      <c r="E14" s="237" t="s">
        <v>267</v>
      </c>
      <c r="F14" s="216" t="s">
        <v>215</v>
      </c>
    </row>
    <row r="15" spans="2:9" ht="45" customHeight="1" thickTop="1" x14ac:dyDescent="0.15">
      <c r="B15" s="266" t="s">
        <v>297</v>
      </c>
      <c r="C15" s="283">
        <f>'別紙2(4)項目別明細表(助成先)【2024年度】'!J57</f>
        <v>0</v>
      </c>
      <c r="D15" s="300"/>
      <c r="E15" s="301" t="s">
        <v>398</v>
      </c>
      <c r="F15" s="233" t="s">
        <v>213</v>
      </c>
    </row>
    <row r="16" spans="2:9" ht="45" customHeight="1" x14ac:dyDescent="0.15">
      <c r="B16" s="212" t="s">
        <v>298</v>
      </c>
      <c r="C16" s="282">
        <f>'別紙2(4)項目別明細表(助成先)【2024年度】'!K57</f>
        <v>0</v>
      </c>
      <c r="D16" s="235"/>
      <c r="E16" s="234" t="s">
        <v>399</v>
      </c>
      <c r="F16" s="216" t="s">
        <v>214</v>
      </c>
    </row>
    <row r="17" spans="2:7" ht="45" customHeight="1" thickBot="1" x14ac:dyDescent="0.2">
      <c r="B17" s="226" t="s">
        <v>299</v>
      </c>
      <c r="C17" s="284">
        <f>'別紙2(4)項目別明細表(助成先)【2024年度】'!L57</f>
        <v>0</v>
      </c>
      <c r="D17" s="236"/>
      <c r="E17" s="237" t="s">
        <v>400</v>
      </c>
      <c r="F17" s="216" t="s">
        <v>215</v>
      </c>
    </row>
    <row r="18" spans="2:7" ht="45" customHeight="1" thickTop="1" x14ac:dyDescent="0.15">
      <c r="B18" s="266" t="s">
        <v>300</v>
      </c>
      <c r="C18" s="283">
        <f>'別紙2(4)項目別明細表(助成先)【2025年度】'!J57</f>
        <v>0</v>
      </c>
      <c r="D18" s="300"/>
      <c r="E18" s="301" t="s">
        <v>401</v>
      </c>
      <c r="F18" s="233" t="s">
        <v>213</v>
      </c>
    </row>
    <row r="19" spans="2:7" ht="45" customHeight="1" x14ac:dyDescent="0.15">
      <c r="B19" s="212" t="s">
        <v>301</v>
      </c>
      <c r="C19" s="282">
        <f>'別紙2(4)項目別明細表(助成先)【2025年度】'!K57</f>
        <v>0</v>
      </c>
      <c r="D19" s="235"/>
      <c r="E19" s="234" t="s">
        <v>402</v>
      </c>
      <c r="F19" s="216" t="s">
        <v>214</v>
      </c>
    </row>
    <row r="20" spans="2:7" ht="45" customHeight="1" thickBot="1" x14ac:dyDescent="0.2">
      <c r="B20" s="226" t="s">
        <v>302</v>
      </c>
      <c r="C20" s="284">
        <f>'別紙2(4)項目別明細表(助成先)【2025年度】'!L57</f>
        <v>0</v>
      </c>
      <c r="D20" s="236"/>
      <c r="E20" s="237" t="s">
        <v>403</v>
      </c>
      <c r="F20" s="216" t="s">
        <v>215</v>
      </c>
    </row>
    <row r="21" spans="2:7" ht="45" customHeight="1" thickTop="1" x14ac:dyDescent="0.15">
      <c r="B21" s="266" t="s">
        <v>303</v>
      </c>
      <c r="C21" s="283">
        <f>'別紙2(4)項目別明細表(助成先)【2026年度】'!J57</f>
        <v>0</v>
      </c>
      <c r="D21" s="300"/>
      <c r="E21" s="301" t="s">
        <v>404</v>
      </c>
      <c r="F21" s="233" t="s">
        <v>213</v>
      </c>
    </row>
    <row r="22" spans="2:7" ht="45" customHeight="1" x14ac:dyDescent="0.15">
      <c r="B22" s="212" t="s">
        <v>304</v>
      </c>
      <c r="C22" s="282">
        <f>'別紙2(4)項目別明細表(助成先)【2026年度】'!K57</f>
        <v>0</v>
      </c>
      <c r="D22" s="235"/>
      <c r="E22" s="234" t="s">
        <v>405</v>
      </c>
      <c r="F22" s="216" t="s">
        <v>214</v>
      </c>
    </row>
    <row r="23" spans="2:7" ht="45" customHeight="1" thickBot="1" x14ac:dyDescent="0.2">
      <c r="B23" s="226" t="s">
        <v>305</v>
      </c>
      <c r="C23" s="284">
        <f>'別紙2(4)項目別明細表(助成先)【2026年度】'!L57</f>
        <v>0</v>
      </c>
      <c r="D23" s="236"/>
      <c r="E23" s="237" t="s">
        <v>406</v>
      </c>
      <c r="F23" s="216" t="s">
        <v>215</v>
      </c>
    </row>
    <row r="24" spans="2:7" ht="45" customHeight="1" thickTop="1" x14ac:dyDescent="0.15">
      <c r="B24" s="266" t="s">
        <v>339</v>
      </c>
      <c r="C24" s="283">
        <f>'別紙2(4)項目別明細表(助成先)【2027年度】'!$J$57</f>
        <v>0</v>
      </c>
      <c r="D24" s="300"/>
      <c r="E24" s="301" t="s">
        <v>342</v>
      </c>
      <c r="F24" s="233" t="s">
        <v>213</v>
      </c>
    </row>
    <row r="25" spans="2:7" ht="45" customHeight="1" x14ac:dyDescent="0.15">
      <c r="B25" s="212" t="s">
        <v>340</v>
      </c>
      <c r="C25" s="282">
        <f>'別紙2(4)項目別明細表(助成先)【2027年度】'!$K$57</f>
        <v>0</v>
      </c>
      <c r="D25" s="235"/>
      <c r="E25" s="234" t="s">
        <v>343</v>
      </c>
      <c r="F25" s="216" t="s">
        <v>214</v>
      </c>
    </row>
    <row r="26" spans="2:7" ht="45" customHeight="1" thickBot="1" x14ac:dyDescent="0.2">
      <c r="B26" s="226" t="s">
        <v>341</v>
      </c>
      <c r="C26" s="284">
        <f>'別紙2(4)項目別明細表(助成先)【2027年度】'!$L$57</f>
        <v>0</v>
      </c>
      <c r="D26" s="236"/>
      <c r="E26" s="237" t="s">
        <v>344</v>
      </c>
      <c r="F26" s="216" t="s">
        <v>215</v>
      </c>
    </row>
    <row r="27" spans="2:7" ht="45" customHeight="1" thickTop="1" x14ac:dyDescent="0.15">
      <c r="B27" s="266" t="s">
        <v>389</v>
      </c>
      <c r="C27" s="283">
        <f>'別紙2(4)項目別明細表(助成先)【2028年度】'!$J$57</f>
        <v>0</v>
      </c>
      <c r="D27" s="300"/>
      <c r="E27" s="301" t="s">
        <v>407</v>
      </c>
      <c r="F27" s="233" t="s">
        <v>213</v>
      </c>
    </row>
    <row r="28" spans="2:7" ht="45" customHeight="1" x14ac:dyDescent="0.15">
      <c r="B28" s="212" t="s">
        <v>390</v>
      </c>
      <c r="C28" s="282">
        <f>'別紙2(4)項目別明細表(助成先)【2028年度】'!$K$57</f>
        <v>0</v>
      </c>
      <c r="D28" s="235"/>
      <c r="E28" s="234" t="s">
        <v>408</v>
      </c>
      <c r="F28" s="216" t="s">
        <v>214</v>
      </c>
    </row>
    <row r="29" spans="2:7" ht="45" customHeight="1" thickBot="1" x14ac:dyDescent="0.2">
      <c r="B29" s="226" t="s">
        <v>391</v>
      </c>
      <c r="C29" s="284">
        <f>'別紙2(4)項目別明細表(助成先)【2028年度】'!$L$57</f>
        <v>0</v>
      </c>
      <c r="D29" s="236"/>
      <c r="E29" s="237" t="s">
        <v>409</v>
      </c>
      <c r="F29" s="216" t="s">
        <v>215</v>
      </c>
    </row>
    <row r="30" spans="2:7" ht="27.75" customHeight="1" thickTop="1" x14ac:dyDescent="0.15">
      <c r="B30" s="230" t="s">
        <v>179</v>
      </c>
      <c r="C30" s="42"/>
      <c r="D30" s="238" t="s">
        <v>27</v>
      </c>
      <c r="E30" s="239" t="s">
        <v>310</v>
      </c>
      <c r="F30" s="233" t="s">
        <v>216</v>
      </c>
      <c r="G30" s="280">
        <f>LEN(C30)</f>
        <v>0</v>
      </c>
    </row>
    <row r="31" spans="2:7" x14ac:dyDescent="0.15">
      <c r="B31" s="212" t="s">
        <v>7</v>
      </c>
      <c r="C31" s="40"/>
      <c r="D31" s="214" t="s">
        <v>173</v>
      </c>
      <c r="E31" s="215" t="s">
        <v>8</v>
      </c>
      <c r="F31" s="216" t="s">
        <v>209</v>
      </c>
    </row>
    <row r="32" spans="2:7" ht="27" x14ac:dyDescent="0.15">
      <c r="B32" s="212" t="s">
        <v>37</v>
      </c>
      <c r="C32" s="40"/>
      <c r="D32" s="214" t="s">
        <v>9</v>
      </c>
      <c r="E32" s="215" t="s">
        <v>10</v>
      </c>
      <c r="F32" s="216" t="s">
        <v>209</v>
      </c>
    </row>
    <row r="33" spans="2:9" x14ac:dyDescent="0.15">
      <c r="B33" s="212" t="s">
        <v>11</v>
      </c>
      <c r="C33" s="40"/>
      <c r="D33" s="214" t="s">
        <v>222</v>
      </c>
      <c r="E33" s="215"/>
      <c r="F33" s="216" t="s">
        <v>209</v>
      </c>
    </row>
    <row r="34" spans="2:9" x14ac:dyDescent="0.15">
      <c r="B34" s="212" t="s">
        <v>12</v>
      </c>
      <c r="C34" s="40"/>
      <c r="D34" s="214" t="s">
        <v>124</v>
      </c>
      <c r="E34" s="215" t="s">
        <v>119</v>
      </c>
      <c r="F34" s="216" t="s">
        <v>209</v>
      </c>
      <c r="I34" s="223"/>
    </row>
    <row r="35" spans="2:9" ht="15" customHeight="1" x14ac:dyDescent="0.15">
      <c r="B35" s="212" t="s">
        <v>338</v>
      </c>
      <c r="C35" s="39"/>
      <c r="D35" s="318">
        <v>42005</v>
      </c>
      <c r="E35" s="215"/>
      <c r="F35" s="216" t="s">
        <v>243</v>
      </c>
    </row>
    <row r="36" spans="2:9" ht="27" x14ac:dyDescent="0.15">
      <c r="B36" s="212" t="s">
        <v>19</v>
      </c>
      <c r="C36" s="43"/>
      <c r="D36" s="235">
        <v>10000000000</v>
      </c>
      <c r="E36" s="215" t="s">
        <v>20</v>
      </c>
      <c r="F36" s="216" t="s">
        <v>244</v>
      </c>
    </row>
    <row r="37" spans="2:9" x14ac:dyDescent="0.15">
      <c r="B37" s="240" t="s">
        <v>32</v>
      </c>
      <c r="C37" s="44"/>
      <c r="D37" s="241">
        <v>43921</v>
      </c>
      <c r="E37" s="242" t="s">
        <v>41</v>
      </c>
      <c r="F37" s="243" t="s">
        <v>244</v>
      </c>
    </row>
    <row r="38" spans="2:9" x14ac:dyDescent="0.15">
      <c r="B38" s="244" t="s">
        <v>184</v>
      </c>
      <c r="C38" s="72"/>
      <c r="D38" s="245">
        <v>10</v>
      </c>
      <c r="E38" s="246" t="s">
        <v>68</v>
      </c>
      <c r="F38" s="361" t="s">
        <v>244</v>
      </c>
    </row>
    <row r="39" spans="2:9" x14ac:dyDescent="0.15">
      <c r="B39" s="247" t="s">
        <v>224</v>
      </c>
      <c r="C39" s="73"/>
      <c r="D39" s="248">
        <v>3</v>
      </c>
      <c r="E39" s="215" t="s">
        <v>185</v>
      </c>
      <c r="F39" s="362"/>
    </row>
    <row r="40" spans="2:9" ht="27.75" thickBot="1" x14ac:dyDescent="0.2">
      <c r="B40" s="249" t="s">
        <v>70</v>
      </c>
      <c r="C40" s="74"/>
      <c r="D40" s="250"/>
      <c r="E40" s="251" t="s">
        <v>69</v>
      </c>
      <c r="F40" s="229" t="s">
        <v>244</v>
      </c>
    </row>
    <row r="41" spans="2:9" ht="14.25" thickTop="1" x14ac:dyDescent="0.15">
      <c r="B41" s="230" t="s">
        <v>225</v>
      </c>
      <c r="C41" s="41"/>
      <c r="D41" s="238" t="s">
        <v>13</v>
      </c>
      <c r="E41" s="239"/>
      <c r="F41" s="358" t="s">
        <v>217</v>
      </c>
    </row>
    <row r="42" spans="2:9" x14ac:dyDescent="0.15">
      <c r="B42" s="212" t="s">
        <v>226</v>
      </c>
      <c r="C42" s="40"/>
      <c r="D42" s="214" t="s">
        <v>29</v>
      </c>
      <c r="E42" s="215"/>
      <c r="F42" s="359"/>
    </row>
    <row r="43" spans="2:9" x14ac:dyDescent="0.15">
      <c r="B43" s="212" t="s">
        <v>227</v>
      </c>
      <c r="C43" s="40"/>
      <c r="D43" s="214" t="s">
        <v>14</v>
      </c>
      <c r="E43" s="215"/>
      <c r="F43" s="359"/>
    </row>
    <row r="44" spans="2:9" ht="18.75" customHeight="1" x14ac:dyDescent="0.15">
      <c r="B44" s="212" t="s">
        <v>228</v>
      </c>
      <c r="C44" s="40"/>
      <c r="D44" s="214" t="s">
        <v>28</v>
      </c>
      <c r="E44" s="215" t="s">
        <v>8</v>
      </c>
      <c r="F44" s="359"/>
    </row>
    <row r="45" spans="2:9" ht="27" x14ac:dyDescent="0.15">
      <c r="B45" s="212" t="s">
        <v>30</v>
      </c>
      <c r="C45" s="40"/>
      <c r="D45" s="214" t="s">
        <v>38</v>
      </c>
      <c r="E45" s="253" t="s">
        <v>42</v>
      </c>
      <c r="F45" s="359"/>
    </row>
    <row r="46" spans="2:9" ht="18.75" customHeight="1" x14ac:dyDescent="0.15">
      <c r="B46" s="212" t="s">
        <v>15</v>
      </c>
      <c r="C46" s="40"/>
      <c r="D46" s="214" t="s">
        <v>31</v>
      </c>
      <c r="E46" s="215" t="s">
        <v>16</v>
      </c>
      <c r="F46" s="359"/>
    </row>
    <row r="47" spans="2:9" ht="18.75" customHeight="1" thickBot="1" x14ac:dyDescent="0.2">
      <c r="B47" s="226" t="s">
        <v>17</v>
      </c>
      <c r="C47" s="45"/>
      <c r="D47" s="254" t="s">
        <v>178</v>
      </c>
      <c r="E47" s="251" t="s">
        <v>18</v>
      </c>
      <c r="F47" s="360"/>
    </row>
    <row r="48" spans="2:9" ht="36.75" customHeight="1" thickTop="1" thickBot="1" x14ac:dyDescent="0.2">
      <c r="B48" s="230" t="s">
        <v>345</v>
      </c>
      <c r="C48" s="182"/>
      <c r="D48" s="238" t="s">
        <v>347</v>
      </c>
      <c r="E48" s="239" t="s">
        <v>346</v>
      </c>
      <c r="F48" s="233" t="s">
        <v>245</v>
      </c>
    </row>
    <row r="49" spans="2:7" ht="27.75" thickTop="1" x14ac:dyDescent="0.15">
      <c r="B49" s="255" t="s">
        <v>351</v>
      </c>
      <c r="C49" s="46"/>
      <c r="D49" s="256">
        <v>140000</v>
      </c>
      <c r="E49" s="365" t="s">
        <v>385</v>
      </c>
      <c r="F49" s="358" t="s">
        <v>246</v>
      </c>
    </row>
    <row r="50" spans="2:7" ht="30" customHeight="1" x14ac:dyDescent="0.15">
      <c r="B50" s="341" t="s">
        <v>352</v>
      </c>
      <c r="C50" s="342"/>
      <c r="D50" s="343">
        <v>140010</v>
      </c>
      <c r="E50" s="366"/>
      <c r="F50" s="363"/>
    </row>
    <row r="51" spans="2:7" ht="27" x14ac:dyDescent="0.15">
      <c r="B51" s="257" t="s">
        <v>353</v>
      </c>
      <c r="C51" s="47"/>
      <c r="D51" s="258"/>
      <c r="E51" s="367"/>
      <c r="F51" s="363"/>
    </row>
    <row r="52" spans="2:7" ht="31.5" customHeight="1" x14ac:dyDescent="0.15">
      <c r="B52" s="257" t="s">
        <v>311</v>
      </c>
      <c r="C52" s="47"/>
      <c r="D52" s="258"/>
      <c r="E52" s="367"/>
      <c r="F52" s="363"/>
    </row>
    <row r="53" spans="2:7" ht="27" x14ac:dyDescent="0.15">
      <c r="B53" s="257" t="s">
        <v>354</v>
      </c>
      <c r="C53" s="47"/>
      <c r="D53" s="258"/>
      <c r="E53" s="367"/>
      <c r="F53" s="363"/>
    </row>
    <row r="54" spans="2:7" ht="27" customHeight="1" x14ac:dyDescent="0.15">
      <c r="B54" s="257" t="s">
        <v>312</v>
      </c>
      <c r="C54" s="47"/>
      <c r="D54" s="258"/>
      <c r="E54" s="367"/>
      <c r="F54" s="363"/>
    </row>
    <row r="55" spans="2:7" ht="27" x14ac:dyDescent="0.15">
      <c r="B55" s="257" t="s">
        <v>355</v>
      </c>
      <c r="C55" s="47"/>
      <c r="D55" s="258"/>
      <c r="E55" s="367"/>
      <c r="F55" s="363"/>
    </row>
    <row r="56" spans="2:7" ht="27.75" customHeight="1" x14ac:dyDescent="0.15">
      <c r="B56" s="257" t="s">
        <v>313</v>
      </c>
      <c r="C56" s="47"/>
      <c r="D56" s="258"/>
      <c r="E56" s="367"/>
      <c r="F56" s="363"/>
    </row>
    <row r="57" spans="2:7" ht="27" x14ac:dyDescent="0.15">
      <c r="B57" s="257" t="s">
        <v>356</v>
      </c>
      <c r="C57" s="47"/>
      <c r="D57" s="258"/>
      <c r="E57" s="367"/>
      <c r="F57" s="363"/>
    </row>
    <row r="58" spans="2:7" ht="30" customHeight="1" x14ac:dyDescent="0.15">
      <c r="B58" s="257" t="s">
        <v>314</v>
      </c>
      <c r="C58" s="47"/>
      <c r="D58" s="260"/>
      <c r="E58" s="367"/>
      <c r="F58" s="363"/>
    </row>
    <row r="59" spans="2:7" ht="27" x14ac:dyDescent="0.15">
      <c r="B59" s="259" t="s">
        <v>357</v>
      </c>
      <c r="C59" s="47"/>
      <c r="D59" s="260"/>
      <c r="E59" s="367"/>
      <c r="F59" s="363"/>
    </row>
    <row r="60" spans="2:7" ht="29.25" customHeight="1" x14ac:dyDescent="0.15">
      <c r="B60" s="259" t="s">
        <v>315</v>
      </c>
      <c r="C60" s="340"/>
      <c r="D60" s="260"/>
      <c r="E60" s="368"/>
      <c r="F60" s="364"/>
    </row>
    <row r="61" spans="2:7" ht="27.75" thickBot="1" x14ac:dyDescent="0.2">
      <c r="B61" s="226" t="s">
        <v>21</v>
      </c>
      <c r="C61" s="48"/>
      <c r="D61" s="261" t="s">
        <v>22</v>
      </c>
      <c r="E61" s="251"/>
      <c r="F61" s="229" t="s">
        <v>247</v>
      </c>
    </row>
    <row r="62" spans="2:7" ht="28.5" thickTop="1" thickBot="1" x14ac:dyDescent="0.2">
      <c r="B62" s="262" t="s">
        <v>23</v>
      </c>
      <c r="C62" s="204"/>
      <c r="D62" s="263">
        <v>1234567890</v>
      </c>
      <c r="E62" s="264" t="s">
        <v>321</v>
      </c>
      <c r="F62" s="265" t="s">
        <v>24</v>
      </c>
      <c r="G62" s="280">
        <f>LEN(C62)</f>
        <v>0</v>
      </c>
    </row>
    <row r="63" spans="2:7" ht="40.5" customHeight="1" thickTop="1" x14ac:dyDescent="0.15">
      <c r="B63" s="302" t="s">
        <v>327</v>
      </c>
      <c r="C63" s="303"/>
      <c r="D63" s="304" t="s">
        <v>329</v>
      </c>
      <c r="E63" s="305" t="s">
        <v>324</v>
      </c>
      <c r="F63" s="252" t="s">
        <v>322</v>
      </c>
      <c r="G63" s="280"/>
    </row>
    <row r="64" spans="2:7" ht="40.5" customHeight="1" x14ac:dyDescent="0.15">
      <c r="B64" s="212" t="s">
        <v>328</v>
      </c>
      <c r="C64" s="47"/>
      <c r="D64" s="258" t="s">
        <v>326</v>
      </c>
      <c r="E64" s="215" t="s">
        <v>325</v>
      </c>
      <c r="F64" s="216" t="s">
        <v>323</v>
      </c>
      <c r="G64" s="280"/>
    </row>
    <row r="65" spans="2:7" ht="80.25" customHeight="1" thickBot="1" x14ac:dyDescent="0.2">
      <c r="B65" s="336" t="s">
        <v>348</v>
      </c>
      <c r="C65" s="337"/>
      <c r="D65" s="338" t="s">
        <v>349</v>
      </c>
      <c r="E65" s="339" t="s">
        <v>358</v>
      </c>
      <c r="F65" s="308" t="s">
        <v>350</v>
      </c>
      <c r="G65" s="280"/>
    </row>
    <row r="66" spans="2:7" ht="75" customHeight="1" thickTop="1" x14ac:dyDescent="0.15">
      <c r="B66" s="266" t="s">
        <v>269</v>
      </c>
      <c r="C66" s="188"/>
      <c r="D66" s="277">
        <v>6</v>
      </c>
      <c r="E66" s="267" t="s">
        <v>320</v>
      </c>
      <c r="F66" s="268" t="s">
        <v>316</v>
      </c>
    </row>
    <row r="67" spans="2:7" ht="55.5" customHeight="1" x14ac:dyDescent="0.15">
      <c r="B67" s="266" t="s">
        <v>268</v>
      </c>
      <c r="C67" s="188"/>
      <c r="D67" s="277">
        <v>2</v>
      </c>
      <c r="E67" s="267" t="s">
        <v>318</v>
      </c>
      <c r="F67" s="268" t="s">
        <v>316</v>
      </c>
    </row>
    <row r="68" spans="2:7" ht="45" customHeight="1" x14ac:dyDescent="0.15">
      <c r="B68" s="266" t="s">
        <v>270</v>
      </c>
      <c r="C68" s="188"/>
      <c r="D68" s="277">
        <v>2</v>
      </c>
      <c r="E68" s="267" t="s">
        <v>319</v>
      </c>
      <c r="F68" s="268" t="s">
        <v>316</v>
      </c>
    </row>
    <row r="69" spans="2:7" ht="38.25" customHeight="1" thickBot="1" x14ac:dyDescent="0.2">
      <c r="B69" s="226" t="s">
        <v>271</v>
      </c>
      <c r="C69" s="203"/>
      <c r="D69" s="278">
        <v>2</v>
      </c>
      <c r="E69" s="251" t="s">
        <v>274</v>
      </c>
      <c r="F69" s="229" t="s">
        <v>316</v>
      </c>
    </row>
    <row r="70" spans="2:7" ht="31.5" customHeight="1" thickTop="1" x14ac:dyDescent="0.15">
      <c r="B70" s="266" t="s">
        <v>373</v>
      </c>
      <c r="C70" s="188"/>
      <c r="D70" s="277" t="s">
        <v>365</v>
      </c>
      <c r="E70" s="267"/>
      <c r="F70" s="268" t="s">
        <v>316</v>
      </c>
    </row>
    <row r="71" spans="2:7" ht="47.25" customHeight="1" x14ac:dyDescent="0.15">
      <c r="B71" s="266" t="s">
        <v>374</v>
      </c>
      <c r="C71" s="188"/>
      <c r="D71" s="277"/>
      <c r="E71" s="267" t="s">
        <v>372</v>
      </c>
      <c r="F71" s="268" t="s">
        <v>316</v>
      </c>
    </row>
    <row r="72" spans="2:7" ht="31.5" customHeight="1" x14ac:dyDescent="0.15">
      <c r="B72" s="266" t="s">
        <v>375</v>
      </c>
      <c r="C72" s="188"/>
      <c r="D72" s="277" t="s">
        <v>365</v>
      </c>
      <c r="E72" s="267"/>
      <c r="F72" s="268" t="s">
        <v>316</v>
      </c>
    </row>
    <row r="73" spans="2:7" ht="47.25" customHeight="1" x14ac:dyDescent="0.15">
      <c r="B73" s="266" t="s">
        <v>376</v>
      </c>
      <c r="C73" s="188"/>
      <c r="D73" s="277"/>
      <c r="E73" s="267" t="s">
        <v>372</v>
      </c>
      <c r="F73" s="268" t="s">
        <v>316</v>
      </c>
    </row>
    <row r="74" spans="2:7" ht="31.5" customHeight="1" x14ac:dyDescent="0.15">
      <c r="B74" s="266" t="s">
        <v>377</v>
      </c>
      <c r="C74" s="188"/>
      <c r="D74" s="277" t="s">
        <v>365</v>
      </c>
      <c r="E74" s="267"/>
      <c r="F74" s="268" t="s">
        <v>316</v>
      </c>
    </row>
    <row r="75" spans="2:7" ht="47.25" customHeight="1" x14ac:dyDescent="0.15">
      <c r="B75" s="266" t="s">
        <v>378</v>
      </c>
      <c r="C75" s="188"/>
      <c r="D75" s="277"/>
      <c r="E75" s="267" t="s">
        <v>372</v>
      </c>
      <c r="F75" s="268" t="s">
        <v>316</v>
      </c>
    </row>
    <row r="76" spans="2:7" ht="31.5" customHeight="1" x14ac:dyDescent="0.15">
      <c r="B76" s="266" t="s">
        <v>379</v>
      </c>
      <c r="C76" s="188"/>
      <c r="D76" s="277" t="s">
        <v>365</v>
      </c>
      <c r="E76" s="267"/>
      <c r="F76" s="268" t="s">
        <v>316</v>
      </c>
    </row>
    <row r="77" spans="2:7" ht="47.25" customHeight="1" x14ac:dyDescent="0.15">
      <c r="B77" s="266" t="s">
        <v>380</v>
      </c>
      <c r="C77" s="188"/>
      <c r="D77" s="277"/>
      <c r="E77" s="267" t="s">
        <v>372</v>
      </c>
      <c r="F77" s="268" t="s">
        <v>316</v>
      </c>
    </row>
    <row r="78" spans="2:7" ht="31.5" customHeight="1" x14ac:dyDescent="0.15">
      <c r="B78" s="266" t="s">
        <v>381</v>
      </c>
      <c r="C78" s="188"/>
      <c r="D78" s="277" t="s">
        <v>365</v>
      </c>
      <c r="E78" s="267"/>
      <c r="F78" s="268" t="s">
        <v>316</v>
      </c>
    </row>
    <row r="79" spans="2:7" ht="47.25" customHeight="1" x14ac:dyDescent="0.15">
      <c r="B79" s="266" t="s">
        <v>382</v>
      </c>
      <c r="C79" s="188"/>
      <c r="D79" s="277"/>
      <c r="E79" s="267" t="s">
        <v>372</v>
      </c>
      <c r="F79" s="268" t="s">
        <v>316</v>
      </c>
    </row>
    <row r="80" spans="2:7" ht="31.5" customHeight="1" x14ac:dyDescent="0.15">
      <c r="B80" s="266" t="s">
        <v>392</v>
      </c>
      <c r="C80" s="188"/>
      <c r="D80" s="277" t="s">
        <v>365</v>
      </c>
      <c r="E80" s="267"/>
      <c r="F80" s="268" t="s">
        <v>316</v>
      </c>
    </row>
    <row r="81" spans="2:6" ht="47.25" customHeight="1" x14ac:dyDescent="0.15">
      <c r="B81" s="266" t="s">
        <v>393</v>
      </c>
      <c r="C81" s="188"/>
      <c r="D81" s="277"/>
      <c r="E81" s="267" t="s">
        <v>372</v>
      </c>
      <c r="F81" s="268" t="s">
        <v>316</v>
      </c>
    </row>
    <row r="82" spans="2:6" ht="27" x14ac:dyDescent="0.15">
      <c r="B82" s="266" t="s">
        <v>239</v>
      </c>
      <c r="C82" s="205"/>
      <c r="D82" s="269" t="s">
        <v>242</v>
      </c>
      <c r="E82" s="267" t="s">
        <v>241</v>
      </c>
      <c r="F82" s="268"/>
    </row>
    <row r="83" spans="2:6" ht="27.75" thickBot="1" x14ac:dyDescent="0.2">
      <c r="B83" s="270" t="s">
        <v>240</v>
      </c>
      <c r="C83" s="187"/>
      <c r="D83" s="271" t="s">
        <v>242</v>
      </c>
      <c r="E83" s="272" t="s">
        <v>241</v>
      </c>
      <c r="F83" s="273"/>
    </row>
    <row r="84" spans="2:6" x14ac:dyDescent="0.15">
      <c r="E84" s="275" t="s">
        <v>413</v>
      </c>
      <c r="F84" s="306" t="s">
        <v>423</v>
      </c>
    </row>
    <row r="89" spans="2:6" x14ac:dyDescent="0.15">
      <c r="C89" s="299" t="s">
        <v>238</v>
      </c>
      <c r="D89" s="206"/>
    </row>
    <row r="90" spans="2:6" x14ac:dyDescent="0.15">
      <c r="C90" s="297" t="s">
        <v>229</v>
      </c>
      <c r="D90" s="206"/>
    </row>
    <row r="91" spans="2:6" x14ac:dyDescent="0.15">
      <c r="C91" s="297" t="s">
        <v>230</v>
      </c>
      <c r="D91" s="206"/>
    </row>
    <row r="92" spans="2:6" x14ac:dyDescent="0.15">
      <c r="C92" s="297" t="s">
        <v>231</v>
      </c>
      <c r="D92" s="206"/>
    </row>
    <row r="93" spans="2:6" x14ac:dyDescent="0.15">
      <c r="C93" s="297" t="s">
        <v>232</v>
      </c>
      <c r="D93" s="206"/>
    </row>
    <row r="94" spans="2:6" x14ac:dyDescent="0.15">
      <c r="C94" s="297" t="s">
        <v>233</v>
      </c>
      <c r="D94" s="206"/>
    </row>
    <row r="95" spans="2:6" x14ac:dyDescent="0.15">
      <c r="C95" s="297" t="s">
        <v>234</v>
      </c>
      <c r="D95" s="206"/>
    </row>
    <row r="96" spans="2:6" x14ac:dyDescent="0.15">
      <c r="C96" s="297" t="s">
        <v>235</v>
      </c>
      <c r="D96" s="206"/>
    </row>
    <row r="97" spans="3:4" x14ac:dyDescent="0.15">
      <c r="C97" s="297" t="s">
        <v>237</v>
      </c>
      <c r="D97" s="206"/>
    </row>
    <row r="98" spans="3:4" x14ac:dyDescent="0.15">
      <c r="C98" s="297" t="s">
        <v>236</v>
      </c>
      <c r="D98" s="206"/>
    </row>
    <row r="100" spans="3:4" x14ac:dyDescent="0.15">
      <c r="C100" s="274" t="s">
        <v>366</v>
      </c>
    </row>
    <row r="101" spans="3:4" x14ac:dyDescent="0.15">
      <c r="C101" s="274" t="s">
        <v>367</v>
      </c>
    </row>
    <row r="102" spans="3:4" x14ac:dyDescent="0.15">
      <c r="C102" s="274" t="s">
        <v>371</v>
      </c>
    </row>
    <row r="103" spans="3:4" x14ac:dyDescent="0.15">
      <c r="C103" s="274" t="s">
        <v>368</v>
      </c>
    </row>
    <row r="104" spans="3:4" x14ac:dyDescent="0.15">
      <c r="C104" s="274" t="s">
        <v>369</v>
      </c>
    </row>
    <row r="105" spans="3:4" x14ac:dyDescent="0.15">
      <c r="C105" s="274" t="s">
        <v>370</v>
      </c>
    </row>
  </sheetData>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4">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C8"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6"/>
  <sheetViews>
    <sheetView view="pageBreakPreview" zoomScale="115" zoomScaleNormal="100" zoomScaleSheetLayoutView="115" workbookViewId="0"/>
  </sheetViews>
  <sheetFormatPr defaultColWidth="3.625" defaultRowHeight="18" customHeight="1" x14ac:dyDescent="0.15"/>
  <cols>
    <col min="1" max="16384" width="3.625" style="279"/>
  </cols>
  <sheetData>
    <row r="1" spans="1:26" ht="18" customHeight="1" x14ac:dyDescent="0.15">
      <c r="Z1" s="307" t="s">
        <v>414</v>
      </c>
    </row>
    <row r="2" spans="1:26" ht="18" customHeight="1" x14ac:dyDescent="0.15">
      <c r="A2" s="285" t="s">
        <v>218</v>
      </c>
      <c r="B2" s="285"/>
      <c r="C2" s="285"/>
      <c r="D2" s="285"/>
      <c r="E2" s="285"/>
      <c r="F2" s="285"/>
      <c r="G2" s="285"/>
      <c r="H2" s="285"/>
      <c r="I2" s="285"/>
      <c r="J2" s="285"/>
      <c r="K2" s="285"/>
      <c r="L2" s="285"/>
      <c r="M2" s="285"/>
      <c r="N2" s="285"/>
      <c r="O2" s="285"/>
      <c r="P2" s="285"/>
      <c r="Q2" s="285"/>
      <c r="R2" s="285"/>
      <c r="S2" s="285"/>
      <c r="T2" s="285"/>
      <c r="U2" s="285"/>
      <c r="V2" s="285"/>
      <c r="W2" s="285"/>
      <c r="X2" s="285"/>
      <c r="Y2" s="285"/>
    </row>
    <row r="3" spans="1:26" ht="19.5" customHeight="1" x14ac:dyDescent="0.15">
      <c r="A3" s="400">
        <f>情報項目シート!C5</f>
        <v>0</v>
      </c>
      <c r="B3" s="400"/>
      <c r="C3" s="400"/>
      <c r="D3" s="400"/>
      <c r="E3" s="400"/>
      <c r="F3" s="400"/>
      <c r="G3" s="400"/>
      <c r="H3" s="400"/>
      <c r="I3" s="400"/>
      <c r="J3" s="400"/>
      <c r="K3" s="400"/>
      <c r="L3" s="400"/>
      <c r="M3" s="400"/>
      <c r="N3" s="400"/>
      <c r="O3" s="400"/>
      <c r="P3" s="400"/>
      <c r="Q3" s="400"/>
      <c r="R3" s="400"/>
      <c r="S3" s="400"/>
      <c r="T3" s="400"/>
      <c r="U3" s="400"/>
      <c r="V3" s="400"/>
      <c r="W3" s="400"/>
      <c r="X3" s="400"/>
      <c r="Y3" s="309"/>
    </row>
    <row r="4" spans="1:26" ht="9" customHeight="1" x14ac:dyDescent="0.15">
      <c r="A4" s="285"/>
      <c r="B4" s="285"/>
      <c r="C4" s="285"/>
      <c r="D4" s="285"/>
      <c r="E4" s="285"/>
      <c r="F4" s="285"/>
      <c r="G4" s="285"/>
      <c r="H4" s="285"/>
      <c r="I4" s="285"/>
      <c r="J4" s="285"/>
      <c r="K4" s="285"/>
      <c r="L4" s="285"/>
      <c r="M4" s="285"/>
      <c r="N4" s="285"/>
      <c r="O4" s="285"/>
      <c r="P4" s="285"/>
      <c r="Q4" s="285"/>
      <c r="R4" s="285"/>
      <c r="S4" s="285"/>
      <c r="T4" s="285"/>
      <c r="U4" s="285"/>
      <c r="V4" s="285"/>
      <c r="W4" s="285"/>
      <c r="X4" s="285"/>
      <c r="Y4" s="285"/>
    </row>
    <row r="5" spans="1:26" ht="19.5" customHeight="1" x14ac:dyDescent="0.15">
      <c r="A5" s="374" t="s">
        <v>44</v>
      </c>
      <c r="B5" s="374"/>
      <c r="C5" s="374"/>
      <c r="D5" s="374"/>
      <c r="E5" s="374"/>
      <c r="F5" s="374"/>
      <c r="G5" s="374"/>
      <c r="H5" s="374"/>
      <c r="I5" s="374"/>
      <c r="J5" s="374"/>
      <c r="K5" s="374"/>
      <c r="L5" s="374"/>
      <c r="M5" s="374"/>
      <c r="N5" s="374"/>
      <c r="O5" s="374"/>
      <c r="P5" s="374"/>
      <c r="Q5" s="374"/>
      <c r="R5" s="374"/>
      <c r="S5" s="374"/>
      <c r="T5" s="374"/>
      <c r="U5" s="374"/>
      <c r="V5" s="374"/>
      <c r="W5" s="374"/>
      <c r="X5" s="374"/>
      <c r="Y5" s="285"/>
    </row>
    <row r="6" spans="1:26" ht="19.5" customHeight="1" x14ac:dyDescent="0.15">
      <c r="A6" s="285" t="s">
        <v>120</v>
      </c>
      <c r="B6" s="285"/>
      <c r="C6" s="285"/>
      <c r="D6" s="285"/>
      <c r="E6" s="285"/>
      <c r="F6" s="285"/>
      <c r="G6" s="285"/>
      <c r="H6" s="285"/>
      <c r="I6" s="285"/>
      <c r="J6" s="285"/>
      <c r="K6" s="285"/>
      <c r="L6" s="285"/>
      <c r="M6" s="285"/>
      <c r="N6" s="285"/>
      <c r="O6" s="285"/>
      <c r="P6" s="285"/>
      <c r="Q6" s="285"/>
      <c r="R6" s="285"/>
      <c r="S6" s="285"/>
      <c r="T6" s="285"/>
      <c r="U6" s="285"/>
      <c r="V6" s="285"/>
      <c r="W6" s="285"/>
      <c r="X6" s="285"/>
      <c r="Y6" s="285"/>
    </row>
    <row r="7" spans="1:26" ht="9" customHeight="1" x14ac:dyDescent="0.15">
      <c r="A7" s="285"/>
      <c r="B7" s="285"/>
      <c r="C7" s="285"/>
      <c r="D7" s="285"/>
      <c r="E7" s="285"/>
      <c r="F7" s="285"/>
      <c r="G7" s="285"/>
      <c r="H7" s="285"/>
      <c r="I7" s="285"/>
      <c r="J7" s="285"/>
      <c r="K7" s="285"/>
      <c r="L7" s="285"/>
      <c r="M7" s="285"/>
      <c r="N7" s="285"/>
      <c r="O7" s="285"/>
      <c r="P7" s="285"/>
      <c r="Q7" s="285"/>
      <c r="R7" s="285"/>
      <c r="S7" s="285"/>
      <c r="T7" s="285"/>
      <c r="U7" s="285"/>
      <c r="V7" s="285"/>
      <c r="W7" s="285"/>
      <c r="X7" s="285"/>
      <c r="Y7" s="285"/>
    </row>
    <row r="8" spans="1:26" ht="18" customHeight="1" x14ac:dyDescent="0.15">
      <c r="A8" s="285"/>
      <c r="B8" s="285"/>
      <c r="C8" s="285"/>
      <c r="D8" s="285"/>
      <c r="E8" s="285"/>
      <c r="F8" s="285"/>
      <c r="G8" s="285"/>
      <c r="H8" s="285"/>
      <c r="I8" s="285"/>
      <c r="J8" s="374" t="s">
        <v>180</v>
      </c>
      <c r="K8" s="374"/>
      <c r="L8" s="374"/>
      <c r="M8" s="401" t="str">
        <f>"〒"&amp;情報項目シート!C31</f>
        <v>〒</v>
      </c>
      <c r="N8" s="401"/>
      <c r="O8" s="401"/>
      <c r="P8" s="401"/>
      <c r="Q8" s="401"/>
      <c r="R8" s="401"/>
      <c r="S8" s="401"/>
      <c r="T8" s="401"/>
      <c r="U8" s="401"/>
      <c r="V8" s="401"/>
      <c r="W8" s="401"/>
      <c r="X8" s="401"/>
      <c r="Y8" s="310"/>
    </row>
    <row r="9" spans="1:26" ht="19.5" customHeight="1" x14ac:dyDescent="0.15">
      <c r="A9" s="285"/>
      <c r="B9" s="285"/>
      <c r="C9" s="285"/>
      <c r="D9" s="285"/>
      <c r="E9" s="285"/>
      <c r="F9" s="285"/>
      <c r="G9" s="285"/>
      <c r="H9" s="285"/>
      <c r="I9" s="285"/>
      <c r="J9" s="285"/>
      <c r="K9" s="285"/>
      <c r="L9" s="285"/>
      <c r="M9" s="390">
        <f>情報項目シート!C32</f>
        <v>0</v>
      </c>
      <c r="N9" s="390"/>
      <c r="O9" s="390"/>
      <c r="P9" s="390"/>
      <c r="Q9" s="390"/>
      <c r="R9" s="390"/>
      <c r="S9" s="390"/>
      <c r="T9" s="390"/>
      <c r="U9" s="390"/>
      <c r="V9" s="390"/>
      <c r="W9" s="390"/>
      <c r="X9" s="390"/>
      <c r="Y9" s="313"/>
    </row>
    <row r="10" spans="1:26" ht="18" customHeight="1" x14ac:dyDescent="0.15">
      <c r="A10" s="285"/>
      <c r="B10" s="285"/>
      <c r="C10" s="285"/>
      <c r="D10" s="285"/>
      <c r="E10" s="285"/>
      <c r="F10" s="285"/>
      <c r="G10" s="285"/>
      <c r="H10" s="285"/>
      <c r="I10" s="285"/>
      <c r="J10" s="285"/>
      <c r="K10" s="285"/>
      <c r="L10" s="285"/>
      <c r="M10" s="390"/>
      <c r="N10" s="390"/>
      <c r="O10" s="390"/>
      <c r="P10" s="390"/>
      <c r="Q10" s="390"/>
      <c r="R10" s="390"/>
      <c r="S10" s="390"/>
      <c r="T10" s="390"/>
      <c r="U10" s="390"/>
      <c r="V10" s="390"/>
      <c r="W10" s="390"/>
      <c r="X10" s="390"/>
      <c r="Y10" s="313"/>
    </row>
    <row r="11" spans="1:26" ht="20.25" customHeight="1" x14ac:dyDescent="0.15">
      <c r="A11" s="285"/>
      <c r="B11" s="285"/>
      <c r="C11" s="285"/>
      <c r="D11" s="285"/>
      <c r="E11" s="285"/>
      <c r="F11" s="285"/>
      <c r="G11" s="285"/>
      <c r="H11" s="285"/>
      <c r="I11" s="285"/>
      <c r="J11" s="285"/>
      <c r="K11" s="285"/>
      <c r="L11" s="285"/>
      <c r="M11" s="369">
        <f>情報項目シート!C6</f>
        <v>0</v>
      </c>
      <c r="N11" s="403"/>
      <c r="O11" s="403"/>
      <c r="P11" s="403"/>
      <c r="Q11" s="403"/>
      <c r="R11" s="403"/>
      <c r="S11" s="403"/>
      <c r="T11" s="403"/>
      <c r="U11" s="403"/>
      <c r="V11" s="403"/>
      <c r="W11" s="403"/>
      <c r="X11" s="403"/>
      <c r="Y11" s="312"/>
    </row>
    <row r="12" spans="1:26" ht="20.25" customHeight="1" x14ac:dyDescent="0.15">
      <c r="A12" s="285"/>
      <c r="B12" s="285"/>
      <c r="C12" s="285"/>
      <c r="D12" s="285"/>
      <c r="E12" s="285"/>
      <c r="F12" s="285"/>
      <c r="G12" s="285"/>
      <c r="H12" s="285"/>
      <c r="I12" s="285"/>
      <c r="J12" s="285"/>
      <c r="K12" s="285"/>
      <c r="L12" s="285"/>
      <c r="M12" s="402" t="str">
        <f>情報項目シート!C33&amp;"  " &amp;情報項目シート!C34</f>
        <v xml:space="preserve">  </v>
      </c>
      <c r="N12" s="402"/>
      <c r="O12" s="402"/>
      <c r="P12" s="402"/>
      <c r="Q12" s="402"/>
      <c r="R12" s="402"/>
      <c r="S12" s="402"/>
      <c r="T12" s="402"/>
      <c r="U12" s="402"/>
      <c r="V12" s="402"/>
      <c r="W12" s="285"/>
      <c r="X12" s="285"/>
      <c r="Y12" s="285"/>
    </row>
    <row r="13" spans="1:26" ht="18" customHeight="1" x14ac:dyDescent="0.15">
      <c r="A13" s="285"/>
      <c r="B13" s="285"/>
      <c r="C13" s="285"/>
      <c r="D13" s="285"/>
      <c r="E13" s="285"/>
      <c r="F13" s="285"/>
      <c r="G13" s="285"/>
      <c r="H13" s="285"/>
      <c r="I13" s="285"/>
      <c r="J13" s="285"/>
      <c r="K13" s="285"/>
      <c r="L13" s="285"/>
      <c r="M13" s="402"/>
      <c r="N13" s="402"/>
      <c r="O13" s="402"/>
      <c r="P13" s="402"/>
      <c r="Q13" s="402"/>
      <c r="R13" s="402"/>
      <c r="S13" s="402"/>
      <c r="T13" s="402"/>
      <c r="U13" s="402"/>
      <c r="V13" s="402"/>
      <c r="W13" s="285"/>
      <c r="X13" s="285"/>
      <c r="Y13" s="285"/>
    </row>
    <row r="14" spans="1:26" ht="9" customHeight="1" x14ac:dyDescent="0.15">
      <c r="A14" s="28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row>
    <row r="15" spans="1:26" ht="18" customHeight="1" x14ac:dyDescent="0.15">
      <c r="A15" s="285"/>
      <c r="B15" s="285"/>
      <c r="C15" s="285"/>
      <c r="D15" s="285"/>
      <c r="E15" s="285"/>
      <c r="F15" s="285"/>
      <c r="G15" s="285"/>
      <c r="H15" s="285"/>
      <c r="I15" s="285"/>
      <c r="J15" s="285"/>
      <c r="K15" s="406" t="s">
        <v>45</v>
      </c>
      <c r="L15" s="406"/>
      <c r="M15" s="406"/>
      <c r="N15" s="406"/>
      <c r="O15" s="406"/>
      <c r="P15" s="406"/>
      <c r="Q15" s="406"/>
      <c r="R15" s="406"/>
      <c r="S15" s="409">
        <f>情報項目シート!C62</f>
        <v>0</v>
      </c>
      <c r="T15" s="410"/>
      <c r="U15" s="410"/>
      <c r="V15" s="410"/>
      <c r="W15" s="410"/>
      <c r="X15" s="411"/>
      <c r="Y15" s="319"/>
    </row>
    <row r="16" spans="1:26" ht="9" customHeight="1" x14ac:dyDescent="0.15">
      <c r="A16" s="285"/>
      <c r="B16" s="285"/>
      <c r="C16" s="285"/>
      <c r="D16" s="285"/>
      <c r="E16" s="285"/>
      <c r="F16" s="285"/>
      <c r="G16" s="285"/>
      <c r="H16" s="285"/>
      <c r="I16" s="285"/>
      <c r="J16" s="285"/>
      <c r="K16" s="285"/>
      <c r="L16" s="285"/>
      <c r="M16" s="285"/>
      <c r="N16" s="285"/>
      <c r="O16" s="285"/>
      <c r="P16" s="285"/>
      <c r="Q16" s="285"/>
      <c r="R16" s="285"/>
      <c r="S16" s="286"/>
      <c r="T16" s="286"/>
      <c r="U16" s="286"/>
      <c r="V16" s="286"/>
      <c r="W16" s="286"/>
      <c r="X16" s="285"/>
      <c r="Y16" s="285"/>
    </row>
    <row r="17" spans="1:25" ht="18" customHeight="1" x14ac:dyDescent="0.15">
      <c r="A17" s="407" t="s">
        <v>250</v>
      </c>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315"/>
    </row>
    <row r="18" spans="1:25" ht="25.5" customHeight="1" x14ac:dyDescent="0.15">
      <c r="A18" s="408" t="str">
        <f>"( " &amp; 情報項目シート!C7 &amp; " )"</f>
        <v>(  )</v>
      </c>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316"/>
    </row>
    <row r="19" spans="1:25" ht="18"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row>
    <row r="20" spans="1:25" ht="9" customHeight="1" x14ac:dyDescent="0.15">
      <c r="A20" s="28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row>
    <row r="21" spans="1:25" ht="19.5" customHeight="1" x14ac:dyDescent="0.15">
      <c r="A21" s="288" t="s">
        <v>46</v>
      </c>
      <c r="B21" s="285" t="s">
        <v>33</v>
      </c>
      <c r="C21" s="285"/>
      <c r="D21" s="285"/>
      <c r="E21" s="285"/>
      <c r="F21" s="285"/>
      <c r="G21" s="285"/>
      <c r="H21" s="285"/>
      <c r="I21" s="285"/>
      <c r="J21" s="285"/>
      <c r="K21" s="285"/>
      <c r="L21" s="285"/>
      <c r="M21" s="285"/>
      <c r="N21" s="285"/>
      <c r="O21" s="285"/>
      <c r="P21" s="285"/>
      <c r="Q21" s="285"/>
      <c r="R21" s="285"/>
      <c r="S21" s="285"/>
      <c r="T21" s="285"/>
      <c r="U21" s="285"/>
      <c r="V21" s="285"/>
      <c r="W21" s="285"/>
      <c r="X21" s="285"/>
      <c r="Y21" s="285"/>
    </row>
    <row r="22" spans="1:25" ht="33" customHeight="1" x14ac:dyDescent="0.15">
      <c r="A22" s="288"/>
      <c r="B22" s="285" t="s">
        <v>258</v>
      </c>
      <c r="C22" s="285"/>
      <c r="D22" s="285"/>
      <c r="E22" s="402" t="s">
        <v>412</v>
      </c>
      <c r="F22" s="412"/>
      <c r="G22" s="412"/>
      <c r="H22" s="412"/>
      <c r="I22" s="412"/>
      <c r="J22" s="412"/>
      <c r="K22" s="412"/>
      <c r="L22" s="412"/>
      <c r="M22" s="412"/>
      <c r="N22" s="412"/>
      <c r="O22" s="412"/>
      <c r="P22" s="412"/>
      <c r="Q22" s="412"/>
      <c r="R22" s="412"/>
      <c r="S22" s="412"/>
      <c r="T22" s="412"/>
      <c r="U22" s="412"/>
      <c r="V22" s="412"/>
      <c r="W22" s="412"/>
      <c r="X22" s="412"/>
      <c r="Y22" s="183"/>
    </row>
    <row r="23" spans="1:25" ht="19.5" customHeight="1" x14ac:dyDescent="0.15">
      <c r="A23" s="288"/>
      <c r="B23" s="285" t="s">
        <v>259</v>
      </c>
      <c r="C23" s="285"/>
      <c r="D23" s="285"/>
      <c r="E23" s="369">
        <f>情報項目シート!C4</f>
        <v>0</v>
      </c>
      <c r="F23" s="403"/>
      <c r="G23" s="403"/>
      <c r="H23" s="403"/>
      <c r="I23" s="403"/>
      <c r="J23" s="403"/>
      <c r="K23" s="403"/>
      <c r="L23" s="403"/>
      <c r="M23" s="403"/>
      <c r="N23" s="403"/>
      <c r="O23" s="403"/>
      <c r="P23" s="403"/>
      <c r="Q23" s="403"/>
      <c r="R23" s="403"/>
      <c r="S23" s="403"/>
      <c r="T23" s="403"/>
      <c r="U23" s="403"/>
      <c r="V23" s="403"/>
      <c r="W23" s="403"/>
      <c r="X23" s="403"/>
      <c r="Y23" s="312"/>
    </row>
    <row r="24" spans="1:25" ht="22.5" customHeight="1" x14ac:dyDescent="0.15">
      <c r="A24" s="285"/>
      <c r="B24" s="286" t="s">
        <v>260</v>
      </c>
      <c r="C24" s="286"/>
      <c r="D24" s="286"/>
      <c r="E24" s="369">
        <f>情報項目シート!C7</f>
        <v>0</v>
      </c>
      <c r="F24" s="403"/>
      <c r="G24" s="403"/>
      <c r="H24" s="403"/>
      <c r="I24" s="403"/>
      <c r="J24" s="403"/>
      <c r="K24" s="403"/>
      <c r="L24" s="403"/>
      <c r="M24" s="403"/>
      <c r="N24" s="403"/>
      <c r="O24" s="403"/>
      <c r="P24" s="403"/>
      <c r="Q24" s="403"/>
      <c r="R24" s="403"/>
      <c r="S24" s="403"/>
      <c r="T24" s="403"/>
      <c r="U24" s="403"/>
      <c r="V24" s="403"/>
      <c r="W24" s="403"/>
      <c r="X24" s="403"/>
      <c r="Y24" s="312"/>
    </row>
    <row r="25" spans="1:25" ht="9" customHeight="1" x14ac:dyDescent="0.15">
      <c r="A25" s="285"/>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row>
    <row r="26" spans="1:25" ht="18" customHeight="1" x14ac:dyDescent="0.15">
      <c r="A26" s="288" t="s">
        <v>47</v>
      </c>
      <c r="B26" s="285" t="s">
        <v>48</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row>
    <row r="27" spans="1:25" ht="60" customHeight="1" x14ac:dyDescent="0.15">
      <c r="A27" s="285"/>
      <c r="B27" s="404">
        <f>情報項目シート!C9</f>
        <v>0</v>
      </c>
      <c r="C27" s="404"/>
      <c r="D27" s="404"/>
      <c r="E27" s="404"/>
      <c r="F27" s="404"/>
      <c r="G27" s="404"/>
      <c r="H27" s="404"/>
      <c r="I27" s="404"/>
      <c r="J27" s="404"/>
      <c r="K27" s="404"/>
      <c r="L27" s="404"/>
      <c r="M27" s="404"/>
      <c r="N27" s="404"/>
      <c r="O27" s="404"/>
      <c r="P27" s="404"/>
      <c r="Q27" s="404"/>
      <c r="R27" s="404"/>
      <c r="S27" s="404"/>
      <c r="T27" s="404"/>
      <c r="U27" s="404"/>
      <c r="V27" s="404"/>
      <c r="W27" s="404"/>
      <c r="X27" s="404"/>
      <c r="Y27" s="314"/>
    </row>
    <row r="28" spans="1:25" ht="9" customHeight="1" x14ac:dyDescent="0.15">
      <c r="A28" s="285"/>
      <c r="B28" s="285"/>
      <c r="C28" s="285"/>
      <c r="D28" s="285"/>
      <c r="E28" s="285"/>
      <c r="F28" s="285"/>
      <c r="G28" s="285"/>
      <c r="H28" s="285"/>
      <c r="I28" s="285"/>
      <c r="J28" s="285"/>
      <c r="K28" s="285"/>
      <c r="L28" s="285"/>
      <c r="M28" s="285"/>
      <c r="N28" s="285"/>
      <c r="O28" s="285"/>
      <c r="P28" s="285"/>
      <c r="Q28" s="285"/>
      <c r="R28" s="285"/>
      <c r="S28" s="285"/>
      <c r="T28" s="285"/>
      <c r="U28" s="285"/>
      <c r="V28" s="285"/>
      <c r="W28" s="285"/>
      <c r="X28" s="285"/>
      <c r="Y28" s="285"/>
    </row>
    <row r="29" spans="1:25" ht="19.5" customHeight="1" x14ac:dyDescent="0.15">
      <c r="A29" s="288" t="s">
        <v>49</v>
      </c>
      <c r="B29" s="285" t="s">
        <v>50</v>
      </c>
      <c r="C29" s="285"/>
      <c r="D29" s="285"/>
      <c r="E29" s="285"/>
      <c r="F29" s="285"/>
      <c r="G29" s="285"/>
      <c r="H29" s="285"/>
      <c r="I29" s="285"/>
      <c r="J29" s="289"/>
      <c r="K29" s="290"/>
      <c r="L29" s="290"/>
      <c r="M29" s="290"/>
      <c r="N29" s="285"/>
      <c r="O29" s="285"/>
      <c r="P29" s="370">
        <f>情報項目シート!C13</f>
        <v>0</v>
      </c>
      <c r="Q29" s="370"/>
      <c r="R29" s="370"/>
      <c r="S29" s="370"/>
      <c r="T29" s="370"/>
      <c r="U29" s="370"/>
      <c r="V29" s="285" t="s">
        <v>25</v>
      </c>
      <c r="W29" s="285"/>
      <c r="X29" s="285"/>
      <c r="Y29" s="285"/>
    </row>
    <row r="30" spans="1:25" ht="19.5" customHeight="1" x14ac:dyDescent="0.15">
      <c r="A30" s="288"/>
      <c r="B30" s="285"/>
      <c r="C30" s="374" t="s">
        <v>248</v>
      </c>
      <c r="D30" s="374"/>
      <c r="E30" s="374"/>
      <c r="F30" s="374"/>
      <c r="G30" s="374"/>
      <c r="H30" s="374"/>
      <c r="I30" s="374"/>
      <c r="J30" s="374"/>
      <c r="K30" s="374"/>
      <c r="L30" s="374"/>
      <c r="M30" s="374"/>
      <c r="N30" s="374"/>
      <c r="O30" s="374"/>
      <c r="P30" s="370">
        <f>情報項目シート!C16</f>
        <v>0</v>
      </c>
      <c r="Q30" s="370"/>
      <c r="R30" s="370"/>
      <c r="S30" s="370"/>
      <c r="T30" s="370"/>
      <c r="U30" s="370"/>
      <c r="V30" s="285" t="s">
        <v>25</v>
      </c>
      <c r="W30" s="285"/>
      <c r="X30" s="285"/>
      <c r="Y30" s="285"/>
    </row>
    <row r="31" spans="1:25" ht="19.5" customHeight="1" x14ac:dyDescent="0.15">
      <c r="A31" s="288"/>
      <c r="B31" s="285"/>
      <c r="C31" s="285" t="s">
        <v>249</v>
      </c>
      <c r="D31" s="285"/>
      <c r="E31" s="285"/>
      <c r="F31" s="285"/>
      <c r="G31" s="285"/>
      <c r="H31" s="285"/>
      <c r="I31" s="285"/>
      <c r="J31" s="285"/>
      <c r="K31" s="285"/>
      <c r="L31" s="285"/>
      <c r="M31" s="285"/>
      <c r="N31" s="285"/>
      <c r="O31" s="285"/>
      <c r="P31" s="370">
        <f>情報項目シート!C19</f>
        <v>0</v>
      </c>
      <c r="Q31" s="370"/>
      <c r="R31" s="370"/>
      <c r="S31" s="370"/>
      <c r="T31" s="370"/>
      <c r="U31" s="370"/>
      <c r="V31" s="285" t="s">
        <v>25</v>
      </c>
      <c r="W31" s="285"/>
      <c r="X31" s="285"/>
      <c r="Y31" s="285"/>
    </row>
    <row r="32" spans="1:25" ht="19.5" customHeight="1" x14ac:dyDescent="0.15">
      <c r="A32" s="288"/>
      <c r="B32" s="285"/>
      <c r="C32" s="374" t="s">
        <v>273</v>
      </c>
      <c r="D32" s="374"/>
      <c r="E32" s="374"/>
      <c r="F32" s="374"/>
      <c r="G32" s="374"/>
      <c r="H32" s="374"/>
      <c r="I32" s="374"/>
      <c r="J32" s="374"/>
      <c r="K32" s="374"/>
      <c r="L32" s="374"/>
      <c r="M32" s="374"/>
      <c r="N32" s="374"/>
      <c r="O32" s="374"/>
      <c r="P32" s="370">
        <f>情報項目シート!C22</f>
        <v>0</v>
      </c>
      <c r="Q32" s="370"/>
      <c r="R32" s="370"/>
      <c r="S32" s="370"/>
      <c r="T32" s="370"/>
      <c r="U32" s="370"/>
      <c r="V32" s="285" t="s">
        <v>25</v>
      </c>
      <c r="W32" s="285"/>
      <c r="X32" s="285"/>
      <c r="Y32" s="285"/>
    </row>
    <row r="33" spans="1:25" ht="19.5" customHeight="1" x14ac:dyDescent="0.15">
      <c r="A33" s="285"/>
      <c r="B33" s="285"/>
      <c r="C33" s="374" t="s">
        <v>284</v>
      </c>
      <c r="D33" s="374"/>
      <c r="E33" s="374"/>
      <c r="F33" s="374"/>
      <c r="G33" s="374"/>
      <c r="H33" s="374"/>
      <c r="I33" s="374"/>
      <c r="J33" s="374"/>
      <c r="K33" s="374"/>
      <c r="L33" s="374"/>
      <c r="M33" s="374"/>
      <c r="N33" s="374"/>
      <c r="O33" s="374"/>
      <c r="P33" s="370">
        <f>情報項目シート!C25</f>
        <v>0</v>
      </c>
      <c r="Q33" s="370"/>
      <c r="R33" s="370"/>
      <c r="S33" s="370"/>
      <c r="T33" s="370"/>
      <c r="U33" s="370"/>
      <c r="V33" s="285" t="s">
        <v>25</v>
      </c>
      <c r="W33" s="285"/>
      <c r="X33" s="285"/>
      <c r="Y33" s="285"/>
    </row>
    <row r="34" spans="1:25" ht="19.5" customHeight="1" x14ac:dyDescent="0.15">
      <c r="A34" s="285"/>
      <c r="B34" s="285"/>
      <c r="C34" s="285" t="s">
        <v>285</v>
      </c>
      <c r="D34" s="285"/>
      <c r="E34" s="285"/>
      <c r="F34" s="285"/>
      <c r="G34" s="285"/>
      <c r="H34" s="285"/>
      <c r="I34" s="285"/>
      <c r="J34" s="285"/>
      <c r="K34" s="285"/>
      <c r="L34" s="285"/>
      <c r="M34" s="285"/>
      <c r="N34" s="285"/>
      <c r="O34" s="285"/>
      <c r="P34" s="370">
        <f>情報項目シート!C28</f>
        <v>0</v>
      </c>
      <c r="Q34" s="370"/>
      <c r="R34" s="370"/>
      <c r="S34" s="370"/>
      <c r="T34" s="370"/>
      <c r="U34" s="370"/>
      <c r="V34" s="285" t="s">
        <v>25</v>
      </c>
      <c r="W34" s="285"/>
      <c r="X34" s="285"/>
      <c r="Y34" s="285"/>
    </row>
    <row r="35" spans="1:25" ht="9" customHeight="1" x14ac:dyDescent="0.15">
      <c r="A35" s="285"/>
      <c r="B35" s="285"/>
      <c r="C35" s="285"/>
      <c r="D35" s="285"/>
      <c r="E35" s="285"/>
      <c r="F35" s="285"/>
      <c r="G35" s="285"/>
      <c r="H35" s="285"/>
      <c r="I35" s="285"/>
      <c r="J35" s="285"/>
      <c r="K35" s="285"/>
      <c r="L35" s="285"/>
      <c r="M35" s="285"/>
      <c r="N35" s="285"/>
      <c r="O35" s="285"/>
      <c r="P35" s="291"/>
      <c r="Q35" s="291"/>
      <c r="R35" s="291"/>
      <c r="S35" s="291"/>
      <c r="T35" s="291"/>
      <c r="U35" s="291"/>
      <c r="V35" s="285"/>
      <c r="W35" s="285"/>
      <c r="X35" s="285"/>
      <c r="Y35" s="285"/>
    </row>
    <row r="36" spans="1:25" ht="19.5" customHeight="1" x14ac:dyDescent="0.15">
      <c r="A36" s="288" t="s">
        <v>51</v>
      </c>
      <c r="B36" s="285" t="s">
        <v>181</v>
      </c>
      <c r="C36" s="285"/>
      <c r="D36" s="285"/>
      <c r="E36" s="285"/>
      <c r="F36" s="285"/>
      <c r="G36" s="285"/>
      <c r="H36" s="285"/>
      <c r="I36" s="285"/>
      <c r="J36" s="405"/>
      <c r="K36" s="405"/>
      <c r="L36" s="405"/>
      <c r="M36" s="405"/>
      <c r="N36" s="285"/>
      <c r="O36" s="285"/>
      <c r="P36" s="370">
        <f>情報項目シート!C14</f>
        <v>0</v>
      </c>
      <c r="Q36" s="370"/>
      <c r="R36" s="370"/>
      <c r="S36" s="370"/>
      <c r="T36" s="370"/>
      <c r="U36" s="370"/>
      <c r="V36" s="285" t="s">
        <v>25</v>
      </c>
      <c r="W36" s="285"/>
      <c r="X36" s="285"/>
      <c r="Y36" s="285"/>
    </row>
    <row r="37" spans="1:25" ht="19.5" customHeight="1" x14ac:dyDescent="0.15">
      <c r="A37" s="288"/>
      <c r="B37" s="285"/>
      <c r="C37" s="374" t="s">
        <v>248</v>
      </c>
      <c r="D37" s="374"/>
      <c r="E37" s="374"/>
      <c r="F37" s="374"/>
      <c r="G37" s="374"/>
      <c r="H37" s="374"/>
      <c r="I37" s="374"/>
      <c r="J37" s="374"/>
      <c r="K37" s="374"/>
      <c r="L37" s="374"/>
      <c r="M37" s="374"/>
      <c r="N37" s="374"/>
      <c r="O37" s="374"/>
      <c r="P37" s="370">
        <f>情報項目シート!C17</f>
        <v>0</v>
      </c>
      <c r="Q37" s="370"/>
      <c r="R37" s="370"/>
      <c r="S37" s="370"/>
      <c r="T37" s="370"/>
      <c r="U37" s="370"/>
      <c r="V37" s="285" t="s">
        <v>25</v>
      </c>
      <c r="W37" s="285"/>
      <c r="X37" s="285"/>
      <c r="Y37" s="285"/>
    </row>
    <row r="38" spans="1:25" ht="19.5" customHeight="1" x14ac:dyDescent="0.15">
      <c r="A38" s="288"/>
      <c r="B38" s="285"/>
      <c r="C38" s="285" t="s">
        <v>249</v>
      </c>
      <c r="D38" s="285"/>
      <c r="E38" s="285"/>
      <c r="F38" s="285"/>
      <c r="G38" s="285"/>
      <c r="H38" s="285"/>
      <c r="I38" s="285"/>
      <c r="J38" s="285"/>
      <c r="K38" s="285"/>
      <c r="L38" s="285"/>
      <c r="M38" s="285"/>
      <c r="N38" s="285"/>
      <c r="O38" s="285"/>
      <c r="P38" s="370">
        <f>情報項目シート!C20</f>
        <v>0</v>
      </c>
      <c r="Q38" s="370"/>
      <c r="R38" s="370"/>
      <c r="S38" s="370"/>
      <c r="T38" s="370"/>
      <c r="U38" s="370"/>
      <c r="V38" s="285" t="s">
        <v>25</v>
      </c>
      <c r="W38" s="285"/>
      <c r="X38" s="285"/>
      <c r="Y38" s="285"/>
    </row>
    <row r="39" spans="1:25" ht="19.5" customHeight="1" x14ac:dyDescent="0.15">
      <c r="A39" s="288"/>
      <c r="B39" s="285"/>
      <c r="C39" s="374" t="s">
        <v>273</v>
      </c>
      <c r="D39" s="374"/>
      <c r="E39" s="374"/>
      <c r="F39" s="374"/>
      <c r="G39" s="374"/>
      <c r="H39" s="374"/>
      <c r="I39" s="374"/>
      <c r="J39" s="374"/>
      <c r="K39" s="374"/>
      <c r="L39" s="374"/>
      <c r="M39" s="374"/>
      <c r="N39" s="374"/>
      <c r="O39" s="374"/>
      <c r="P39" s="370">
        <f>情報項目シート!C23</f>
        <v>0</v>
      </c>
      <c r="Q39" s="370"/>
      <c r="R39" s="370"/>
      <c r="S39" s="370"/>
      <c r="T39" s="370"/>
      <c r="U39" s="370"/>
      <c r="V39" s="285" t="s">
        <v>25</v>
      </c>
      <c r="W39" s="285"/>
      <c r="X39" s="285"/>
      <c r="Y39" s="285"/>
    </row>
    <row r="40" spans="1:25" ht="19.5" customHeight="1" x14ac:dyDescent="0.15">
      <c r="A40" s="285"/>
      <c r="B40" s="285"/>
      <c r="C40" s="374" t="s">
        <v>284</v>
      </c>
      <c r="D40" s="374"/>
      <c r="E40" s="374"/>
      <c r="F40" s="374"/>
      <c r="G40" s="374"/>
      <c r="H40" s="374"/>
      <c r="I40" s="374"/>
      <c r="J40" s="374"/>
      <c r="K40" s="374"/>
      <c r="L40" s="374"/>
      <c r="M40" s="374"/>
      <c r="N40" s="374"/>
      <c r="O40" s="374"/>
      <c r="P40" s="370">
        <f>情報項目シート!C26</f>
        <v>0</v>
      </c>
      <c r="Q40" s="370"/>
      <c r="R40" s="370"/>
      <c r="S40" s="370"/>
      <c r="T40" s="370"/>
      <c r="U40" s="370"/>
      <c r="V40" s="285" t="s">
        <v>25</v>
      </c>
      <c r="W40" s="285"/>
      <c r="X40" s="285"/>
      <c r="Y40" s="285"/>
    </row>
    <row r="41" spans="1:25" ht="19.5" customHeight="1" x14ac:dyDescent="0.15">
      <c r="A41" s="285"/>
      <c r="B41" s="285"/>
      <c r="C41" s="285" t="s">
        <v>285</v>
      </c>
      <c r="D41" s="285"/>
      <c r="E41" s="285"/>
      <c r="F41" s="285"/>
      <c r="G41" s="285"/>
      <c r="H41" s="285"/>
      <c r="I41" s="285"/>
      <c r="J41" s="285"/>
      <c r="K41" s="285"/>
      <c r="L41" s="285"/>
      <c r="M41" s="285"/>
      <c r="N41" s="285"/>
      <c r="O41" s="285"/>
      <c r="P41" s="370">
        <f>情報項目シート!C29</f>
        <v>0</v>
      </c>
      <c r="Q41" s="370"/>
      <c r="R41" s="370"/>
      <c r="S41" s="370"/>
      <c r="T41" s="370"/>
      <c r="U41" s="370"/>
      <c r="V41" s="285" t="s">
        <v>25</v>
      </c>
      <c r="W41" s="285"/>
      <c r="X41" s="285"/>
      <c r="Y41" s="285"/>
    </row>
    <row r="42" spans="1:25" ht="9" customHeight="1" x14ac:dyDescent="0.15">
      <c r="A42" s="285"/>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row>
    <row r="43" spans="1:25" ht="18" customHeight="1" x14ac:dyDescent="0.15">
      <c r="A43" s="288" t="s">
        <v>52</v>
      </c>
      <c r="B43" s="374" t="s">
        <v>383</v>
      </c>
      <c r="C43" s="374"/>
      <c r="D43" s="374"/>
      <c r="E43" s="374"/>
      <c r="F43" s="374"/>
      <c r="G43" s="285"/>
      <c r="H43" s="285"/>
      <c r="I43" s="285"/>
      <c r="J43" s="285"/>
      <c r="K43" s="285"/>
      <c r="L43" s="285"/>
      <c r="M43" s="285"/>
      <c r="N43" s="285"/>
      <c r="O43" s="285"/>
      <c r="P43" s="285"/>
      <c r="Q43" s="285"/>
      <c r="R43" s="285"/>
      <c r="S43" s="285"/>
      <c r="T43" s="285"/>
      <c r="U43" s="285"/>
      <c r="V43" s="285"/>
      <c r="W43" s="285"/>
      <c r="X43" s="285"/>
      <c r="Y43" s="285"/>
    </row>
    <row r="44" spans="1:25" ht="9" customHeight="1" x14ac:dyDescent="0.15">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row>
    <row r="45" spans="1:25" ht="18" customHeight="1" x14ac:dyDescent="0.15">
      <c r="A45" s="288" t="s">
        <v>53</v>
      </c>
      <c r="B45" s="285" t="s">
        <v>54</v>
      </c>
      <c r="C45" s="285"/>
      <c r="D45" s="285"/>
      <c r="E45" s="285"/>
      <c r="F45" s="285"/>
      <c r="G45" s="285"/>
      <c r="H45" s="285"/>
      <c r="I45" s="285"/>
      <c r="J45" s="285"/>
      <c r="K45" s="285"/>
      <c r="L45" s="285"/>
      <c r="M45" s="285"/>
      <c r="N45" s="285"/>
      <c r="O45" s="285"/>
      <c r="P45" s="285"/>
      <c r="Q45" s="285"/>
      <c r="R45" s="285"/>
      <c r="S45" s="285"/>
      <c r="T45" s="285"/>
      <c r="U45" s="285"/>
      <c r="V45" s="285"/>
      <c r="W45" s="285"/>
      <c r="X45" s="285"/>
      <c r="Y45" s="285"/>
    </row>
    <row r="46" spans="1:25" ht="18" customHeight="1" x14ac:dyDescent="0.15">
      <c r="A46" s="285"/>
      <c r="B46" s="285"/>
      <c r="C46" s="285" t="s">
        <v>55</v>
      </c>
      <c r="D46" s="285"/>
      <c r="E46" s="285"/>
      <c r="F46" s="285"/>
      <c r="G46" s="285"/>
      <c r="H46" s="285"/>
      <c r="I46" s="285"/>
      <c r="J46" s="369" t="s">
        <v>219</v>
      </c>
      <c r="K46" s="369"/>
      <c r="L46" s="369"/>
      <c r="M46" s="369"/>
      <c r="N46" s="369"/>
      <c r="O46" s="369"/>
      <c r="P46" s="369"/>
      <c r="Q46" s="369"/>
      <c r="R46" s="369"/>
      <c r="S46" s="369"/>
      <c r="T46" s="369"/>
      <c r="U46" s="285"/>
      <c r="V46" s="285"/>
      <c r="W46" s="285"/>
      <c r="X46" s="285"/>
      <c r="Y46" s="285"/>
    </row>
    <row r="47" spans="1:25" ht="19.5" customHeight="1" x14ac:dyDescent="0.15">
      <c r="A47" s="285"/>
      <c r="B47" s="285"/>
      <c r="C47" s="285" t="s">
        <v>56</v>
      </c>
      <c r="D47" s="285"/>
      <c r="E47" s="285"/>
      <c r="F47" s="285"/>
      <c r="G47" s="285"/>
      <c r="H47" s="285"/>
      <c r="I47" s="285"/>
      <c r="J47" s="388">
        <f>情報項目シート!C11</f>
        <v>0</v>
      </c>
      <c r="K47" s="388"/>
      <c r="L47" s="388"/>
      <c r="M47" s="388"/>
      <c r="N47" s="388"/>
      <c r="O47" s="388"/>
      <c r="P47" s="388"/>
      <c r="Q47" s="388"/>
      <c r="R47" s="388"/>
      <c r="S47" s="388"/>
      <c r="T47" s="285"/>
      <c r="U47" s="285"/>
      <c r="V47" s="285"/>
      <c r="W47" s="285"/>
      <c r="X47" s="285"/>
      <c r="Y47" s="285"/>
    </row>
    <row r="48" spans="1:25" ht="9" customHeight="1" x14ac:dyDescent="0.15">
      <c r="A48" s="285"/>
      <c r="B48" s="285"/>
      <c r="C48" s="285"/>
      <c r="D48" s="285"/>
      <c r="E48" s="285"/>
      <c r="F48" s="285"/>
      <c r="G48" s="285"/>
      <c r="H48" s="285"/>
      <c r="I48" s="285"/>
      <c r="J48" s="285"/>
      <c r="K48" s="285"/>
      <c r="L48" s="292"/>
      <c r="M48" s="286"/>
      <c r="N48" s="286"/>
      <c r="O48" s="286"/>
      <c r="P48" s="286"/>
      <c r="Q48" s="286"/>
      <c r="R48" s="286"/>
      <c r="S48" s="286"/>
      <c r="T48" s="285"/>
      <c r="U48" s="285"/>
      <c r="V48" s="285"/>
      <c r="W48" s="285"/>
      <c r="X48" s="285"/>
      <c r="Y48" s="285"/>
    </row>
    <row r="49" spans="1:26" ht="18" customHeight="1" x14ac:dyDescent="0.15">
      <c r="A49" s="288" t="s">
        <v>156</v>
      </c>
      <c r="B49" s="285" t="s">
        <v>157</v>
      </c>
      <c r="C49" s="285"/>
      <c r="D49" s="285"/>
      <c r="E49" s="285"/>
      <c r="F49" s="285"/>
      <c r="G49" s="285"/>
      <c r="H49" s="285"/>
      <c r="I49" s="285"/>
      <c r="J49" s="285"/>
      <c r="K49" s="285"/>
      <c r="L49" s="285"/>
      <c r="M49" s="285"/>
      <c r="N49" s="285"/>
      <c r="O49" s="285"/>
      <c r="P49" s="285"/>
      <c r="Q49" s="285"/>
      <c r="R49" s="285"/>
      <c r="S49" s="285"/>
      <c r="T49" s="285"/>
      <c r="U49" s="285"/>
      <c r="V49" s="285"/>
      <c r="W49" s="285"/>
      <c r="X49" s="285"/>
      <c r="Y49" s="285"/>
    </row>
    <row r="50" spans="1:26" ht="19.5" customHeight="1" x14ac:dyDescent="0.15">
      <c r="A50" s="285"/>
      <c r="B50" s="374" t="s">
        <v>158</v>
      </c>
      <c r="C50" s="374"/>
      <c r="D50" s="374"/>
      <c r="E50" s="374"/>
      <c r="F50" s="374"/>
      <c r="G50" s="374"/>
      <c r="H50" s="374"/>
      <c r="I50" s="285"/>
      <c r="J50" s="285"/>
      <c r="K50" s="285"/>
      <c r="L50" s="285"/>
      <c r="M50" s="285"/>
      <c r="N50" s="285"/>
      <c r="O50" s="285"/>
      <c r="P50" s="285"/>
      <c r="Q50" s="285"/>
      <c r="S50" s="285"/>
      <c r="T50" s="285"/>
      <c r="U50" s="285" t="s">
        <v>172</v>
      </c>
      <c r="V50" s="290"/>
      <c r="W50" s="290"/>
      <c r="X50" s="290"/>
      <c r="Y50" s="290"/>
    </row>
    <row r="51" spans="1:26" ht="20.25" customHeight="1" x14ac:dyDescent="0.15">
      <c r="A51" s="415"/>
      <c r="B51" s="417"/>
      <c r="C51" s="375" t="s">
        <v>159</v>
      </c>
      <c r="D51" s="418"/>
      <c r="E51" s="418"/>
      <c r="F51" s="418"/>
      <c r="G51" s="418"/>
      <c r="H51" s="419"/>
      <c r="I51" s="375" t="s">
        <v>248</v>
      </c>
      <c r="J51" s="376"/>
      <c r="K51" s="377"/>
      <c r="L51" s="375" t="s">
        <v>249</v>
      </c>
      <c r="M51" s="413"/>
      <c r="N51" s="414"/>
      <c r="O51" s="375" t="s">
        <v>273</v>
      </c>
      <c r="P51" s="413"/>
      <c r="Q51" s="414"/>
      <c r="R51" s="375" t="s">
        <v>284</v>
      </c>
      <c r="S51" s="394"/>
      <c r="T51" s="395"/>
      <c r="U51" s="420" t="s">
        <v>285</v>
      </c>
      <c r="V51" s="421"/>
      <c r="W51" s="422"/>
      <c r="X51" s="391" t="s">
        <v>251</v>
      </c>
      <c r="Y51" s="392"/>
      <c r="Z51" s="393"/>
    </row>
    <row r="52" spans="1:26" ht="18" customHeight="1" x14ac:dyDescent="0.15">
      <c r="A52" s="415" t="s">
        <v>160</v>
      </c>
      <c r="B52" s="417"/>
      <c r="C52" s="415" t="s">
        <v>57</v>
      </c>
      <c r="D52" s="416"/>
      <c r="E52" s="416"/>
      <c r="F52" s="416"/>
      <c r="G52" s="416"/>
      <c r="H52" s="417"/>
      <c r="I52" s="378">
        <f>情報項目シート!C15</f>
        <v>0</v>
      </c>
      <c r="J52" s="379"/>
      <c r="K52" s="380"/>
      <c r="L52" s="378">
        <f>情報項目シート!C18</f>
        <v>0</v>
      </c>
      <c r="M52" s="379"/>
      <c r="N52" s="380"/>
      <c r="O52" s="378">
        <f>情報項目シート!C21</f>
        <v>0</v>
      </c>
      <c r="P52" s="379"/>
      <c r="Q52" s="380"/>
      <c r="R52" s="378">
        <f>情報項目シート!C24</f>
        <v>0</v>
      </c>
      <c r="S52" s="379"/>
      <c r="T52" s="380"/>
      <c r="U52" s="371">
        <f>情報項目シート!C27</f>
        <v>0</v>
      </c>
      <c r="V52" s="384"/>
      <c r="W52" s="385"/>
      <c r="X52" s="371">
        <f>SUM(I52:W52)</f>
        <v>0</v>
      </c>
      <c r="Y52" s="372"/>
      <c r="Z52" s="373"/>
    </row>
    <row r="53" spans="1:26" ht="19.5" customHeight="1" x14ac:dyDescent="0.15">
      <c r="A53" s="423" t="s">
        <v>161</v>
      </c>
      <c r="B53" s="424"/>
      <c r="C53" s="415" t="s">
        <v>162</v>
      </c>
      <c r="D53" s="416"/>
      <c r="E53" s="416"/>
      <c r="F53" s="416"/>
      <c r="G53" s="416"/>
      <c r="H53" s="417"/>
      <c r="I53" s="381"/>
      <c r="J53" s="382"/>
      <c r="K53" s="383"/>
      <c r="L53" s="381"/>
      <c r="M53" s="382"/>
      <c r="N53" s="383"/>
      <c r="O53" s="381"/>
      <c r="P53" s="382"/>
      <c r="Q53" s="383"/>
      <c r="R53" s="381"/>
      <c r="S53" s="382"/>
      <c r="T53" s="383"/>
      <c r="U53" s="371"/>
      <c r="V53" s="384"/>
      <c r="W53" s="385"/>
      <c r="X53" s="371">
        <f t="shared" ref="X53:X55" si="0">SUM(I53:W53)</f>
        <v>0</v>
      </c>
      <c r="Y53" s="372"/>
      <c r="Z53" s="373"/>
    </row>
    <row r="54" spans="1:26" ht="19.5" customHeight="1" x14ac:dyDescent="0.15">
      <c r="A54" s="425"/>
      <c r="B54" s="426"/>
      <c r="C54" s="415" t="s">
        <v>163</v>
      </c>
      <c r="D54" s="416"/>
      <c r="E54" s="416"/>
      <c r="F54" s="416"/>
      <c r="G54" s="416"/>
      <c r="H54" s="417"/>
      <c r="I54" s="381"/>
      <c r="J54" s="382"/>
      <c r="K54" s="383"/>
      <c r="L54" s="381"/>
      <c r="M54" s="382"/>
      <c r="N54" s="383"/>
      <c r="O54" s="381"/>
      <c r="P54" s="382"/>
      <c r="Q54" s="383"/>
      <c r="R54" s="381"/>
      <c r="S54" s="382"/>
      <c r="T54" s="383"/>
      <c r="U54" s="371"/>
      <c r="V54" s="384"/>
      <c r="W54" s="385"/>
      <c r="X54" s="371">
        <f t="shared" si="0"/>
        <v>0</v>
      </c>
      <c r="Y54" s="372"/>
      <c r="Z54" s="373"/>
    </row>
    <row r="55" spans="1:26" ht="19.5" customHeight="1" x14ac:dyDescent="0.15">
      <c r="A55" s="425"/>
      <c r="B55" s="426"/>
      <c r="C55" s="415" t="s">
        <v>164</v>
      </c>
      <c r="D55" s="416"/>
      <c r="E55" s="416"/>
      <c r="F55" s="416"/>
      <c r="G55" s="416"/>
      <c r="H55" s="417"/>
      <c r="I55" s="381"/>
      <c r="J55" s="382"/>
      <c r="K55" s="383"/>
      <c r="L55" s="381"/>
      <c r="M55" s="382"/>
      <c r="N55" s="383"/>
      <c r="O55" s="381"/>
      <c r="P55" s="382"/>
      <c r="Q55" s="383"/>
      <c r="R55" s="381"/>
      <c r="S55" s="382"/>
      <c r="T55" s="383"/>
      <c r="U55" s="371"/>
      <c r="V55" s="384"/>
      <c r="W55" s="385"/>
      <c r="X55" s="371">
        <f t="shared" si="0"/>
        <v>0</v>
      </c>
      <c r="Y55" s="372"/>
      <c r="Z55" s="373"/>
    </row>
    <row r="56" spans="1:26" ht="19.5" customHeight="1" x14ac:dyDescent="0.15">
      <c r="A56" s="425"/>
      <c r="B56" s="426"/>
      <c r="C56" s="375" t="s">
        <v>165</v>
      </c>
      <c r="D56" s="418"/>
      <c r="E56" s="418"/>
      <c r="F56" s="418"/>
      <c r="G56" s="418"/>
      <c r="H56" s="419"/>
      <c r="I56" s="371">
        <f>SUM(I53:K55)</f>
        <v>0</v>
      </c>
      <c r="J56" s="386"/>
      <c r="K56" s="387"/>
      <c r="L56" s="371">
        <f t="shared" ref="L56" si="1">SUM(L53:N55)</f>
        <v>0</v>
      </c>
      <c r="M56" s="386"/>
      <c r="N56" s="387"/>
      <c r="O56" s="371">
        <f t="shared" ref="O56" si="2">SUM(O53:Q55)</f>
        <v>0</v>
      </c>
      <c r="P56" s="386"/>
      <c r="Q56" s="387"/>
      <c r="R56" s="371">
        <f>SUM(R53:T55)</f>
        <v>0</v>
      </c>
      <c r="S56" s="386"/>
      <c r="T56" s="387"/>
      <c r="U56" s="371">
        <f>SUM(U53:W55)</f>
        <v>0</v>
      </c>
      <c r="V56" s="386"/>
      <c r="W56" s="387"/>
      <c r="X56" s="371">
        <f t="shared" ref="X56:X58" si="3">SUM(I56:W56)</f>
        <v>0</v>
      </c>
      <c r="Y56" s="372"/>
      <c r="Z56" s="373"/>
    </row>
    <row r="57" spans="1:26" ht="18" customHeight="1" x14ac:dyDescent="0.15">
      <c r="A57" s="425"/>
      <c r="B57" s="426"/>
      <c r="C57" s="415" t="s">
        <v>182</v>
      </c>
      <c r="D57" s="416"/>
      <c r="E57" s="416"/>
      <c r="F57" s="416"/>
      <c r="G57" s="416"/>
      <c r="H57" s="417"/>
      <c r="I57" s="371">
        <f>情報項目シート!C17</f>
        <v>0</v>
      </c>
      <c r="J57" s="386"/>
      <c r="K57" s="387"/>
      <c r="L57" s="371">
        <f>情報項目シート!C20</f>
        <v>0</v>
      </c>
      <c r="M57" s="386"/>
      <c r="N57" s="387"/>
      <c r="O57" s="371">
        <f>情報項目シート!C23</f>
        <v>0</v>
      </c>
      <c r="P57" s="386"/>
      <c r="Q57" s="387"/>
      <c r="R57" s="371">
        <f>情報項目シート!C26</f>
        <v>0</v>
      </c>
      <c r="S57" s="386"/>
      <c r="T57" s="387"/>
      <c r="U57" s="371">
        <f>情報項目シート!C29</f>
        <v>0</v>
      </c>
      <c r="V57" s="384"/>
      <c r="W57" s="385"/>
      <c r="X57" s="371">
        <f t="shared" si="3"/>
        <v>0</v>
      </c>
      <c r="Y57" s="372"/>
      <c r="Z57" s="373"/>
    </row>
    <row r="58" spans="1:26" ht="18" customHeight="1" x14ac:dyDescent="0.15">
      <c r="A58" s="427"/>
      <c r="B58" s="428"/>
      <c r="C58" s="375" t="s">
        <v>166</v>
      </c>
      <c r="D58" s="418"/>
      <c r="E58" s="418"/>
      <c r="F58" s="418"/>
      <c r="G58" s="418"/>
      <c r="H58" s="419"/>
      <c r="I58" s="371">
        <f>I56+I57</f>
        <v>0</v>
      </c>
      <c r="J58" s="386"/>
      <c r="K58" s="387"/>
      <c r="L58" s="371">
        <f t="shared" ref="L58" si="4">L56+L57</f>
        <v>0</v>
      </c>
      <c r="M58" s="386"/>
      <c r="N58" s="387"/>
      <c r="O58" s="371">
        <f t="shared" ref="O58" si="5">O56+O57</f>
        <v>0</v>
      </c>
      <c r="P58" s="386"/>
      <c r="Q58" s="387"/>
      <c r="R58" s="371">
        <f>R56+R57</f>
        <v>0</v>
      </c>
      <c r="S58" s="386"/>
      <c r="T58" s="387"/>
      <c r="U58" s="371">
        <f>U56+U57</f>
        <v>0</v>
      </c>
      <c r="V58" s="386"/>
      <c r="W58" s="387"/>
      <c r="X58" s="371">
        <f t="shared" si="3"/>
        <v>0</v>
      </c>
      <c r="Y58" s="372"/>
      <c r="Z58" s="373"/>
    </row>
    <row r="59" spans="1:26" ht="5.25" customHeight="1" x14ac:dyDescent="0.15">
      <c r="A59" s="285"/>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row>
    <row r="60" spans="1:26" ht="18" customHeight="1" x14ac:dyDescent="0.15">
      <c r="A60" s="285"/>
      <c r="B60" s="374" t="s">
        <v>167</v>
      </c>
      <c r="C60" s="374"/>
      <c r="D60" s="374"/>
      <c r="E60" s="374"/>
      <c r="F60" s="374"/>
      <c r="G60" s="374"/>
      <c r="H60" s="374"/>
      <c r="I60" s="374"/>
      <c r="J60" s="374"/>
      <c r="K60" s="374"/>
      <c r="L60" s="374"/>
      <c r="M60" s="374"/>
      <c r="N60" s="374"/>
      <c r="O60" s="374"/>
      <c r="P60" s="374"/>
      <c r="Q60" s="374"/>
      <c r="R60" s="374"/>
      <c r="S60" s="374"/>
      <c r="T60" s="374"/>
      <c r="U60" s="374"/>
      <c r="V60" s="374"/>
      <c r="W60" s="374"/>
      <c r="X60" s="374"/>
      <c r="Y60" s="285"/>
    </row>
    <row r="61" spans="1:26" ht="18" customHeight="1" x14ac:dyDescent="0.15">
      <c r="A61" s="285"/>
      <c r="B61" s="285"/>
      <c r="C61" s="285"/>
      <c r="D61" s="285"/>
      <c r="E61" s="285"/>
      <c r="F61" s="285"/>
      <c r="G61" s="285"/>
      <c r="H61" s="285"/>
      <c r="I61" s="285"/>
      <c r="J61" s="285"/>
      <c r="K61" s="285"/>
      <c r="L61" s="285"/>
      <c r="M61" s="285"/>
      <c r="N61" s="285"/>
      <c r="O61" s="285"/>
      <c r="P61" s="285"/>
      <c r="Q61" s="285"/>
      <c r="R61" s="285"/>
      <c r="S61" s="285"/>
      <c r="T61" s="285"/>
      <c r="U61" s="285"/>
      <c r="V61" s="285"/>
      <c r="W61" s="285"/>
      <c r="X61" s="285"/>
      <c r="Y61" s="285"/>
    </row>
    <row r="62" spans="1:26" ht="18" customHeight="1" x14ac:dyDescent="0.15">
      <c r="A62" s="285"/>
      <c r="B62" s="285"/>
      <c r="C62" s="285"/>
      <c r="D62" s="285"/>
      <c r="E62" s="285"/>
      <c r="F62" s="285"/>
      <c r="G62" s="285"/>
      <c r="H62" s="285"/>
      <c r="I62" s="285"/>
      <c r="J62" s="285"/>
      <c r="K62" s="285"/>
      <c r="L62" s="285"/>
      <c r="M62" s="285"/>
      <c r="N62" s="285"/>
      <c r="O62" s="285"/>
      <c r="P62" s="285"/>
      <c r="Q62" s="285"/>
      <c r="R62" s="285"/>
      <c r="S62" s="285"/>
      <c r="T62" s="285"/>
      <c r="U62" s="285"/>
      <c r="V62" s="285"/>
      <c r="W62" s="285"/>
      <c r="X62" s="285"/>
      <c r="Y62" s="285"/>
    </row>
    <row r="63" spans="1:26" ht="18" customHeight="1" x14ac:dyDescent="0.15">
      <c r="A63" s="285"/>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row>
    <row r="64" spans="1:26" ht="18" customHeight="1" x14ac:dyDescent="0.15">
      <c r="A64" s="285"/>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row>
    <row r="65" spans="1:25" ht="18" customHeight="1" x14ac:dyDescent="0.15">
      <c r="A65" s="288" t="s">
        <v>183</v>
      </c>
      <c r="B65" s="285" t="s">
        <v>58</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row>
    <row r="66" spans="1:25" ht="18" customHeight="1" x14ac:dyDescent="0.15">
      <c r="A66" s="285"/>
      <c r="B66" s="285"/>
      <c r="C66" s="285" t="s">
        <v>59</v>
      </c>
      <c r="D66" s="285"/>
      <c r="E66" s="285"/>
      <c r="F66" s="285"/>
      <c r="G66" s="285"/>
      <c r="H66" s="285"/>
      <c r="I66" s="369">
        <f>情報項目シート!C41</f>
        <v>0</v>
      </c>
      <c r="J66" s="369"/>
      <c r="K66" s="369"/>
      <c r="L66" s="369"/>
      <c r="M66" s="369"/>
      <c r="N66" s="369"/>
      <c r="O66" s="369"/>
      <c r="P66" s="369"/>
      <c r="Q66" s="369"/>
      <c r="R66" s="369"/>
      <c r="S66" s="369"/>
      <c r="T66" s="369"/>
      <c r="U66" s="369"/>
      <c r="V66" s="369"/>
      <c r="W66" s="369"/>
      <c r="X66" s="369"/>
      <c r="Y66" s="311"/>
    </row>
    <row r="67" spans="1:25" ht="18" customHeight="1" x14ac:dyDescent="0.15">
      <c r="A67" s="285"/>
      <c r="B67" s="285"/>
      <c r="C67" s="285" t="s">
        <v>63</v>
      </c>
      <c r="D67" s="285"/>
      <c r="E67" s="285"/>
      <c r="F67" s="285"/>
      <c r="G67" s="285"/>
      <c r="H67" s="285"/>
      <c r="I67" s="369">
        <f>情報項目シート!C42</f>
        <v>0</v>
      </c>
      <c r="J67" s="369"/>
      <c r="K67" s="369"/>
      <c r="L67" s="369"/>
      <c r="M67" s="369"/>
      <c r="N67" s="369"/>
      <c r="O67" s="369"/>
      <c r="P67" s="369"/>
      <c r="Q67" s="369"/>
      <c r="R67" s="369"/>
      <c r="S67" s="369"/>
      <c r="T67" s="369"/>
      <c r="U67" s="369"/>
      <c r="V67" s="369"/>
      <c r="W67" s="369"/>
      <c r="X67" s="369"/>
      <c r="Y67" s="311"/>
    </row>
    <row r="68" spans="1:25" ht="18" customHeight="1" x14ac:dyDescent="0.15">
      <c r="A68" s="285"/>
      <c r="B68" s="285"/>
      <c r="C68" s="285" t="s">
        <v>64</v>
      </c>
      <c r="D68" s="285"/>
      <c r="E68" s="285"/>
      <c r="F68" s="285"/>
      <c r="G68" s="285"/>
      <c r="H68" s="285"/>
      <c r="I68" s="369">
        <f>情報項目シート!C43</f>
        <v>0</v>
      </c>
      <c r="J68" s="369"/>
      <c r="K68" s="369"/>
      <c r="L68" s="369"/>
      <c r="M68" s="369"/>
      <c r="N68" s="369"/>
      <c r="O68" s="369"/>
      <c r="P68" s="369"/>
      <c r="Q68" s="369"/>
      <c r="R68" s="369"/>
      <c r="S68" s="369"/>
      <c r="T68" s="369"/>
      <c r="U68" s="369"/>
      <c r="V68" s="369"/>
      <c r="W68" s="369"/>
      <c r="X68" s="369"/>
      <c r="Y68" s="311"/>
    </row>
    <row r="69" spans="1:25" ht="18" customHeight="1" x14ac:dyDescent="0.15">
      <c r="A69" s="285"/>
      <c r="B69" s="285"/>
      <c r="C69" s="285" t="s">
        <v>60</v>
      </c>
      <c r="D69" s="285"/>
      <c r="E69" s="285"/>
      <c r="F69" s="285"/>
      <c r="G69" s="285"/>
      <c r="H69" s="285"/>
      <c r="I69" s="389" t="str">
        <f>"〒"&amp;情報項目シート!C44</f>
        <v>〒</v>
      </c>
      <c r="J69" s="389"/>
      <c r="K69" s="389"/>
      <c r="L69" s="389"/>
      <c r="M69" s="389"/>
      <c r="N69" s="389"/>
      <c r="O69" s="389"/>
      <c r="P69" s="389"/>
      <c r="Q69" s="389"/>
      <c r="R69" s="389"/>
      <c r="S69" s="389"/>
      <c r="T69" s="389"/>
      <c r="U69" s="389"/>
      <c r="V69" s="389"/>
      <c r="W69" s="389"/>
      <c r="X69" s="389"/>
      <c r="Y69" s="317"/>
    </row>
    <row r="70" spans="1:25" ht="18" customHeight="1" x14ac:dyDescent="0.15">
      <c r="A70" s="285"/>
      <c r="B70" s="285"/>
      <c r="C70" s="285" t="s">
        <v>61</v>
      </c>
      <c r="D70" s="285"/>
      <c r="E70" s="285"/>
      <c r="F70" s="285"/>
      <c r="G70" s="285"/>
      <c r="H70" s="285"/>
      <c r="I70" s="390">
        <f>情報項目シート!C45</f>
        <v>0</v>
      </c>
      <c r="J70" s="390"/>
      <c r="K70" s="390"/>
      <c r="L70" s="390"/>
      <c r="M70" s="390"/>
      <c r="N70" s="390"/>
      <c r="O70" s="390"/>
      <c r="P70" s="390"/>
      <c r="Q70" s="390"/>
      <c r="R70" s="390"/>
      <c r="S70" s="390"/>
      <c r="T70" s="390"/>
      <c r="U70" s="390"/>
      <c r="V70" s="390"/>
      <c r="W70" s="390"/>
      <c r="X70" s="390"/>
      <c r="Y70" s="313"/>
    </row>
    <row r="71" spans="1:25" ht="18" customHeight="1" x14ac:dyDescent="0.15">
      <c r="A71" s="285"/>
      <c r="B71" s="285"/>
      <c r="C71" s="285"/>
      <c r="D71" s="285"/>
      <c r="E71" s="285"/>
      <c r="F71" s="285"/>
      <c r="G71" s="285"/>
      <c r="H71" s="285"/>
      <c r="I71" s="390"/>
      <c r="J71" s="390"/>
      <c r="K71" s="390"/>
      <c r="L71" s="390"/>
      <c r="M71" s="390"/>
      <c r="N71" s="390"/>
      <c r="O71" s="390"/>
      <c r="P71" s="390"/>
      <c r="Q71" s="390"/>
      <c r="R71" s="390"/>
      <c r="S71" s="390"/>
      <c r="T71" s="390"/>
      <c r="U71" s="390"/>
      <c r="V71" s="390"/>
      <c r="W71" s="390"/>
      <c r="X71" s="390"/>
      <c r="Y71" s="313"/>
    </row>
    <row r="72" spans="1:25" ht="18" customHeight="1" x14ac:dyDescent="0.15">
      <c r="A72" s="285"/>
      <c r="B72" s="285"/>
      <c r="C72" s="285" t="s">
        <v>62</v>
      </c>
      <c r="D72" s="285"/>
      <c r="E72" s="285"/>
      <c r="F72" s="285"/>
      <c r="G72" s="285"/>
      <c r="H72" s="285"/>
      <c r="I72" s="369">
        <f>情報項目シート!C46</f>
        <v>0</v>
      </c>
      <c r="J72" s="369"/>
      <c r="K72" s="369"/>
      <c r="L72" s="369"/>
      <c r="M72" s="369"/>
      <c r="N72" s="369"/>
      <c r="O72" s="369"/>
      <c r="P72" s="369"/>
      <c r="Q72" s="369"/>
      <c r="R72" s="369"/>
      <c r="S72" s="369"/>
      <c r="T72" s="369"/>
      <c r="U72" s="369"/>
      <c r="V72" s="369"/>
      <c r="W72" s="369"/>
      <c r="X72" s="369"/>
      <c r="Y72" s="311"/>
    </row>
    <row r="73" spans="1:25" ht="18" customHeight="1" x14ac:dyDescent="0.15">
      <c r="A73" s="285"/>
      <c r="B73" s="285"/>
      <c r="C73" s="285" t="s">
        <v>168</v>
      </c>
      <c r="D73" s="285"/>
      <c r="E73" s="285"/>
      <c r="F73" s="285"/>
      <c r="G73" s="285"/>
      <c r="H73" s="285"/>
      <c r="I73" s="369">
        <f>情報項目シート!C47</f>
        <v>0</v>
      </c>
      <c r="J73" s="369"/>
      <c r="K73" s="369"/>
      <c r="L73" s="369"/>
      <c r="M73" s="369"/>
      <c r="N73" s="369"/>
      <c r="O73" s="369"/>
      <c r="P73" s="369"/>
      <c r="Q73" s="369"/>
      <c r="R73" s="369"/>
      <c r="S73" s="369"/>
      <c r="T73" s="369"/>
      <c r="U73" s="369"/>
      <c r="V73" s="369"/>
      <c r="W73" s="369"/>
      <c r="X73" s="369"/>
      <c r="Y73" s="311"/>
    </row>
    <row r="74" spans="1:25" ht="10.5" customHeight="1" x14ac:dyDescent="0.15"/>
    <row r="75" spans="1:25" ht="18" customHeight="1" x14ac:dyDescent="0.15">
      <c r="A75" s="288" t="s">
        <v>252</v>
      </c>
      <c r="B75" s="279" t="s">
        <v>364</v>
      </c>
    </row>
    <row r="76" spans="1:25" ht="18" customHeight="1" x14ac:dyDescent="0.15">
      <c r="B76" s="307" t="s">
        <v>335</v>
      </c>
      <c r="C76" s="279" t="s">
        <v>253</v>
      </c>
    </row>
    <row r="77" spans="1:25" ht="18" customHeight="1" x14ac:dyDescent="0.15">
      <c r="C77" s="279" t="s">
        <v>361</v>
      </c>
      <c r="E77" s="307" t="s">
        <v>335</v>
      </c>
      <c r="F77" s="279" t="s">
        <v>360</v>
      </c>
    </row>
    <row r="78" spans="1:25" ht="18" customHeight="1" x14ac:dyDescent="0.15">
      <c r="B78" s="307" t="s">
        <v>335</v>
      </c>
      <c r="C78" s="279" t="s">
        <v>254</v>
      </c>
    </row>
    <row r="79" spans="1:25" ht="18" customHeight="1" x14ac:dyDescent="0.15">
      <c r="C79" s="279" t="s">
        <v>361</v>
      </c>
      <c r="E79" s="307" t="s">
        <v>335</v>
      </c>
      <c r="F79" s="279" t="s">
        <v>359</v>
      </c>
      <c r="K79" s="307" t="s">
        <v>335</v>
      </c>
      <c r="L79" s="279" t="s">
        <v>363</v>
      </c>
    </row>
    <row r="80" spans="1:25" ht="18" customHeight="1" x14ac:dyDescent="0.15">
      <c r="E80" s="307" t="s">
        <v>335</v>
      </c>
      <c r="F80" s="279" t="s">
        <v>362</v>
      </c>
    </row>
    <row r="81" spans="1:25" ht="18" customHeight="1" x14ac:dyDescent="0.15">
      <c r="B81" s="307" t="s">
        <v>335</v>
      </c>
      <c r="C81" s="279" t="s">
        <v>255</v>
      </c>
    </row>
    <row r="82" spans="1:25" ht="18" customHeight="1" x14ac:dyDescent="0.15">
      <c r="C82" s="279" t="s">
        <v>361</v>
      </c>
      <c r="E82" s="307" t="s">
        <v>335</v>
      </c>
      <c r="F82" s="279" t="s">
        <v>359</v>
      </c>
      <c r="K82" s="307" t="s">
        <v>335</v>
      </c>
      <c r="L82" s="279" t="s">
        <v>363</v>
      </c>
    </row>
    <row r="83" spans="1:25" ht="18" customHeight="1" x14ac:dyDescent="0.15">
      <c r="E83" s="307" t="s">
        <v>335</v>
      </c>
      <c r="F83" s="279" t="s">
        <v>362</v>
      </c>
    </row>
    <row r="84" spans="1:25" ht="9" customHeight="1" x14ac:dyDescent="0.15"/>
    <row r="85" spans="1:25" ht="18" customHeight="1" x14ac:dyDescent="0.15">
      <c r="A85" s="288" t="s">
        <v>256</v>
      </c>
      <c r="B85" s="279" t="s">
        <v>257</v>
      </c>
    </row>
    <row r="86" spans="1:25" ht="18" customHeight="1" x14ac:dyDescent="0.15">
      <c r="B86" s="307" t="s">
        <v>335</v>
      </c>
      <c r="C86" s="279" t="s">
        <v>280</v>
      </c>
    </row>
    <row r="87" spans="1:25" ht="18" customHeight="1" x14ac:dyDescent="0.15">
      <c r="C87" s="279" t="s">
        <v>281</v>
      </c>
    </row>
    <row r="88" spans="1:25" ht="18" customHeight="1" x14ac:dyDescent="0.15">
      <c r="B88" s="279" t="s">
        <v>262</v>
      </c>
      <c r="K88" s="296">
        <f>情報項目シート!C66</f>
        <v>0</v>
      </c>
      <c r="L88" s="279" t="s">
        <v>275</v>
      </c>
    </row>
    <row r="89" spans="1:25" ht="18" customHeight="1" x14ac:dyDescent="0.15">
      <c r="B89" s="279" t="s">
        <v>263</v>
      </c>
      <c r="H89" s="296">
        <f>情報項目シート!C67</f>
        <v>0</v>
      </c>
      <c r="I89" s="279" t="s">
        <v>275</v>
      </c>
      <c r="K89" s="279" t="s">
        <v>276</v>
      </c>
      <c r="O89" s="296">
        <f>情報項目シート!C68</f>
        <v>0</v>
      </c>
      <c r="P89" s="279" t="s">
        <v>275</v>
      </c>
      <c r="R89" s="279" t="s">
        <v>277</v>
      </c>
      <c r="V89" s="296">
        <f>情報項目シート!C69</f>
        <v>0</v>
      </c>
      <c r="W89" s="279" t="s">
        <v>278</v>
      </c>
    </row>
    <row r="90" spans="1:25" ht="6.75" customHeight="1" x14ac:dyDescent="0.15"/>
    <row r="91" spans="1:25" ht="18" customHeight="1" x14ac:dyDescent="0.15">
      <c r="B91" s="279" t="s">
        <v>279</v>
      </c>
    </row>
    <row r="92" spans="1:25" ht="18" customHeight="1" x14ac:dyDescent="0.15">
      <c r="V92" s="279" t="s">
        <v>286</v>
      </c>
    </row>
    <row r="93" spans="1:25" ht="18" customHeight="1" x14ac:dyDescent="0.15">
      <c r="A93" s="293"/>
      <c r="B93" s="294"/>
      <c r="C93" s="294"/>
      <c r="D93" s="294"/>
      <c r="E93" s="294"/>
      <c r="F93" s="295"/>
      <c r="G93" s="398" t="s">
        <v>248</v>
      </c>
      <c r="H93" s="399"/>
      <c r="I93" s="399"/>
      <c r="J93" s="398" t="s">
        <v>249</v>
      </c>
      <c r="K93" s="399"/>
      <c r="L93" s="399"/>
      <c r="M93" s="398" t="s">
        <v>273</v>
      </c>
      <c r="N93" s="399"/>
      <c r="O93" s="399"/>
      <c r="P93" s="398" t="s">
        <v>284</v>
      </c>
      <c r="Q93" s="399"/>
      <c r="R93" s="399"/>
      <c r="S93" s="398" t="s">
        <v>285</v>
      </c>
      <c r="T93" s="399"/>
      <c r="U93" s="399"/>
      <c r="V93" s="398" t="s">
        <v>394</v>
      </c>
      <c r="W93" s="399"/>
      <c r="X93" s="399"/>
      <c r="Y93" s="344"/>
    </row>
    <row r="94" spans="1:25" ht="20.25" customHeight="1" x14ac:dyDescent="0.15">
      <c r="A94" s="293" t="s">
        <v>282</v>
      </c>
      <c r="B94" s="294"/>
      <c r="C94" s="294"/>
      <c r="D94" s="294"/>
      <c r="E94" s="294"/>
      <c r="F94" s="295"/>
      <c r="G94" s="397">
        <f>情報項目シート!C70</f>
        <v>0</v>
      </c>
      <c r="H94" s="397"/>
      <c r="I94" s="397"/>
      <c r="J94" s="397">
        <f>情報項目シート!C72</f>
        <v>0</v>
      </c>
      <c r="K94" s="397"/>
      <c r="L94" s="397"/>
      <c r="M94" s="397">
        <f>情報項目シート!C74</f>
        <v>0</v>
      </c>
      <c r="N94" s="397"/>
      <c r="O94" s="397"/>
      <c r="P94" s="397">
        <f>情報項目シート!C76</f>
        <v>0</v>
      </c>
      <c r="Q94" s="397"/>
      <c r="R94" s="397"/>
      <c r="S94" s="397">
        <f>情報項目シート!C78</f>
        <v>0</v>
      </c>
      <c r="T94" s="397"/>
      <c r="U94" s="397"/>
      <c r="V94" s="397">
        <f>情報項目シート!C80</f>
        <v>0</v>
      </c>
      <c r="W94" s="397"/>
      <c r="X94" s="397"/>
      <c r="Y94" s="345"/>
    </row>
    <row r="95" spans="1:25" ht="22.5" customHeight="1" x14ac:dyDescent="0.15">
      <c r="A95" s="293" t="s">
        <v>283</v>
      </c>
      <c r="B95" s="294"/>
      <c r="C95" s="294"/>
      <c r="D95" s="294"/>
      <c r="E95" s="294"/>
      <c r="F95" s="295"/>
      <c r="G95" s="396">
        <f>情報項目シート!C71</f>
        <v>0</v>
      </c>
      <c r="H95" s="396"/>
      <c r="I95" s="396"/>
      <c r="J95" s="396">
        <f>情報項目シート!C73</f>
        <v>0</v>
      </c>
      <c r="K95" s="396"/>
      <c r="L95" s="396"/>
      <c r="M95" s="396">
        <f>情報項目シート!C75</f>
        <v>0</v>
      </c>
      <c r="N95" s="396"/>
      <c r="O95" s="396"/>
      <c r="P95" s="396">
        <f>情報項目シート!C77</f>
        <v>0</v>
      </c>
      <c r="Q95" s="396"/>
      <c r="R95" s="396"/>
      <c r="S95" s="396">
        <f>情報項目シート!C79</f>
        <v>0</v>
      </c>
      <c r="T95" s="396"/>
      <c r="U95" s="396"/>
      <c r="V95" s="396">
        <f>情報項目シート!C81</f>
        <v>0</v>
      </c>
      <c r="W95" s="396"/>
      <c r="X95" s="396"/>
      <c r="Y95" s="346"/>
    </row>
    <row r="96" spans="1:25" ht="8.25" customHeight="1" x14ac:dyDescent="0.15"/>
    <row r="97" spans="1:22" ht="18" customHeight="1" x14ac:dyDescent="0.15">
      <c r="B97" s="279" t="s">
        <v>332</v>
      </c>
    </row>
    <row r="98" spans="1:22" ht="8.25" customHeight="1" x14ac:dyDescent="0.15"/>
    <row r="99" spans="1:22" ht="18" customHeight="1" x14ac:dyDescent="0.15">
      <c r="C99" s="279" t="s">
        <v>333</v>
      </c>
    </row>
    <row r="100" spans="1:22" ht="5.25" customHeight="1" x14ac:dyDescent="0.15"/>
    <row r="101" spans="1:22" ht="18" customHeight="1" x14ac:dyDescent="0.15">
      <c r="B101" s="307" t="s">
        <v>335</v>
      </c>
      <c r="C101" s="279" t="s">
        <v>334</v>
      </c>
    </row>
    <row r="102" spans="1:22" ht="7.5" customHeight="1" x14ac:dyDescent="0.15"/>
    <row r="103" spans="1:22" ht="18" customHeight="1" x14ac:dyDescent="0.15">
      <c r="V103" s="348" t="s">
        <v>423</v>
      </c>
    </row>
    <row r="105" spans="1:22" ht="18" customHeight="1" x14ac:dyDescent="0.15">
      <c r="A105" s="279" t="s">
        <v>336</v>
      </c>
    </row>
    <row r="106" spans="1:22" ht="18" customHeight="1" x14ac:dyDescent="0.15">
      <c r="A106" s="279" t="s">
        <v>337</v>
      </c>
    </row>
  </sheetData>
  <mergeCells count="123">
    <mergeCell ref="C55:H55"/>
    <mergeCell ref="C56:H56"/>
    <mergeCell ref="C57:H57"/>
    <mergeCell ref="U51:W51"/>
    <mergeCell ref="L51:N51"/>
    <mergeCell ref="O52:Q52"/>
    <mergeCell ref="A51:B51"/>
    <mergeCell ref="A52:B52"/>
    <mergeCell ref="A53:B58"/>
    <mergeCell ref="C51:H51"/>
    <mergeCell ref="C52:H52"/>
    <mergeCell ref="I58:K58"/>
    <mergeCell ref="C58:H58"/>
    <mergeCell ref="L56:N56"/>
    <mergeCell ref="R58:T58"/>
    <mergeCell ref="E24:X24"/>
    <mergeCell ref="O54:Q54"/>
    <mergeCell ref="O55:Q55"/>
    <mergeCell ref="L54:N54"/>
    <mergeCell ref="L55:N55"/>
    <mergeCell ref="O57:Q57"/>
    <mergeCell ref="P34:U34"/>
    <mergeCell ref="P41:U41"/>
    <mergeCell ref="I56:K56"/>
    <mergeCell ref="L57:N57"/>
    <mergeCell ref="C37:O37"/>
    <mergeCell ref="C40:O40"/>
    <mergeCell ref="P37:U37"/>
    <mergeCell ref="P40:U40"/>
    <mergeCell ref="L52:N52"/>
    <mergeCell ref="L53:N53"/>
    <mergeCell ref="I57:K57"/>
    <mergeCell ref="J46:T46"/>
    <mergeCell ref="O51:Q51"/>
    <mergeCell ref="U52:W52"/>
    <mergeCell ref="U53:W53"/>
    <mergeCell ref="C39:O39"/>
    <mergeCell ref="C53:H53"/>
    <mergeCell ref="C54:H54"/>
    <mergeCell ref="A3:X3"/>
    <mergeCell ref="A5:X5"/>
    <mergeCell ref="J8:L8"/>
    <mergeCell ref="M8:X8"/>
    <mergeCell ref="M12:V13"/>
    <mergeCell ref="M11:X11"/>
    <mergeCell ref="M9:X10"/>
    <mergeCell ref="B27:X27"/>
    <mergeCell ref="J36:M36"/>
    <mergeCell ref="C33:O33"/>
    <mergeCell ref="C30:O30"/>
    <mergeCell ref="P33:U33"/>
    <mergeCell ref="P30:U30"/>
    <mergeCell ref="C32:O32"/>
    <mergeCell ref="K15:R15"/>
    <mergeCell ref="A17:X17"/>
    <mergeCell ref="A18:X18"/>
    <mergeCell ref="S15:X15"/>
    <mergeCell ref="P29:U29"/>
    <mergeCell ref="P31:U31"/>
    <mergeCell ref="P32:U32"/>
    <mergeCell ref="P36:U36"/>
    <mergeCell ref="E22:X22"/>
    <mergeCell ref="E23:X23"/>
    <mergeCell ref="V95:X95"/>
    <mergeCell ref="G94:I94"/>
    <mergeCell ref="J94:L94"/>
    <mergeCell ref="M94:O94"/>
    <mergeCell ref="G93:I93"/>
    <mergeCell ref="J93:L93"/>
    <mergeCell ref="M93:O93"/>
    <mergeCell ref="P93:R93"/>
    <mergeCell ref="S93:U93"/>
    <mergeCell ref="G95:I95"/>
    <mergeCell ref="J95:L95"/>
    <mergeCell ref="M95:O95"/>
    <mergeCell ref="P95:R95"/>
    <mergeCell ref="P94:R94"/>
    <mergeCell ref="S94:U94"/>
    <mergeCell ref="V94:X94"/>
    <mergeCell ref="V93:X93"/>
    <mergeCell ref="S95:U95"/>
    <mergeCell ref="I68:X68"/>
    <mergeCell ref="I69:X69"/>
    <mergeCell ref="I70:X71"/>
    <mergeCell ref="X51:Z51"/>
    <mergeCell ref="X52:Z52"/>
    <mergeCell ref="X53:Z53"/>
    <mergeCell ref="X54:Z54"/>
    <mergeCell ref="X55:Z55"/>
    <mergeCell ref="X56:Z56"/>
    <mergeCell ref="O58:Q58"/>
    <mergeCell ref="R51:T51"/>
    <mergeCell ref="R52:T52"/>
    <mergeCell ref="R53:T53"/>
    <mergeCell ref="R54:T54"/>
    <mergeCell ref="R55:T55"/>
    <mergeCell ref="U54:W54"/>
    <mergeCell ref="U55:W55"/>
    <mergeCell ref="U56:W56"/>
    <mergeCell ref="I73:X73"/>
    <mergeCell ref="P38:U38"/>
    <mergeCell ref="P39:U39"/>
    <mergeCell ref="X57:Z57"/>
    <mergeCell ref="I66:X66"/>
    <mergeCell ref="I67:X67"/>
    <mergeCell ref="B60:X60"/>
    <mergeCell ref="I51:K51"/>
    <mergeCell ref="I52:K52"/>
    <mergeCell ref="I53:K53"/>
    <mergeCell ref="I54:K54"/>
    <mergeCell ref="I55:K55"/>
    <mergeCell ref="O53:Q53"/>
    <mergeCell ref="X58:Z58"/>
    <mergeCell ref="U57:W57"/>
    <mergeCell ref="U58:W58"/>
    <mergeCell ref="O56:Q56"/>
    <mergeCell ref="L58:N58"/>
    <mergeCell ref="I72:X72"/>
    <mergeCell ref="J47:S47"/>
    <mergeCell ref="B43:F43"/>
    <mergeCell ref="B50:H50"/>
    <mergeCell ref="R56:T56"/>
    <mergeCell ref="R57:T57"/>
  </mergeCells>
  <phoneticPr fontId="4"/>
  <dataValidations count="1">
    <dataValidation type="list" allowBlank="1" showInputMessage="1" showErrorMessage="1" sqref="B101 K82 E82:E83 B81 K79 E77 E79:E80 B76 B78 B86" xr:uid="{008682EA-3EDF-446E-9E4A-59614CB1D14F}">
      <formula1>$A$105:$A$106</formula1>
    </dataValidation>
  </dataValidations>
  <pageMargins left="0.7" right="0.7" top="0.75" bottom="0.75" header="0.3" footer="0.3"/>
  <pageSetup paperSize="9" scale="94"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heetViews>
  <sheetFormatPr defaultRowHeight="13.5" x14ac:dyDescent="0.15"/>
  <cols>
    <col min="1" max="1" width="22.125" style="78" customWidth="1"/>
    <col min="2" max="2" width="24.125" style="78" customWidth="1"/>
    <col min="3" max="3" width="13" style="78" bestFit="1" customWidth="1"/>
    <col min="4" max="4" width="12.25" style="78" bestFit="1" customWidth="1"/>
    <col min="5" max="5" width="11.125" style="78" bestFit="1" customWidth="1"/>
    <col min="6" max="6" width="10.75" style="78" customWidth="1"/>
    <col min="7" max="7" width="10.375" style="78" customWidth="1"/>
    <col min="8" max="8" width="9.75" style="78" customWidth="1"/>
    <col min="9" max="16384" width="9" style="78"/>
  </cols>
  <sheetData>
    <row r="1" spans="1:10" ht="18.75" x14ac:dyDescent="0.15">
      <c r="A1" s="186"/>
      <c r="B1" s="8"/>
      <c r="C1" s="8"/>
      <c r="D1" s="8"/>
      <c r="E1" s="9"/>
      <c r="F1" s="9"/>
      <c r="H1" s="190" t="s">
        <v>287</v>
      </c>
      <c r="I1" s="8"/>
    </row>
    <row r="2" spans="1:10" ht="19.5" x14ac:dyDescent="0.15">
      <c r="A2" s="429" t="s">
        <v>174</v>
      </c>
      <c r="B2" s="429"/>
      <c r="C2" s="429"/>
      <c r="D2" s="429"/>
      <c r="E2" s="429"/>
      <c r="F2" s="430"/>
      <c r="G2" s="430"/>
      <c r="H2" s="430"/>
      <c r="I2" s="8"/>
    </row>
    <row r="3" spans="1:10" x14ac:dyDescent="0.15">
      <c r="A3" s="8"/>
      <c r="B3" s="8"/>
      <c r="C3" s="8"/>
      <c r="D3" s="8"/>
      <c r="E3" s="8"/>
      <c r="F3" s="8"/>
      <c r="G3" s="8"/>
      <c r="H3" s="8"/>
      <c r="I3" s="8"/>
    </row>
    <row r="4" spans="1:10" s="79" customFormat="1" ht="20.25" customHeight="1" x14ac:dyDescent="0.15">
      <c r="A4" s="87" t="s">
        <v>129</v>
      </c>
      <c r="B4" s="87"/>
      <c r="C4" s="10"/>
      <c r="D4" s="10"/>
      <c r="E4" s="10"/>
      <c r="F4" s="10"/>
      <c r="G4" s="10"/>
      <c r="H4" s="10"/>
      <c r="I4" s="10"/>
    </row>
    <row r="5" spans="1:10" s="79" customFormat="1" ht="17.25" customHeight="1" x14ac:dyDescent="0.15">
      <c r="A5" s="87" t="str">
        <f>"助成事業の名称：　"&amp;情報項目シート!C8</f>
        <v>助成事業の名称：　</v>
      </c>
      <c r="B5" s="87"/>
      <c r="C5" s="10"/>
      <c r="D5" s="10"/>
      <c r="E5" s="10"/>
      <c r="F5" s="10"/>
      <c r="G5" s="10"/>
      <c r="H5" s="10"/>
      <c r="I5" s="10"/>
    </row>
    <row r="6" spans="1:10" s="79" customFormat="1" ht="18" customHeight="1" x14ac:dyDescent="0.15">
      <c r="A6" s="87"/>
      <c r="B6" s="87"/>
      <c r="C6" s="10"/>
      <c r="D6" s="100"/>
      <c r="E6" s="101"/>
      <c r="H6" s="100" t="s">
        <v>128</v>
      </c>
      <c r="I6" s="10"/>
    </row>
    <row r="7" spans="1:10" s="79" customFormat="1" ht="20.25" customHeight="1" x14ac:dyDescent="0.15">
      <c r="A7" s="11" t="s">
        <v>130</v>
      </c>
      <c r="B7" s="88" t="s">
        <v>131</v>
      </c>
      <c r="C7" s="11" t="s">
        <v>72</v>
      </c>
      <c r="D7" s="11" t="s">
        <v>248</v>
      </c>
      <c r="E7" s="11" t="s">
        <v>249</v>
      </c>
      <c r="F7" s="11" t="s">
        <v>273</v>
      </c>
      <c r="G7" s="11" t="s">
        <v>284</v>
      </c>
      <c r="H7" s="20" t="s">
        <v>285</v>
      </c>
      <c r="I7" s="10"/>
    </row>
    <row r="8" spans="1:10" s="79" customFormat="1" ht="21.75" customHeight="1" x14ac:dyDescent="0.15">
      <c r="A8" s="432" t="str">
        <f>"１．　"&amp;情報項目シート!C6</f>
        <v>１．　</v>
      </c>
      <c r="B8" s="433"/>
      <c r="C8" s="12">
        <f>SUM(D8:H8)</f>
        <v>0</v>
      </c>
      <c r="D8" s="12">
        <f>'別紙2(4)項目別明細表(助成先)【2024年度】'!$K$57</f>
        <v>0</v>
      </c>
      <c r="E8" s="12">
        <f>'別紙2(4)項目別明細表(助成先)【2025年度】'!$K$57</f>
        <v>0</v>
      </c>
      <c r="F8" s="191">
        <f>'別紙2(4)項目別明細表(助成先)【2026年度】'!$K$57</f>
        <v>0</v>
      </c>
      <c r="G8" s="191">
        <f>'別紙2(4)項目別明細表(助成先)【2027年度】'!$K$57</f>
        <v>0</v>
      </c>
      <c r="H8" s="12">
        <f>'別紙2(4)項目別明細表(助成先)【2028年度】'!$K$57</f>
        <v>0</v>
      </c>
      <c r="I8" s="89"/>
      <c r="J8" s="80"/>
    </row>
    <row r="9" spans="1:10" s="79" customFormat="1" ht="19.5" customHeight="1" x14ac:dyDescent="0.15">
      <c r="A9" s="90"/>
      <c r="B9" s="24"/>
      <c r="C9" s="91">
        <f>SUM(D9:H9)</f>
        <v>0</v>
      </c>
      <c r="D9" s="91">
        <f>'別紙2(4)項目別明細表(助成先)【2024年度】'!$K$51</f>
        <v>0</v>
      </c>
      <c r="E9" s="91">
        <f>'別紙2(4)項目別明細表(助成先)【2025年度】'!$K$51</f>
        <v>0</v>
      </c>
      <c r="F9" s="91">
        <f>'別紙2(4)項目別明細表(助成先)【2026年度】'!$K$51</f>
        <v>0</v>
      </c>
      <c r="G9" s="91">
        <f>'別紙2(4)項目別明細表(助成先)【2027年度】'!$K$51</f>
        <v>0</v>
      </c>
      <c r="H9" s="91">
        <f>'別紙2(4)項目別明細表(助成先)【2028年度】'!$K$51</f>
        <v>0</v>
      </c>
      <c r="I9" s="89"/>
      <c r="J9" s="80"/>
    </row>
    <row r="10" spans="1:10" s="79" customFormat="1" ht="19.5" customHeight="1" x14ac:dyDescent="0.15">
      <c r="A10" s="90"/>
      <c r="B10" s="24"/>
      <c r="C10" s="91">
        <f>SUM(D10:H10)</f>
        <v>0</v>
      </c>
      <c r="D10" s="92">
        <f>'別紙2(4)項目別明細表(助成先)【2024年度】'!$K$52</f>
        <v>0</v>
      </c>
      <c r="E10" s="92">
        <f>'別紙2(4)項目別明細表(助成先)【2025年度】'!$K$52</f>
        <v>0</v>
      </c>
      <c r="F10" s="92">
        <f>'別紙2(4)項目別明細表(助成先)【2026年度】'!$K$52</f>
        <v>0</v>
      </c>
      <c r="G10" s="92">
        <f>'別紙2(4)項目別明細表(助成先)【2027年度】'!$K$52</f>
        <v>0</v>
      </c>
      <c r="H10" s="92">
        <f>'別紙2(4)項目別明細表(助成先)【2028年度】'!$K$52</f>
        <v>0</v>
      </c>
      <c r="I10" s="89"/>
      <c r="J10" s="80"/>
    </row>
    <row r="11" spans="1:10" s="79" customFormat="1" ht="21" customHeight="1" x14ac:dyDescent="0.15">
      <c r="A11" s="90"/>
      <c r="B11" s="12"/>
      <c r="C11" s="91"/>
      <c r="D11" s="91"/>
      <c r="E11" s="91"/>
      <c r="F11" s="91"/>
      <c r="G11" s="91"/>
      <c r="H11" s="320"/>
      <c r="I11" s="89"/>
      <c r="J11" s="80"/>
    </row>
    <row r="12" spans="1:10" s="79" customFormat="1" ht="20.25" customHeight="1" x14ac:dyDescent="0.15">
      <c r="A12" s="434" t="s">
        <v>132</v>
      </c>
      <c r="B12" s="435"/>
      <c r="C12" s="177">
        <f>SUM(D12:G12)</f>
        <v>0</v>
      </c>
      <c r="D12" s="177">
        <v>0</v>
      </c>
      <c r="E12" s="177">
        <v>0</v>
      </c>
      <c r="F12" s="177">
        <v>0</v>
      </c>
      <c r="G12" s="177">
        <v>0</v>
      </c>
      <c r="H12" s="177">
        <v>0</v>
      </c>
      <c r="I12" s="89"/>
      <c r="J12" s="80"/>
    </row>
    <row r="13" spans="1:10" s="79" customFormat="1" ht="18.75" customHeight="1" x14ac:dyDescent="0.15">
      <c r="A13" s="178"/>
      <c r="B13" s="177"/>
      <c r="C13" s="179">
        <f>SUM(D13:G13)</f>
        <v>0</v>
      </c>
      <c r="D13" s="179">
        <v>0</v>
      </c>
      <c r="E13" s="179">
        <v>0</v>
      </c>
      <c r="F13" s="179">
        <v>0</v>
      </c>
      <c r="G13" s="179">
        <v>0</v>
      </c>
      <c r="H13" s="179">
        <v>0</v>
      </c>
      <c r="I13" s="89"/>
      <c r="J13" s="80"/>
    </row>
    <row r="14" spans="1:10" s="79" customFormat="1" ht="19.5" customHeight="1" x14ac:dyDescent="0.15">
      <c r="A14" s="178"/>
      <c r="B14" s="177"/>
      <c r="C14" s="179">
        <f>SUM(D14:G14)</f>
        <v>0</v>
      </c>
      <c r="D14" s="179">
        <v>0</v>
      </c>
      <c r="E14" s="179">
        <v>0</v>
      </c>
      <c r="F14" s="179">
        <v>0</v>
      </c>
      <c r="G14" s="179">
        <v>0</v>
      </c>
      <c r="H14" s="179">
        <v>0</v>
      </c>
      <c r="I14" s="89"/>
      <c r="J14" s="80"/>
    </row>
    <row r="15" spans="1:10" s="79" customFormat="1" ht="21" customHeight="1" x14ac:dyDescent="0.15">
      <c r="A15" s="178"/>
      <c r="B15" s="177"/>
      <c r="C15" s="179">
        <f>SUM(D15:G15)</f>
        <v>0</v>
      </c>
      <c r="D15" s="179">
        <v>0</v>
      </c>
      <c r="E15" s="179">
        <v>0</v>
      </c>
      <c r="F15" s="179">
        <v>0</v>
      </c>
      <c r="G15" s="179">
        <v>0</v>
      </c>
      <c r="H15" s="179">
        <v>0</v>
      </c>
      <c r="I15" s="10"/>
    </row>
    <row r="16" spans="1:10" s="79" customFormat="1" ht="19.5" customHeight="1" x14ac:dyDescent="0.15">
      <c r="A16" s="432" t="s">
        <v>133</v>
      </c>
      <c r="B16" s="433"/>
      <c r="C16" s="12">
        <f>SUM(C8,C12)</f>
        <v>0</v>
      </c>
      <c r="D16" s="12">
        <f t="shared" ref="D16:G16" si="0">SUM(D8,D12)</f>
        <v>0</v>
      </c>
      <c r="E16" s="12">
        <f t="shared" si="0"/>
        <v>0</v>
      </c>
      <c r="F16" s="12">
        <f t="shared" si="0"/>
        <v>0</v>
      </c>
      <c r="G16" s="12">
        <f t="shared" si="0"/>
        <v>0</v>
      </c>
      <c r="H16" s="12">
        <f>SUM(H8,H12)</f>
        <v>0</v>
      </c>
      <c r="I16" s="89"/>
      <c r="J16" s="80"/>
    </row>
    <row r="17" spans="1:10" s="79" customFormat="1" ht="18.75" customHeight="1" x14ac:dyDescent="0.15">
      <c r="A17" s="432" t="s">
        <v>73</v>
      </c>
      <c r="B17" s="433"/>
      <c r="C17" s="91">
        <f>SUM(D17:H17)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0.5</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134</v>
      </c>
      <c r="B20" s="8"/>
      <c r="C20" s="8"/>
      <c r="D20" s="8"/>
      <c r="E20" s="8"/>
      <c r="F20" s="8"/>
      <c r="G20" s="8"/>
      <c r="H20" s="8"/>
      <c r="I20" s="8"/>
    </row>
    <row r="21" spans="1:10" ht="18" customHeight="1" x14ac:dyDescent="0.15">
      <c r="A21" s="436" t="s">
        <v>135</v>
      </c>
      <c r="B21" s="436"/>
      <c r="C21" s="177">
        <f>SUM(D21:G21)</f>
        <v>0</v>
      </c>
      <c r="D21" s="177">
        <f>SUM(D22:D23)</f>
        <v>0</v>
      </c>
      <c r="E21" s="177">
        <f>SUM(E22:E23)</f>
        <v>0</v>
      </c>
      <c r="F21" s="177">
        <f>SUM(F22:F23)</f>
        <v>0</v>
      </c>
      <c r="G21" s="177">
        <f>SUM(G22:G23)</f>
        <v>0</v>
      </c>
      <c r="H21" s="177">
        <f>SUM(H22:H23)</f>
        <v>0</v>
      </c>
      <c r="I21" s="95"/>
      <c r="J21" s="81"/>
    </row>
    <row r="22" spans="1:10" ht="19.5" customHeight="1" x14ac:dyDescent="0.15">
      <c r="A22" s="437"/>
      <c r="B22" s="437"/>
      <c r="C22" s="177">
        <f>SUM(D22:G22)</f>
        <v>0</v>
      </c>
      <c r="D22" s="177">
        <v>0</v>
      </c>
      <c r="E22" s="177">
        <v>0</v>
      </c>
      <c r="F22" s="177">
        <v>0</v>
      </c>
      <c r="G22" s="177">
        <v>0</v>
      </c>
      <c r="H22" s="177">
        <v>0</v>
      </c>
      <c r="I22" s="95"/>
      <c r="J22" s="81"/>
    </row>
    <row r="23" spans="1:10" ht="19.5" customHeight="1" x14ac:dyDescent="0.15">
      <c r="A23" s="437"/>
      <c r="B23" s="437"/>
      <c r="C23" s="177">
        <f>SUM(D23:G23)</f>
        <v>0</v>
      </c>
      <c r="D23" s="177">
        <v>0</v>
      </c>
      <c r="E23" s="177">
        <v>0</v>
      </c>
      <c r="F23" s="177">
        <v>0</v>
      </c>
      <c r="G23" s="177">
        <v>0</v>
      </c>
      <c r="H23" s="177">
        <v>0</v>
      </c>
      <c r="I23" s="95"/>
      <c r="J23" s="81"/>
    </row>
    <row r="24" spans="1:10" s="82" customFormat="1" x14ac:dyDescent="0.15">
      <c r="A24" s="94"/>
      <c r="B24" s="94"/>
      <c r="C24" s="13"/>
      <c r="D24" s="96"/>
      <c r="E24" s="96"/>
      <c r="F24" s="96"/>
      <c r="G24" s="97"/>
      <c r="H24" s="97"/>
      <c r="I24" s="97"/>
      <c r="J24" s="83"/>
    </row>
    <row r="25" spans="1:10" ht="19.5" customHeight="1" x14ac:dyDescent="0.15">
      <c r="A25" s="436" t="s">
        <v>51</v>
      </c>
      <c r="B25" s="436"/>
      <c r="C25" s="177">
        <f>SUM(D25:G25)</f>
        <v>0</v>
      </c>
      <c r="D25" s="177">
        <f>SUM(D26:D27)</f>
        <v>0</v>
      </c>
      <c r="E25" s="177">
        <f>SUM(E26:E27)</f>
        <v>0</v>
      </c>
      <c r="F25" s="177">
        <f>SUM(F26:F27)</f>
        <v>0</v>
      </c>
      <c r="G25" s="177">
        <f>SUM(G26:G27)</f>
        <v>0</v>
      </c>
      <c r="H25" s="177">
        <f>SUM(H26:H27)</f>
        <v>0</v>
      </c>
      <c r="I25" s="8"/>
    </row>
    <row r="26" spans="1:10" ht="20.25" customHeight="1" x14ac:dyDescent="0.15">
      <c r="A26" s="437"/>
      <c r="B26" s="437"/>
      <c r="C26" s="177">
        <f>SUM(D26:G26)</f>
        <v>0</v>
      </c>
      <c r="D26" s="177">
        <v>0</v>
      </c>
      <c r="E26" s="177">
        <v>0</v>
      </c>
      <c r="F26" s="177">
        <v>0</v>
      </c>
      <c r="G26" s="177">
        <v>0</v>
      </c>
      <c r="H26" s="177">
        <v>0</v>
      </c>
      <c r="I26" s="8"/>
    </row>
    <row r="27" spans="1:10" ht="19.5" customHeight="1" x14ac:dyDescent="0.15">
      <c r="A27" s="437"/>
      <c r="B27" s="437"/>
      <c r="C27" s="177">
        <f>SUM(D27:G27)</f>
        <v>0</v>
      </c>
      <c r="D27" s="177">
        <v>0</v>
      </c>
      <c r="E27" s="177">
        <v>0</v>
      </c>
      <c r="F27" s="177">
        <v>0</v>
      </c>
      <c r="G27" s="177">
        <v>0</v>
      </c>
      <c r="H27" s="177">
        <v>0</v>
      </c>
      <c r="I27" s="8"/>
    </row>
    <row r="28" spans="1:10" x14ac:dyDescent="0.15">
      <c r="A28" s="8"/>
      <c r="B28" s="8"/>
      <c r="C28" s="8"/>
      <c r="D28" s="8"/>
      <c r="E28" s="8"/>
      <c r="F28" s="8"/>
      <c r="G28" s="8"/>
      <c r="H28" s="8"/>
      <c r="I28" s="8"/>
    </row>
    <row r="29" spans="1:10" s="84" customFormat="1" x14ac:dyDescent="0.15">
      <c r="A29" s="431" t="s">
        <v>136</v>
      </c>
      <c r="B29" s="431"/>
      <c r="C29" s="431"/>
      <c r="D29" s="98"/>
      <c r="E29" s="98"/>
      <c r="F29" s="98" t="s">
        <v>415</v>
      </c>
      <c r="G29" s="98"/>
      <c r="H29" s="349" t="s">
        <v>423</v>
      </c>
      <c r="I29" s="98"/>
    </row>
    <row r="30" spans="1:10" s="84" customFormat="1" x14ac:dyDescent="0.15">
      <c r="A30" s="99"/>
      <c r="B30" s="98"/>
      <c r="C30" s="98"/>
      <c r="D30" s="98"/>
      <c r="E30" s="98"/>
      <c r="F30" s="98"/>
      <c r="G30" s="98"/>
      <c r="H30" s="98"/>
      <c r="I30" s="98"/>
    </row>
    <row r="31" spans="1:10" s="84" customFormat="1" x14ac:dyDescent="0.15">
      <c r="A31" s="99"/>
      <c r="B31" s="98"/>
      <c r="C31" s="98"/>
      <c r="D31" s="98" t="s">
        <v>306</v>
      </c>
      <c r="E31" s="98"/>
      <c r="F31" s="98"/>
      <c r="G31" s="98"/>
      <c r="H31" s="98"/>
      <c r="I31" s="98"/>
    </row>
    <row r="32" spans="1:10" s="84" customFormat="1" x14ac:dyDescent="0.15">
      <c r="A32" s="85"/>
    </row>
    <row r="33" spans="1:4" x14ac:dyDescent="0.15">
      <c r="A33" s="86"/>
      <c r="D33" s="78" t="s">
        <v>307</v>
      </c>
    </row>
    <row r="34" spans="1:4" x14ac:dyDescent="0.15">
      <c r="D34" s="78" t="s">
        <v>308</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view="pageBreakPreview" zoomScale="90" zoomScaleNormal="100" zoomScaleSheetLayoutView="90" workbookViewId="0"/>
  </sheetViews>
  <sheetFormatPr defaultRowHeight="13.5" x14ac:dyDescent="0.15"/>
  <cols>
    <col min="1" max="1" width="31.75" style="15" customWidth="1"/>
    <col min="2" max="6" width="13.5" style="15" customWidth="1"/>
    <col min="7" max="7" width="13" style="15" customWidth="1"/>
    <col min="8" max="16384" width="9" style="15"/>
  </cols>
  <sheetData>
    <row r="1" spans="1:7" ht="18.75" x14ac:dyDescent="0.15">
      <c r="A1" s="186"/>
      <c r="E1" s="9"/>
      <c r="G1" s="189" t="s">
        <v>287</v>
      </c>
    </row>
    <row r="2" spans="1:7" ht="19.5" x14ac:dyDescent="0.15">
      <c r="A2" s="439" t="s">
        <v>203</v>
      </c>
      <c r="B2" s="439"/>
      <c r="C2" s="439"/>
      <c r="D2" s="439"/>
      <c r="E2" s="439"/>
      <c r="F2" s="440"/>
      <c r="G2" s="440"/>
    </row>
    <row r="3" spans="1:7" ht="19.5" x14ac:dyDescent="0.15">
      <c r="A3" s="16"/>
      <c r="B3" s="16"/>
      <c r="C3" s="16"/>
      <c r="D3" s="16"/>
      <c r="E3" s="16"/>
    </row>
    <row r="4" spans="1:7" s="10" customFormat="1" x14ac:dyDescent="0.15">
      <c r="A4" s="10" t="s">
        <v>202</v>
      </c>
    </row>
    <row r="5" spans="1:7" s="17" customFormat="1" x14ac:dyDescent="0.15">
      <c r="A5" s="87" t="str">
        <f>"助成事業の名称：　"&amp;情報項目シート!C8</f>
        <v>助成事業の名称：　</v>
      </c>
      <c r="B5"/>
    </row>
    <row r="6" spans="1:7" s="17" customFormat="1" x14ac:dyDescent="0.15">
      <c r="A6" s="17">
        <f>情報項目シート!C6</f>
        <v>0</v>
      </c>
    </row>
    <row r="7" spans="1:7" s="17" customFormat="1" x14ac:dyDescent="0.15">
      <c r="C7" s="18"/>
      <c r="D7" s="18"/>
      <c r="E7" s="18"/>
      <c r="G7" s="17" t="s">
        <v>128</v>
      </c>
    </row>
    <row r="8" spans="1:7" s="20" customFormat="1" x14ac:dyDescent="0.15">
      <c r="A8" s="19" t="s">
        <v>0</v>
      </c>
      <c r="B8" s="19" t="s">
        <v>72</v>
      </c>
      <c r="C8" s="11" t="s">
        <v>248</v>
      </c>
      <c r="D8" s="11" t="s">
        <v>249</v>
      </c>
      <c r="E8" s="11" t="s">
        <v>273</v>
      </c>
      <c r="F8" s="11" t="s">
        <v>284</v>
      </c>
      <c r="G8" s="11" t="s">
        <v>285</v>
      </c>
    </row>
    <row r="9" spans="1:7" s="10" customFormat="1" ht="24" customHeight="1" x14ac:dyDescent="0.15">
      <c r="A9" s="21" t="s">
        <v>74</v>
      </c>
      <c r="B9" s="323">
        <f t="shared" ref="B9:B22" si="0">SUM(C9:G9)</f>
        <v>0</v>
      </c>
      <c r="C9" s="323">
        <f>SUM(C10:C12)</f>
        <v>0</v>
      </c>
      <c r="D9" s="323">
        <f>SUM(D10:D12)</f>
        <v>0</v>
      </c>
      <c r="E9" s="323">
        <f>SUM(E10:E12)</f>
        <v>0</v>
      </c>
      <c r="F9" s="323">
        <f>SUM(F10:F12)</f>
        <v>0</v>
      </c>
      <c r="G9" s="324">
        <f>SUM(G10:G12)</f>
        <v>0</v>
      </c>
    </row>
    <row r="10" spans="1:7" s="10" customFormat="1" ht="24" customHeight="1" x14ac:dyDescent="0.15">
      <c r="A10" s="22" t="s">
        <v>75</v>
      </c>
      <c r="B10" s="324">
        <f t="shared" si="0"/>
        <v>0</v>
      </c>
      <c r="C10" s="324">
        <f>'別紙2(4)項目別明細表(助成先)【2024年度】'!$K$7</f>
        <v>0</v>
      </c>
      <c r="D10" s="324">
        <f>'別紙2(4)項目別明細表(助成先)【2025年度】'!$K$7</f>
        <v>0</v>
      </c>
      <c r="E10" s="324">
        <f>'別紙2(4)項目別明細表(助成先)【2026年度】'!$K$7</f>
        <v>0</v>
      </c>
      <c r="F10" s="324">
        <f>'別紙2(4)項目別明細表(助成先)【2027年度】'!$K$7</f>
        <v>0</v>
      </c>
      <c r="G10" s="324">
        <f>'別紙2(4)項目別明細表(助成先)【2028年度】'!$K$7</f>
        <v>0</v>
      </c>
    </row>
    <row r="11" spans="1:7" s="10" customFormat="1" ht="24" customHeight="1" x14ac:dyDescent="0.15">
      <c r="A11" s="22" t="s">
        <v>76</v>
      </c>
      <c r="B11" s="324">
        <f t="shared" si="0"/>
        <v>0</v>
      </c>
      <c r="C11" s="324">
        <f>'別紙2(4)項目別明細表(助成先)【2024年度】'!$K$10</f>
        <v>0</v>
      </c>
      <c r="D11" s="324">
        <f>'別紙2(4)項目別明細表(助成先)【2025年度】'!$K$10</f>
        <v>0</v>
      </c>
      <c r="E11" s="324">
        <f>'別紙2(4)項目別明細表(助成先)【2026年度】'!$K$10</f>
        <v>0</v>
      </c>
      <c r="F11" s="324">
        <f>'別紙2(4)項目別明細表(助成先)【2027年度】'!$K$10</f>
        <v>0</v>
      </c>
      <c r="G11" s="324">
        <f>'別紙2(4)項目別明細表(助成先)【2028年度】'!$K$10</f>
        <v>0</v>
      </c>
    </row>
    <row r="12" spans="1:7" s="10" customFormat="1" ht="24" customHeight="1" x14ac:dyDescent="0.15">
      <c r="A12" s="23" t="s">
        <v>77</v>
      </c>
      <c r="B12" s="325">
        <f t="shared" si="0"/>
        <v>0</v>
      </c>
      <c r="C12" s="325">
        <f>'別紙2(4)項目別明細表(助成先)【2024年度】'!$K$16</f>
        <v>0</v>
      </c>
      <c r="D12" s="325">
        <f>'別紙2(4)項目別明細表(助成先)【2025年度】'!$K$16</f>
        <v>0</v>
      </c>
      <c r="E12" s="325">
        <f>'別紙2(4)項目別明細表(助成先)【2026年度】'!$K$16</f>
        <v>0</v>
      </c>
      <c r="F12" s="325">
        <f>'別紙2(4)項目別明細表(助成先)【2027年度】'!$K$16</f>
        <v>0</v>
      </c>
      <c r="G12" s="325">
        <f>'別紙2(4)項目別明細表(助成先)【2028年度】'!$K$16</f>
        <v>0</v>
      </c>
    </row>
    <row r="13" spans="1:7" s="10" customFormat="1" ht="24" customHeight="1" x14ac:dyDescent="0.15">
      <c r="A13" s="21" t="s">
        <v>35</v>
      </c>
      <c r="B13" s="324">
        <f t="shared" si="0"/>
        <v>0</v>
      </c>
      <c r="C13" s="323">
        <f>SUM(C14:C15)</f>
        <v>0</v>
      </c>
      <c r="D13" s="323">
        <f>SUM(D14:D15)</f>
        <v>0</v>
      </c>
      <c r="E13" s="323">
        <f>SUM(E14:E15)</f>
        <v>0</v>
      </c>
      <c r="F13" s="323">
        <f>SUM(F14:F15)</f>
        <v>0</v>
      </c>
      <c r="G13" s="324">
        <f>SUM(G14:G15)</f>
        <v>0</v>
      </c>
    </row>
    <row r="14" spans="1:7" s="10" customFormat="1" ht="24" customHeight="1" x14ac:dyDescent="0.15">
      <c r="A14" s="22" t="s">
        <v>78</v>
      </c>
      <c r="B14" s="324">
        <f t="shared" si="0"/>
        <v>0</v>
      </c>
      <c r="C14" s="324">
        <f>'別紙2(4)項目別明細表(助成先)【2024年度】'!$K$20</f>
        <v>0</v>
      </c>
      <c r="D14" s="324">
        <f>'別紙2(4)項目別明細表(助成先)【2025年度】'!$K$20</f>
        <v>0</v>
      </c>
      <c r="E14" s="324">
        <f>'別紙2(4)項目別明細表(助成先)【2026年度】'!$K$20</f>
        <v>0</v>
      </c>
      <c r="F14" s="324">
        <f>'別紙2(4)項目別明細表(助成先)【2027年度】'!$K$20</f>
        <v>0</v>
      </c>
      <c r="G14" s="324">
        <f>'別紙2(4)項目別明細表(助成先)【2028年度】'!$K$20</f>
        <v>0</v>
      </c>
    </row>
    <row r="15" spans="1:7" s="10" customFormat="1" ht="24" customHeight="1" x14ac:dyDescent="0.15">
      <c r="A15" s="23" t="s">
        <v>79</v>
      </c>
      <c r="B15" s="325">
        <f t="shared" si="0"/>
        <v>0</v>
      </c>
      <c r="C15" s="325">
        <f>'別紙2(4)項目別明細表(助成先)【2024年度】'!$K$26</f>
        <v>0</v>
      </c>
      <c r="D15" s="325">
        <f>'別紙2(4)項目別明細表(助成先)【2025年度】'!$K$26</f>
        <v>0</v>
      </c>
      <c r="E15" s="325">
        <f>'別紙2(4)項目別明細表(助成先)【2026年度】'!$K$26</f>
        <v>0</v>
      </c>
      <c r="F15" s="325">
        <f>'別紙2(4)項目別明細表(助成先)【2027年度】'!$K$26</f>
        <v>0</v>
      </c>
      <c r="G15" s="325">
        <f>'別紙2(4)項目別明細表(助成先)【2028年度】'!$K$26</f>
        <v>0</v>
      </c>
    </row>
    <row r="16" spans="1:7" s="10" customFormat="1" ht="24" customHeight="1" x14ac:dyDescent="0.15">
      <c r="A16" s="22" t="s">
        <v>36</v>
      </c>
      <c r="B16" s="324">
        <f t="shared" si="0"/>
        <v>0</v>
      </c>
      <c r="C16" s="324">
        <f>SUM(C17:C20)</f>
        <v>0</v>
      </c>
      <c r="D16" s="324">
        <f>SUM(D17:D20)</f>
        <v>0</v>
      </c>
      <c r="E16" s="324">
        <f>SUM(E17:E20)</f>
        <v>0</v>
      </c>
      <c r="F16" s="324">
        <f>SUM(F17:F20)</f>
        <v>0</v>
      </c>
      <c r="G16" s="324">
        <f>SUM(G17:G20)</f>
        <v>0</v>
      </c>
    </row>
    <row r="17" spans="1:7" s="10" customFormat="1" ht="24" customHeight="1" x14ac:dyDescent="0.15">
      <c r="A17" s="22" t="s">
        <v>80</v>
      </c>
      <c r="B17" s="324">
        <f t="shared" si="0"/>
        <v>0</v>
      </c>
      <c r="C17" s="324">
        <f>'別紙2(4)項目別明細表(助成先)【2024年度】'!$K$29</f>
        <v>0</v>
      </c>
      <c r="D17" s="324">
        <f>'別紙2(4)項目別明細表(助成先)【2025年度】'!$K$29</f>
        <v>0</v>
      </c>
      <c r="E17" s="324">
        <f>'別紙2(4)項目別明細表(助成先)【2026年度】'!$K$29</f>
        <v>0</v>
      </c>
      <c r="F17" s="324">
        <f>'別紙2(4)項目別明細表(助成先)【2027年度】'!$K$29</f>
        <v>0</v>
      </c>
      <c r="G17" s="324">
        <f>'別紙2(4)項目別明細表(助成先)【2028年度】'!$K$29</f>
        <v>0</v>
      </c>
    </row>
    <row r="18" spans="1:7" s="10" customFormat="1" ht="24" customHeight="1" x14ac:dyDescent="0.15">
      <c r="A18" s="22" t="s">
        <v>81</v>
      </c>
      <c r="B18" s="324">
        <f t="shared" si="0"/>
        <v>0</v>
      </c>
      <c r="C18" s="324">
        <f>'別紙2(4)項目別明細表(助成先)【2024年度】'!$K$32</f>
        <v>0</v>
      </c>
      <c r="D18" s="324">
        <f>'別紙2(4)項目別明細表(助成先)【2025年度】'!$K$32</f>
        <v>0</v>
      </c>
      <c r="E18" s="324">
        <f>'別紙2(4)項目別明細表(助成先)【2026年度】'!$K$32</f>
        <v>0</v>
      </c>
      <c r="F18" s="324">
        <f>'別紙2(4)項目別明細表(助成先)【2027年度】'!$K$32</f>
        <v>0</v>
      </c>
      <c r="G18" s="324">
        <f>'別紙2(4)項目別明細表(助成先)【2028年度】'!$K$32</f>
        <v>0</v>
      </c>
    </row>
    <row r="19" spans="1:7" s="10" customFormat="1" ht="24" customHeight="1" x14ac:dyDescent="0.15">
      <c r="A19" s="22" t="s">
        <v>82</v>
      </c>
      <c r="B19" s="324">
        <f t="shared" si="0"/>
        <v>0</v>
      </c>
      <c r="C19" s="324">
        <f>'別紙2(4)項目別明細表(助成先)【2024年度】'!$K$36</f>
        <v>0</v>
      </c>
      <c r="D19" s="324">
        <f>'別紙2(4)項目別明細表(助成先)【2025年度】'!$K$36</f>
        <v>0</v>
      </c>
      <c r="E19" s="324">
        <f>'別紙2(4)項目別明細表(助成先)【2026年度】'!$K$36</f>
        <v>0</v>
      </c>
      <c r="F19" s="324">
        <f>'別紙2(4)項目別明細表(助成先)【2027年度】'!$K$36</f>
        <v>0</v>
      </c>
      <c r="G19" s="324">
        <f>'別紙2(4)項目別明細表(助成先)【2028年度】'!$K$36</f>
        <v>0</v>
      </c>
    </row>
    <row r="20" spans="1:7" s="10" customFormat="1" ht="24" customHeight="1" x14ac:dyDescent="0.15">
      <c r="A20" s="22" t="s">
        <v>83</v>
      </c>
      <c r="B20" s="325">
        <f t="shared" si="0"/>
        <v>0</v>
      </c>
      <c r="C20" s="324">
        <f>'別紙2(4)項目別明細表(助成先)【2024年度】'!$K$38</f>
        <v>0</v>
      </c>
      <c r="D20" s="324">
        <f>'別紙2(4)項目別明細表(助成先)【2025年度】'!$K$38</f>
        <v>0</v>
      </c>
      <c r="E20" s="324">
        <f>'別紙2(4)項目別明細表(助成先)【2026年度】'!$K$38</f>
        <v>0</v>
      </c>
      <c r="F20" s="324">
        <f>'別紙2(4)項目別明細表(助成先)【2027年度】'!$K$38</f>
        <v>0</v>
      </c>
      <c r="G20" s="325">
        <f>'別紙2(4)項目別明細表(助成先)【2028年度】'!$K$38</f>
        <v>0</v>
      </c>
    </row>
    <row r="21" spans="1:7" s="10" customFormat="1" ht="24" customHeight="1" x14ac:dyDescent="0.15">
      <c r="A21" s="21" t="s">
        <v>84</v>
      </c>
      <c r="B21" s="324">
        <f t="shared" si="0"/>
        <v>0</v>
      </c>
      <c r="C21" s="323">
        <f>SUM(C22:C23)</f>
        <v>0</v>
      </c>
      <c r="D21" s="323">
        <f>SUM(D22:D23)</f>
        <v>0</v>
      </c>
      <c r="E21" s="323">
        <f>SUM(E22:E23)</f>
        <v>0</v>
      </c>
      <c r="F21" s="323">
        <f>SUM(F22:F23)</f>
        <v>0</v>
      </c>
      <c r="G21" s="324">
        <f>SUM(G22:G23)</f>
        <v>0</v>
      </c>
    </row>
    <row r="22" spans="1:7" s="10" customFormat="1" ht="24" customHeight="1" x14ac:dyDescent="0.15">
      <c r="A22" s="22" t="s">
        <v>85</v>
      </c>
      <c r="B22" s="324">
        <f t="shared" si="0"/>
        <v>0</v>
      </c>
      <c r="C22" s="324">
        <f>'別紙2(4)項目別明細表(助成先)【2024年度】'!$K$50</f>
        <v>0</v>
      </c>
      <c r="D22" s="324">
        <f>'別紙2(4)項目別明細表(助成先)【2025年度】'!$K$50</f>
        <v>0</v>
      </c>
      <c r="E22" s="324">
        <f>'別紙2(4)項目別明細表(助成先)【2026年度】'!$K$50</f>
        <v>0</v>
      </c>
      <c r="F22" s="324">
        <f>'別紙2(4)項目別明細表(助成先)【2027年度】'!$K$50</f>
        <v>0</v>
      </c>
      <c r="G22" s="324">
        <f>'別紙2(4)項目別明細表(助成先)【2028年度】'!$K$50</f>
        <v>0</v>
      </c>
    </row>
    <row r="23" spans="1:7" s="10" customFormat="1" ht="24" customHeight="1" x14ac:dyDescent="0.15">
      <c r="A23" s="163" t="s">
        <v>86</v>
      </c>
      <c r="B23" s="326">
        <v>0</v>
      </c>
      <c r="C23" s="327">
        <v>0</v>
      </c>
      <c r="D23" s="327">
        <v>0</v>
      </c>
      <c r="E23" s="327">
        <v>0</v>
      </c>
      <c r="F23" s="327">
        <v>0</v>
      </c>
      <c r="G23" s="328">
        <v>0</v>
      </c>
    </row>
    <row r="24" spans="1:7" s="10" customFormat="1" ht="24" customHeight="1" x14ac:dyDescent="0.15">
      <c r="A24" s="11" t="s">
        <v>87</v>
      </c>
      <c r="B24" s="329">
        <f>SUM(C24:G24)</f>
        <v>0</v>
      </c>
      <c r="C24" s="325">
        <f>SUM(C9,C13,C16,C21)</f>
        <v>0</v>
      </c>
      <c r="D24" s="325">
        <f>SUM(D9,D13,D16,D21)</f>
        <v>0</v>
      </c>
      <c r="E24" s="325">
        <f>SUM(E9,E13,E16,E21)</f>
        <v>0</v>
      </c>
      <c r="F24" s="325">
        <f>SUM(F9,F13,F16,F21)</f>
        <v>0</v>
      </c>
      <c r="G24" s="325">
        <f>SUM(G9,G13,G16,G21)</f>
        <v>0</v>
      </c>
    </row>
    <row r="25" spans="1:7" s="10" customFormat="1" ht="24" customHeight="1" x14ac:dyDescent="0.15">
      <c r="A25" s="24" t="s">
        <v>73</v>
      </c>
      <c r="B25" s="329">
        <f>SUM(C25:G25)</f>
        <v>0</v>
      </c>
      <c r="C25" s="329">
        <f>ROUNDDOWN(SUM(C9,C13,C16,C21)*A26,-3)</f>
        <v>0</v>
      </c>
      <c r="D25" s="329">
        <f>ROUNDDOWN(SUM(D9,D13,D16,D21)*A26,-3)</f>
        <v>0</v>
      </c>
      <c r="E25" s="329">
        <f>ROUNDDOWN(SUM(E9,E13,E16,E21)*A26,-3)</f>
        <v>0</v>
      </c>
      <c r="F25" s="329">
        <f>ROUNDDOWN(SUM(F9,F13,F16,F21)*A26,-3)</f>
        <v>0</v>
      </c>
      <c r="G25" s="329">
        <f>ROUNDDOWN(SUM(G9,G13,G16,G21)*A26,-3)</f>
        <v>0</v>
      </c>
    </row>
    <row r="26" spans="1:7" s="10" customFormat="1" x14ac:dyDescent="0.15">
      <c r="A26" s="38">
        <v>0.5</v>
      </c>
      <c r="B26" s="13"/>
      <c r="C26" s="13"/>
      <c r="D26" s="13"/>
      <c r="E26" s="13"/>
    </row>
    <row r="27" spans="1:7" x14ac:dyDescent="0.15">
      <c r="A27" s="17"/>
    </row>
    <row r="28" spans="1:7" s="25" customFormat="1" x14ac:dyDescent="0.15">
      <c r="A28" s="14" t="s">
        <v>88</v>
      </c>
    </row>
    <row r="29" spans="1:7" s="25" customFormat="1" x14ac:dyDescent="0.15">
      <c r="A29" s="438" t="s">
        <v>188</v>
      </c>
      <c r="B29" s="412"/>
      <c r="C29" s="412"/>
      <c r="D29" s="412"/>
      <c r="E29" s="412"/>
      <c r="F29" s="25" t="s">
        <v>416</v>
      </c>
      <c r="G29" s="350" t="s">
        <v>423</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view="pageBreakPreview" zoomScale="85" zoomScaleNormal="100" zoomScaleSheetLayoutView="85" workbookViewId="0"/>
  </sheetViews>
  <sheetFormatPr defaultRowHeight="13.5" x14ac:dyDescent="0.15"/>
  <cols>
    <col min="1" max="1" width="35.375" style="102" bestFit="1" customWidth="1"/>
    <col min="2" max="7" width="13.5" style="102" customWidth="1"/>
    <col min="8" max="16384" width="9" style="102"/>
  </cols>
  <sheetData>
    <row r="1" spans="1:7" ht="18.75" x14ac:dyDescent="0.15">
      <c r="A1" s="186"/>
      <c r="G1" s="9" t="s">
        <v>71</v>
      </c>
    </row>
    <row r="2" spans="1:7" ht="19.5" x14ac:dyDescent="0.15">
      <c r="A2" s="429" t="s">
        <v>204</v>
      </c>
      <c r="B2" s="429"/>
      <c r="C2" s="429"/>
      <c r="D2" s="429"/>
      <c r="E2" s="429"/>
      <c r="F2" s="430"/>
      <c r="G2" s="430"/>
    </row>
    <row r="3" spans="1:7" ht="19.5" x14ac:dyDescent="0.15">
      <c r="A3" s="16"/>
      <c r="B3" s="16"/>
      <c r="C3" s="16"/>
      <c r="D3" s="16"/>
    </row>
    <row r="4" spans="1:7" s="10" customFormat="1" ht="19.5" customHeight="1" x14ac:dyDescent="0.15">
      <c r="A4" s="103" t="s">
        <v>137</v>
      </c>
    </row>
    <row r="5" spans="1:7" s="104" customFormat="1" ht="19.5" customHeight="1" x14ac:dyDescent="0.15">
      <c r="A5" s="10" t="str">
        <f>"助成事業の名称：　"&amp;情報項目シート!C8</f>
        <v>助成事業の名称：　</v>
      </c>
    </row>
    <row r="6" spans="1:7" s="104" customFormat="1" ht="19.5" customHeight="1" x14ac:dyDescent="0.15">
      <c r="A6" s="104" t="s">
        <v>309</v>
      </c>
    </row>
    <row r="7" spans="1:7" s="104" customFormat="1" ht="24.75" customHeight="1" x14ac:dyDescent="0.15">
      <c r="C7" s="105"/>
      <c r="D7" s="105"/>
      <c r="G7" s="105" t="s">
        <v>128</v>
      </c>
    </row>
    <row r="8" spans="1:7" s="20" customFormat="1" ht="36.75" customHeight="1" x14ac:dyDescent="0.15">
      <c r="A8" s="19" t="s">
        <v>0</v>
      </c>
      <c r="B8" s="19" t="s">
        <v>72</v>
      </c>
      <c r="C8" s="11" t="s">
        <v>248</v>
      </c>
      <c r="D8" s="11" t="s">
        <v>249</v>
      </c>
      <c r="E8" s="11" t="s">
        <v>273</v>
      </c>
      <c r="F8" s="11" t="s">
        <v>284</v>
      </c>
      <c r="G8" s="11" t="s">
        <v>285</v>
      </c>
    </row>
    <row r="9" spans="1:7" s="10" customFormat="1" ht="22.5" customHeight="1" x14ac:dyDescent="0.15">
      <c r="A9" s="21" t="s">
        <v>74</v>
      </c>
      <c r="B9" s="330">
        <f t="shared" ref="B9:B25" si="0">SUM(C9:G9)</f>
        <v>0</v>
      </c>
      <c r="C9" s="330">
        <f>SUM(C10:C12)</f>
        <v>0</v>
      </c>
      <c r="D9" s="330">
        <f>SUM(D10:D12)</f>
        <v>0</v>
      </c>
      <c r="E9" s="330">
        <f>SUM(E10:E12)</f>
        <v>0</v>
      </c>
      <c r="F9" s="331">
        <f>SUM(F10:F12)</f>
        <v>0</v>
      </c>
      <c r="G9" s="331">
        <f>SUM(G10:G12)</f>
        <v>0</v>
      </c>
    </row>
    <row r="10" spans="1:7" s="10" customFormat="1" ht="22.5" customHeight="1" x14ac:dyDescent="0.15">
      <c r="A10" s="22" t="s">
        <v>75</v>
      </c>
      <c r="B10" s="331">
        <f t="shared" si="0"/>
        <v>0</v>
      </c>
      <c r="C10" s="331">
        <f>'別紙2(4)項目別明細表(委託共同研究先)【2024年度】'!$K$7</f>
        <v>0</v>
      </c>
      <c r="D10" s="331">
        <f>'別紙2(4)項目別明細表(委託共同研究先)【2025年度】'!$K$7</f>
        <v>0</v>
      </c>
      <c r="E10" s="331">
        <f>'別紙2(4)項目別明細表(委託共同研究先)【2026年度】'!$K$7</f>
        <v>0</v>
      </c>
      <c r="F10" s="331">
        <f>'別紙2(4)項目別明細表(委託共同研究先)【2027年度】'!$K$7</f>
        <v>0</v>
      </c>
      <c r="G10" s="331">
        <f>'別紙2(4)項目別明細表(委託共同研究先)【2028年度】'!$K$7</f>
        <v>0</v>
      </c>
    </row>
    <row r="11" spans="1:7" s="10" customFormat="1" ht="22.5" customHeight="1" x14ac:dyDescent="0.15">
      <c r="A11" s="22" t="s">
        <v>76</v>
      </c>
      <c r="B11" s="331">
        <f t="shared" si="0"/>
        <v>0</v>
      </c>
      <c r="C11" s="331">
        <f>'別紙2(4)項目別明細表(委託共同研究先)【2024年度】'!$K$10</f>
        <v>0</v>
      </c>
      <c r="D11" s="331">
        <f>'別紙2(4)項目別明細表(委託共同研究先)【2025年度】'!$K$10</f>
        <v>0</v>
      </c>
      <c r="E11" s="331">
        <f>'別紙2(4)項目別明細表(委託共同研究先)【2026年度】'!$K$10</f>
        <v>0</v>
      </c>
      <c r="F11" s="331">
        <f>'別紙2(4)項目別明細表(委託共同研究先)【2027年度】'!$K$10</f>
        <v>0</v>
      </c>
      <c r="G11" s="331">
        <f>'別紙2(4)項目別明細表(委託共同研究先)【2028年度】'!$K$10</f>
        <v>0</v>
      </c>
    </row>
    <row r="12" spans="1:7" s="10" customFormat="1" ht="22.5" customHeight="1" x14ac:dyDescent="0.15">
      <c r="A12" s="23" t="s">
        <v>77</v>
      </c>
      <c r="B12" s="332">
        <f t="shared" si="0"/>
        <v>0</v>
      </c>
      <c r="C12" s="331">
        <f>'別紙2(4)項目別明細表(委託共同研究先)【2024年度】'!$K$17</f>
        <v>0</v>
      </c>
      <c r="D12" s="331">
        <f>'別紙2(4)項目別明細表(委託共同研究先)【2025年度】'!$K$17</f>
        <v>0</v>
      </c>
      <c r="E12" s="331">
        <f>'別紙2(4)項目別明細表(委託共同研究先)【2026年度】'!$K$17</f>
        <v>0</v>
      </c>
      <c r="F12" s="332">
        <f>'別紙2(4)項目別明細表(委託共同研究先)【2027年度】'!$K$17</f>
        <v>0</v>
      </c>
      <c r="G12" s="332">
        <f>'別紙2(4)項目別明細表(委託共同研究先)【2028年度】'!$K$17</f>
        <v>0</v>
      </c>
    </row>
    <row r="13" spans="1:7" s="10" customFormat="1" ht="22.5" customHeight="1" x14ac:dyDescent="0.15">
      <c r="A13" s="21" t="s">
        <v>35</v>
      </c>
      <c r="B13" s="331">
        <f t="shared" si="0"/>
        <v>0</v>
      </c>
      <c r="C13" s="330">
        <f>SUM(C14:C15)</f>
        <v>0</v>
      </c>
      <c r="D13" s="330">
        <f>SUM(D14:D15)</f>
        <v>0</v>
      </c>
      <c r="E13" s="330">
        <f>SUM(E14:E15)</f>
        <v>0</v>
      </c>
      <c r="F13" s="330">
        <f>SUM(F14:F15)</f>
        <v>0</v>
      </c>
      <c r="G13" s="331">
        <f>SUM(G14:G15)</f>
        <v>0</v>
      </c>
    </row>
    <row r="14" spans="1:7" s="10" customFormat="1" ht="22.5" customHeight="1" x14ac:dyDescent="0.15">
      <c r="A14" s="22" t="s">
        <v>78</v>
      </c>
      <c r="B14" s="331">
        <f t="shared" si="0"/>
        <v>0</v>
      </c>
      <c r="C14" s="331">
        <f>'別紙2(4)項目別明細表(委託共同研究先)【2024年度】'!$K$21</f>
        <v>0</v>
      </c>
      <c r="D14" s="331">
        <f>'別紙2(4)項目別明細表(委託共同研究先)【2025年度】'!$K$21</f>
        <v>0</v>
      </c>
      <c r="E14" s="331">
        <f>'別紙2(4)項目別明細表(委託共同研究先)【2026年度】'!$K$21</f>
        <v>0</v>
      </c>
      <c r="F14" s="331">
        <f>'別紙2(4)項目別明細表(委託共同研究先)【2027年度】'!$K$21</f>
        <v>0</v>
      </c>
      <c r="G14" s="331">
        <f>'別紙2(4)項目別明細表(委託共同研究先)【2028年度】'!$K$21</f>
        <v>0</v>
      </c>
    </row>
    <row r="15" spans="1:7" s="10" customFormat="1" ht="22.5" customHeight="1" thickBot="1" x14ac:dyDescent="0.2">
      <c r="A15" s="23" t="s">
        <v>79</v>
      </c>
      <c r="B15" s="333">
        <f t="shared" si="0"/>
        <v>0</v>
      </c>
      <c r="C15" s="332">
        <f>'別紙2(4)項目別明細表(委託共同研究先)【2024年度】'!$K$25</f>
        <v>0</v>
      </c>
      <c r="D15" s="332">
        <f>'別紙2(4)項目別明細表(委託共同研究先)【2025年度】'!$K$25</f>
        <v>0</v>
      </c>
      <c r="E15" s="332">
        <f>'別紙2(4)項目別明細表(委託共同研究先)【2026年度】'!$K$25</f>
        <v>0</v>
      </c>
      <c r="F15" s="332">
        <f>'別紙2(4)項目別明細表(委託共同研究先)【2027年度】'!$K$25</f>
        <v>0</v>
      </c>
      <c r="G15" s="332">
        <f>'別紙2(4)項目別明細表(委託共同研究先)【2028年度】'!$K$25</f>
        <v>0</v>
      </c>
    </row>
    <row r="16" spans="1:7" s="10" customFormat="1" ht="22.5" customHeight="1" x14ac:dyDescent="0.15">
      <c r="A16" s="22" t="s">
        <v>36</v>
      </c>
      <c r="B16" s="331">
        <f t="shared" si="0"/>
        <v>0</v>
      </c>
      <c r="C16" s="331">
        <f>SUM(C17:C20)</f>
        <v>0</v>
      </c>
      <c r="D16" s="331">
        <f>SUM(D17:D20)</f>
        <v>0</v>
      </c>
      <c r="E16" s="331">
        <f>SUM(E17:E20)</f>
        <v>0</v>
      </c>
      <c r="F16" s="331">
        <f>SUM(F17:F20)</f>
        <v>0</v>
      </c>
      <c r="G16" s="331">
        <f>SUM(G17:G20)</f>
        <v>0</v>
      </c>
    </row>
    <row r="17" spans="1:11" s="10" customFormat="1" ht="22.5" customHeight="1" x14ac:dyDescent="0.15">
      <c r="A17" s="22" t="s">
        <v>80</v>
      </c>
      <c r="B17" s="331">
        <f t="shared" si="0"/>
        <v>0</v>
      </c>
      <c r="C17" s="331">
        <f>'別紙2(4)項目別明細表(委託共同研究先)【2024年度】'!$K$28</f>
        <v>0</v>
      </c>
      <c r="D17" s="331">
        <f>'別紙2(4)項目別明細表(委託共同研究先)【2025年度】'!$K$28</f>
        <v>0</v>
      </c>
      <c r="E17" s="331">
        <f>'別紙2(4)項目別明細表(委託共同研究先)【2026年度】'!$K$28</f>
        <v>0</v>
      </c>
      <c r="F17" s="331">
        <f>'別紙2(4)項目別明細表(委託共同研究先)【2027年度】'!$K$28</f>
        <v>0</v>
      </c>
      <c r="G17" s="331">
        <f>'別紙2(4)項目別明細表(委託共同研究先)【2028年度】'!$K$28</f>
        <v>0</v>
      </c>
    </row>
    <row r="18" spans="1:11" s="10" customFormat="1" ht="22.5" customHeight="1" x14ac:dyDescent="0.15">
      <c r="A18" s="22" t="s">
        <v>81</v>
      </c>
      <c r="B18" s="331">
        <f t="shared" si="0"/>
        <v>0</v>
      </c>
      <c r="C18" s="331">
        <f>'別紙2(4)項目別明細表(委託共同研究先)【2024年度】'!$K$32</f>
        <v>0</v>
      </c>
      <c r="D18" s="331">
        <f>'別紙2(4)項目別明細表(委託共同研究先)【2025年度】'!$K$32</f>
        <v>0</v>
      </c>
      <c r="E18" s="331">
        <f>'別紙2(4)項目別明細表(委託共同研究先)【2026年度】'!$K$32</f>
        <v>0</v>
      </c>
      <c r="F18" s="331">
        <f>'別紙2(4)項目別明細表(委託共同研究先)【2027年度】'!$K$32</f>
        <v>0</v>
      </c>
      <c r="G18" s="331">
        <f>'別紙2(4)項目別明細表(委託共同研究先)【2028年度】'!$K$32</f>
        <v>0</v>
      </c>
    </row>
    <row r="19" spans="1:11" s="10" customFormat="1" ht="22.5" customHeight="1" x14ac:dyDescent="0.15">
      <c r="A19" s="22" t="s">
        <v>82</v>
      </c>
      <c r="B19" s="331">
        <f t="shared" si="0"/>
        <v>0</v>
      </c>
      <c r="C19" s="331">
        <f>'別紙2(4)項目別明細表(委託共同研究先)【2024年度】'!$K$37</f>
        <v>0</v>
      </c>
      <c r="D19" s="331">
        <f>'別紙2(4)項目別明細表(委託共同研究先)【2025年度】'!$K$37</f>
        <v>0</v>
      </c>
      <c r="E19" s="331">
        <f>'別紙2(4)項目別明細表(委託共同研究先)【2026年度】'!$K$37</f>
        <v>0</v>
      </c>
      <c r="F19" s="331">
        <f>'別紙2(4)項目別明細表(委託共同研究先)【2027年度】'!$K$37</f>
        <v>0</v>
      </c>
      <c r="G19" s="331">
        <f>'別紙2(4)項目別明細表(委託共同研究先)【2028年度】'!$K$37</f>
        <v>0</v>
      </c>
    </row>
    <row r="20" spans="1:11" s="10" customFormat="1" ht="22.5" customHeight="1" x14ac:dyDescent="0.15">
      <c r="A20" s="22" t="s">
        <v>83</v>
      </c>
      <c r="B20" s="331">
        <f t="shared" si="0"/>
        <v>0</v>
      </c>
      <c r="C20" s="332">
        <f>'別紙2(4)項目別明細表(委託共同研究先)【2024年度】'!$K$40</f>
        <v>0</v>
      </c>
      <c r="D20" s="332">
        <f>'別紙2(4)項目別明細表(委託共同研究先)【2025年度】'!$K$40</f>
        <v>0</v>
      </c>
      <c r="E20" s="332">
        <f>'別紙2(4)項目別明細表(委託共同研究先)【2026年度】'!$K$40</f>
        <v>0</v>
      </c>
      <c r="F20" s="332">
        <f>'別紙2(4)項目別明細表(委託共同研究先)【2027年度】'!$K$40</f>
        <v>0</v>
      </c>
      <c r="G20" s="331">
        <f>'別紙2(4)項目別明細表(委託共同研究先)【2028年度】'!$K$40</f>
        <v>0</v>
      </c>
    </row>
    <row r="21" spans="1:11" s="10" customFormat="1" ht="22.5" customHeight="1" x14ac:dyDescent="0.15">
      <c r="A21" s="11" t="s">
        <v>138</v>
      </c>
      <c r="B21" s="334">
        <f t="shared" si="0"/>
        <v>0</v>
      </c>
      <c r="C21" s="334">
        <f>SUM(C9,C13,C16)</f>
        <v>0</v>
      </c>
      <c r="D21" s="334">
        <f>SUM(D9,D13,D16)</f>
        <v>0</v>
      </c>
      <c r="E21" s="334">
        <f>SUM(E9,E13,E16)</f>
        <v>0</v>
      </c>
      <c r="F21" s="334">
        <f>SUM(F9,F13,F16)</f>
        <v>0</v>
      </c>
      <c r="G21" s="334">
        <f>SUM(G9,G13,G16)</f>
        <v>0</v>
      </c>
    </row>
    <row r="22" spans="1:11" s="10" customFormat="1" ht="22.5" customHeight="1" x14ac:dyDescent="0.15">
      <c r="A22" s="12" t="s">
        <v>139</v>
      </c>
      <c r="B22" s="335">
        <f t="shared" si="0"/>
        <v>0</v>
      </c>
      <c r="C22" s="332">
        <f>'別紙2(4)項目別明細表(委託共同研究先)【2024年度】'!$K$51</f>
        <v>0</v>
      </c>
      <c r="D22" s="332">
        <f>'別紙2(4)項目別明細表(委託共同研究先)【2025年度】'!$K$51</f>
        <v>0</v>
      </c>
      <c r="E22" s="332">
        <f>'別紙2(4)項目別明細表(委託共同研究先)【2026年度】'!$K$51</f>
        <v>0</v>
      </c>
      <c r="F22" s="332">
        <f>'別紙2(4)項目別明細表(委託共同研究先)【2027年度】'!$K$51</f>
        <v>0</v>
      </c>
      <c r="G22" s="334">
        <f>'別紙2(4)項目別明細表(委託共同研究先)【2028年度】'!$K$51</f>
        <v>0</v>
      </c>
    </row>
    <row r="23" spans="1:11" s="10" customFormat="1" ht="22.5" customHeight="1" x14ac:dyDescent="0.15">
      <c r="A23" s="11" t="s">
        <v>87</v>
      </c>
      <c r="B23" s="334">
        <f t="shared" si="0"/>
        <v>0</v>
      </c>
      <c r="C23" s="334">
        <f>SUM(C21:C22)</f>
        <v>0</v>
      </c>
      <c r="D23" s="334">
        <f>SUM(D21:D22)</f>
        <v>0</v>
      </c>
      <c r="E23" s="334">
        <f>SUM(E21:E22)</f>
        <v>0</v>
      </c>
      <c r="F23" s="334">
        <f>SUM(F21:F22)</f>
        <v>0</v>
      </c>
      <c r="G23" s="334">
        <f>SUM(G21:G22)</f>
        <v>0</v>
      </c>
    </row>
    <row r="24" spans="1:11" s="10" customFormat="1" ht="22.5" customHeight="1" x14ac:dyDescent="0.15">
      <c r="A24" s="24" t="s">
        <v>140</v>
      </c>
      <c r="B24" s="334">
        <f t="shared" si="0"/>
        <v>0</v>
      </c>
      <c r="C24" s="334">
        <f>ROUNDDOWN(C23*0.1,0)</f>
        <v>0</v>
      </c>
      <c r="D24" s="334">
        <f>ROUNDDOWN(D23*0.1,0)</f>
        <v>0</v>
      </c>
      <c r="E24" s="334">
        <f>ROUNDDOWN(E23*0.1,0)</f>
        <v>0</v>
      </c>
      <c r="F24" s="334">
        <f>ROUNDDOWN(F23*0.1,0)</f>
        <v>0</v>
      </c>
      <c r="G24" s="334">
        <f>ROUNDDOWN(G23*0.1,0)</f>
        <v>0</v>
      </c>
    </row>
    <row r="25" spans="1:11" s="10" customFormat="1" ht="22.5" customHeight="1" x14ac:dyDescent="0.15">
      <c r="A25" s="11" t="s">
        <v>141</v>
      </c>
      <c r="B25" s="332">
        <f t="shared" si="0"/>
        <v>0</v>
      </c>
      <c r="C25" s="334">
        <f>SUM(C23:C24)</f>
        <v>0</v>
      </c>
      <c r="D25" s="334">
        <f>SUM(D23:D24)</f>
        <v>0</v>
      </c>
      <c r="E25" s="334">
        <f>SUM(E23:E24)</f>
        <v>0</v>
      </c>
      <c r="F25" s="334">
        <f>SUM(F23:F24)</f>
        <v>0</v>
      </c>
      <c r="G25" s="334">
        <f>SUM(G23:G24)</f>
        <v>0</v>
      </c>
    </row>
    <row r="26" spans="1:11" s="104" customFormat="1" x14ac:dyDescent="0.15">
      <c r="A26" s="93">
        <v>0.5</v>
      </c>
    </row>
    <row r="27" spans="1:11" s="104" customFormat="1" x14ac:dyDescent="0.15"/>
    <row r="28" spans="1:11" ht="19.5" customHeight="1" x14ac:dyDescent="0.15">
      <c r="A28" s="441" t="s">
        <v>142</v>
      </c>
      <c r="B28" s="441"/>
      <c r="C28" s="441"/>
      <c r="D28" s="441"/>
      <c r="E28" s="106"/>
      <c r="F28" s="106"/>
      <c r="G28" s="106"/>
      <c r="H28" s="106"/>
      <c r="I28" s="106"/>
      <c r="J28" s="106"/>
      <c r="K28" s="106"/>
    </row>
    <row r="29" spans="1:11" ht="31.5" customHeight="1" x14ac:dyDescent="0.15">
      <c r="A29" s="442" t="s">
        <v>189</v>
      </c>
      <c r="B29" s="441"/>
      <c r="C29" s="441"/>
      <c r="D29" s="441"/>
      <c r="E29" s="430"/>
      <c r="F29" s="430"/>
      <c r="I29" s="8"/>
      <c r="J29" s="8"/>
    </row>
    <row r="30" spans="1:11" s="104" customFormat="1" x14ac:dyDescent="0.15">
      <c r="A30" s="103"/>
      <c r="B30" s="103"/>
      <c r="C30" s="103"/>
      <c r="D30" s="107"/>
      <c r="F30" s="104" t="s">
        <v>417</v>
      </c>
      <c r="G30" s="352" t="s">
        <v>423</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zoomScale="85" zoomScaleNormal="85" zoomScaleSheetLayoutView="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項目別明細表(2024年度）"</f>
        <v>（４）　　　項目別明細表(2024年度）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99</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103</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103</v>
      </c>
      <c r="J17" s="31"/>
      <c r="K17" s="32">
        <f>J17</f>
        <v>0</v>
      </c>
      <c r="L17" s="444"/>
    </row>
    <row r="18" spans="1:13" s="17" customFormat="1" x14ac:dyDescent="0.15">
      <c r="A18" s="29"/>
      <c r="B18" s="17" t="s">
        <v>105</v>
      </c>
      <c r="D18" s="13"/>
      <c r="I18" s="30" t="s">
        <v>103</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106</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106</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106</v>
      </c>
      <c r="D27" s="13"/>
      <c r="E27" s="17" t="s">
        <v>25</v>
      </c>
      <c r="F27" s="17" t="s">
        <v>94</v>
      </c>
      <c r="H27" s="17" t="s">
        <v>107</v>
      </c>
      <c r="I27" s="30" t="s">
        <v>108</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103</v>
      </c>
      <c r="J30" s="32"/>
      <c r="K30" s="32">
        <f>J30</f>
        <v>0</v>
      </c>
      <c r="L30" s="444"/>
    </row>
    <row r="31" spans="1:13" s="17" customFormat="1" x14ac:dyDescent="0.15">
      <c r="A31" s="29"/>
      <c r="B31" s="17" t="s">
        <v>110</v>
      </c>
      <c r="D31" s="13"/>
      <c r="I31" s="30" t="s">
        <v>103</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387</v>
      </c>
      <c r="C33" s="17" t="s">
        <v>93</v>
      </c>
      <c r="D33" s="13"/>
      <c r="E33" s="17" t="s">
        <v>25</v>
      </c>
      <c r="F33" s="17" t="s">
        <v>94</v>
      </c>
      <c r="H33" s="17" t="s">
        <v>386</v>
      </c>
      <c r="I33" s="30" t="s">
        <v>96</v>
      </c>
      <c r="J33" s="31">
        <f>D33*G33</f>
        <v>0</v>
      </c>
      <c r="K33" s="32">
        <f>J33</f>
        <v>0</v>
      </c>
      <c r="L33" s="444"/>
    </row>
    <row r="34" spans="1:12" s="17" customFormat="1" x14ac:dyDescent="0.15">
      <c r="A34" s="29"/>
      <c r="B34" s="17" t="s">
        <v>388</v>
      </c>
      <c r="C34" s="17" t="s">
        <v>93</v>
      </c>
      <c r="D34" s="13"/>
      <c r="E34" s="17" t="s">
        <v>25</v>
      </c>
      <c r="F34" s="17" t="s">
        <v>94</v>
      </c>
      <c r="H34" s="17" t="s">
        <v>386</v>
      </c>
      <c r="I34" s="30" t="s">
        <v>96</v>
      </c>
      <c r="J34" s="31">
        <f>D34*G34</f>
        <v>0</v>
      </c>
      <c r="K34" s="32">
        <f t="shared" ref="K34:K35" si="4">J34</f>
        <v>0</v>
      </c>
      <c r="L34" s="444"/>
    </row>
    <row r="35" spans="1:12" s="17" customFormat="1" x14ac:dyDescent="0.15">
      <c r="A35" s="29" t="s">
        <v>112</v>
      </c>
      <c r="B35" s="17" t="s">
        <v>388</v>
      </c>
      <c r="C35" s="17" t="s">
        <v>93</v>
      </c>
      <c r="D35" s="13"/>
      <c r="E35" s="17" t="s">
        <v>25</v>
      </c>
      <c r="F35" s="17" t="s">
        <v>94</v>
      </c>
      <c r="H35" s="17" t="s">
        <v>386</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397</v>
      </c>
      <c r="D37" s="13"/>
      <c r="I37" s="30" t="s">
        <v>113</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'別紙2(4)項目別明細表(委託共同研究先)【2024年度】'!$J$52</f>
        <v>0</v>
      </c>
      <c r="K51" s="77">
        <f>'別紙2(4)項目別明細表(委託共同研究先)【2024年度】'!$K$52</f>
        <v>0</v>
      </c>
      <c r="L51" s="444"/>
      <c r="M51" s="36"/>
    </row>
    <row r="52" spans="1:13" s="35" customFormat="1" x14ac:dyDescent="0.15">
      <c r="A52" s="32"/>
      <c r="B52" s="75"/>
      <c r="D52" s="75"/>
      <c r="I52" s="30" t="s">
        <v>96</v>
      </c>
      <c r="J52" s="31"/>
      <c r="K52" s="77"/>
      <c r="L52" s="444"/>
      <c r="M52" s="36"/>
    </row>
    <row r="53" spans="1:13" s="35" customFormat="1" x14ac:dyDescent="0.15">
      <c r="A53" s="76"/>
      <c r="B53" s="75"/>
      <c r="C53" s="75"/>
      <c r="D53" s="75"/>
      <c r="I53" s="30"/>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113</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418</v>
      </c>
      <c r="L62" s="353" t="s">
        <v>423</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zoomScaleSheetLayoutView="85"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項目別明細表(2025年度）"</f>
        <v>（４）　　　項目別明細表(2025年度）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387</v>
      </c>
      <c r="C33" s="17" t="s">
        <v>93</v>
      </c>
      <c r="D33" s="13"/>
      <c r="E33" s="17" t="s">
        <v>25</v>
      </c>
      <c r="F33" s="17" t="s">
        <v>94</v>
      </c>
      <c r="H33" s="17" t="s">
        <v>386</v>
      </c>
      <c r="I33" s="30" t="s">
        <v>96</v>
      </c>
      <c r="J33" s="31">
        <f>D33*G33</f>
        <v>0</v>
      </c>
      <c r="K33" s="32">
        <f>J33</f>
        <v>0</v>
      </c>
      <c r="L33" s="444"/>
    </row>
    <row r="34" spans="1:12" s="17" customFormat="1" x14ac:dyDescent="0.15">
      <c r="A34" s="29"/>
      <c r="B34" s="17" t="s">
        <v>388</v>
      </c>
      <c r="C34" s="17" t="s">
        <v>93</v>
      </c>
      <c r="D34" s="13"/>
      <c r="E34" s="17" t="s">
        <v>25</v>
      </c>
      <c r="F34" s="17" t="s">
        <v>94</v>
      </c>
      <c r="H34" s="17" t="s">
        <v>386</v>
      </c>
      <c r="I34" s="30" t="s">
        <v>96</v>
      </c>
      <c r="J34" s="31">
        <f>D34*G34</f>
        <v>0</v>
      </c>
      <c r="K34" s="32">
        <f t="shared" ref="K34:K35" si="4">J34</f>
        <v>0</v>
      </c>
      <c r="L34" s="444"/>
    </row>
    <row r="35" spans="1:12" s="17" customFormat="1" x14ac:dyDescent="0.15">
      <c r="A35" s="29" t="s">
        <v>112</v>
      </c>
      <c r="B35" s="17" t="s">
        <v>388</v>
      </c>
      <c r="C35" s="17" t="s">
        <v>93</v>
      </c>
      <c r="D35" s="13"/>
      <c r="E35" s="17" t="s">
        <v>25</v>
      </c>
      <c r="F35" s="17" t="s">
        <v>94</v>
      </c>
      <c r="H35" s="17" t="s">
        <v>386</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397</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'別紙2(4)項目別明細表(委託共同研究先)【2025年度】'!$J$52</f>
        <v>0</v>
      </c>
      <c r="K51" s="77">
        <f>'別紙2(4)項目別明細表(委託共同研究先)【2025年度】'!$K$52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418</v>
      </c>
      <c r="L62" s="353" t="s">
        <v>423</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zoomScaleSheetLayoutView="90" workbookViewId="0"/>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6"/>
      <c r="L1" s="9" t="s">
        <v>71</v>
      </c>
    </row>
    <row r="2" spans="1:12" ht="19.5" x14ac:dyDescent="0.15">
      <c r="A2" s="448" t="s">
        <v>205</v>
      </c>
      <c r="B2" s="448"/>
      <c r="C2" s="448"/>
      <c r="D2" s="448"/>
      <c r="E2" s="448"/>
      <c r="F2" s="448"/>
      <c r="G2" s="448"/>
      <c r="H2" s="448"/>
      <c r="I2" s="448"/>
      <c r="J2" s="448"/>
      <c r="K2" s="448"/>
      <c r="L2" s="448"/>
    </row>
    <row r="3" spans="1:12" ht="18.75" x14ac:dyDescent="0.15">
      <c r="B3" s="449"/>
      <c r="C3" s="449"/>
      <c r="D3" s="449"/>
      <c r="E3" s="449"/>
      <c r="F3" s="449"/>
      <c r="G3" s="449"/>
      <c r="H3" s="449"/>
      <c r="I3" s="450"/>
      <c r="J3" s="450"/>
      <c r="K3" s="450"/>
      <c r="L3" s="450"/>
    </row>
    <row r="4" spans="1:12" s="17" customFormat="1" ht="14.25" thickBot="1" x14ac:dyDescent="0.2">
      <c r="A4" s="454" t="str">
        <f>"（４）"&amp;情報項目シート!C6&amp;"　　　項目別明細表(2026年度）"</f>
        <v>（４）　　　項目別明細表(2026年度）</v>
      </c>
      <c r="B4" s="454"/>
      <c r="C4" s="454"/>
      <c r="D4" s="454"/>
      <c r="E4" s="454"/>
      <c r="F4" s="454"/>
      <c r="G4" s="454"/>
      <c r="H4" s="454"/>
      <c r="I4" s="454"/>
      <c r="J4" s="454"/>
      <c r="K4" s="454"/>
    </row>
    <row r="5" spans="1:12" s="17" customFormat="1" x14ac:dyDescent="0.15">
      <c r="A5" s="451" t="s">
        <v>89</v>
      </c>
      <c r="B5" s="452"/>
      <c r="C5" s="452"/>
      <c r="D5" s="452"/>
      <c r="E5" s="452"/>
      <c r="F5" s="452"/>
      <c r="G5" s="452"/>
      <c r="H5" s="452"/>
      <c r="I5" s="453"/>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3"/>
    </row>
    <row r="7" spans="1:12" s="17" customFormat="1" x14ac:dyDescent="0.15">
      <c r="A7" s="49" t="s">
        <v>75</v>
      </c>
      <c r="B7" s="50"/>
      <c r="C7" s="50"/>
      <c r="D7" s="51"/>
      <c r="E7" s="50"/>
      <c r="F7" s="50"/>
      <c r="G7" s="50"/>
      <c r="H7" s="50"/>
      <c r="I7" s="52"/>
      <c r="J7" s="53">
        <f>SUM(J8:J9)</f>
        <v>0</v>
      </c>
      <c r="K7" s="53">
        <f>SUM(K8:K9)</f>
        <v>0</v>
      </c>
      <c r="L7" s="444"/>
    </row>
    <row r="8" spans="1:12" s="17" customFormat="1" x14ac:dyDescent="0.15">
      <c r="A8" s="29"/>
      <c r="B8" s="17" t="s">
        <v>92</v>
      </c>
      <c r="C8" s="17" t="s">
        <v>93</v>
      </c>
      <c r="D8" s="13"/>
      <c r="E8" s="17" t="s">
        <v>25</v>
      </c>
      <c r="F8" s="17" t="s">
        <v>94</v>
      </c>
      <c r="H8" s="17" t="s">
        <v>95</v>
      </c>
      <c r="I8" s="30" t="s">
        <v>96</v>
      </c>
      <c r="J8" s="31">
        <f>D8*G8</f>
        <v>0</v>
      </c>
      <c r="K8" s="32">
        <f>J8</f>
        <v>0</v>
      </c>
      <c r="L8" s="444"/>
    </row>
    <row r="9" spans="1:12" s="17" customFormat="1" x14ac:dyDescent="0.15">
      <c r="A9" s="29"/>
      <c r="D9" s="13"/>
      <c r="I9" s="30"/>
      <c r="J9" s="31"/>
      <c r="K9" s="32">
        <f>J9</f>
        <v>0</v>
      </c>
      <c r="L9" s="444"/>
    </row>
    <row r="10" spans="1:12" s="17" customFormat="1" x14ac:dyDescent="0.15">
      <c r="A10" s="446" t="s">
        <v>76</v>
      </c>
      <c r="B10" s="447"/>
      <c r="C10" s="50"/>
      <c r="D10" s="64"/>
      <c r="E10" s="50"/>
      <c r="F10" s="50"/>
      <c r="G10" s="50"/>
      <c r="H10" s="50"/>
      <c r="I10" s="65"/>
      <c r="J10" s="53">
        <f>SUM(J11:J15)</f>
        <v>0</v>
      </c>
      <c r="K10" s="53">
        <f>SUM(K11:K15)</f>
        <v>0</v>
      </c>
      <c r="L10" s="444"/>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4"/>
    </row>
    <row r="12" spans="1:12" s="17" customFormat="1" x14ac:dyDescent="0.15">
      <c r="A12" s="29"/>
      <c r="B12" s="17" t="s">
        <v>98</v>
      </c>
      <c r="C12" s="17" t="s">
        <v>93</v>
      </c>
      <c r="D12" s="13"/>
      <c r="E12" s="17" t="s">
        <v>25</v>
      </c>
      <c r="F12" s="17" t="s">
        <v>94</v>
      </c>
      <c r="H12" s="17" t="s">
        <v>95</v>
      </c>
      <c r="I12" s="30" t="s">
        <v>96</v>
      </c>
      <c r="J12" s="31">
        <f t="shared" si="0"/>
        <v>0</v>
      </c>
      <c r="K12" s="32">
        <f>J12</f>
        <v>0</v>
      </c>
      <c r="L12" s="444"/>
    </row>
    <row r="13" spans="1:12" s="17" customFormat="1" x14ac:dyDescent="0.15">
      <c r="A13" s="29"/>
      <c r="B13" s="17" t="s">
        <v>100</v>
      </c>
      <c r="D13" s="13"/>
      <c r="I13" s="30" t="s">
        <v>96</v>
      </c>
      <c r="J13" s="31"/>
      <c r="K13" s="32">
        <f>J13</f>
        <v>0</v>
      </c>
      <c r="L13" s="444"/>
    </row>
    <row r="14" spans="1:12" s="17" customFormat="1" x14ac:dyDescent="0.15">
      <c r="A14" s="29"/>
      <c r="B14" s="17" t="s">
        <v>101</v>
      </c>
      <c r="D14" s="13"/>
      <c r="I14" s="30" t="s">
        <v>96</v>
      </c>
      <c r="J14" s="31"/>
      <c r="K14" s="32">
        <f>J14</f>
        <v>0</v>
      </c>
      <c r="L14" s="444"/>
    </row>
    <row r="15" spans="1:12" s="17" customFormat="1" x14ac:dyDescent="0.15">
      <c r="A15" s="29"/>
      <c r="B15" s="17" t="s">
        <v>102</v>
      </c>
      <c r="D15" s="13"/>
      <c r="I15" s="30" t="s">
        <v>96</v>
      </c>
      <c r="J15" s="31"/>
      <c r="K15" s="32">
        <f>J15</f>
        <v>0</v>
      </c>
      <c r="L15" s="444"/>
    </row>
    <row r="16" spans="1:12" s="17" customFormat="1" x14ac:dyDescent="0.15">
      <c r="A16" s="49" t="s">
        <v>77</v>
      </c>
      <c r="B16" s="50"/>
      <c r="C16" s="50"/>
      <c r="D16" s="51"/>
      <c r="E16" s="50"/>
      <c r="F16" s="50"/>
      <c r="G16" s="50"/>
      <c r="H16" s="50"/>
      <c r="I16" s="52"/>
      <c r="J16" s="53">
        <f>SUM(J17:J18)</f>
        <v>0</v>
      </c>
      <c r="K16" s="53">
        <f>SUM(K17:K18)</f>
        <v>0</v>
      </c>
      <c r="L16" s="444"/>
    </row>
    <row r="17" spans="1:13" s="17" customFormat="1" x14ac:dyDescent="0.15">
      <c r="A17" s="29"/>
      <c r="B17" s="17" t="s">
        <v>104</v>
      </c>
      <c r="D17" s="13"/>
      <c r="I17" s="30" t="s">
        <v>96</v>
      </c>
      <c r="J17" s="31"/>
      <c r="K17" s="32">
        <f>J17</f>
        <v>0</v>
      </c>
      <c r="L17" s="444"/>
    </row>
    <row r="18" spans="1:13" s="17" customFormat="1" x14ac:dyDescent="0.15">
      <c r="A18" s="29"/>
      <c r="B18" s="17" t="s">
        <v>105</v>
      </c>
      <c r="D18" s="13"/>
      <c r="I18" s="30" t="s">
        <v>96</v>
      </c>
      <c r="J18" s="31"/>
      <c r="K18" s="32">
        <f>J18</f>
        <v>0</v>
      </c>
      <c r="L18" s="444"/>
    </row>
    <row r="19" spans="1:13" s="17" customFormat="1" x14ac:dyDescent="0.15">
      <c r="A19" s="59" t="s">
        <v>35</v>
      </c>
      <c r="B19" s="60"/>
      <c r="C19" s="60"/>
      <c r="D19" s="61"/>
      <c r="E19" s="60"/>
      <c r="F19" s="60"/>
      <c r="G19" s="60"/>
      <c r="H19" s="60"/>
      <c r="I19" s="62"/>
      <c r="J19" s="63">
        <f>SUM(J20,J26)</f>
        <v>0</v>
      </c>
      <c r="K19" s="63">
        <f>SUM(K20,K26)</f>
        <v>0</v>
      </c>
      <c r="L19" s="444"/>
    </row>
    <row r="20" spans="1:13" s="17" customFormat="1" x14ac:dyDescent="0.15">
      <c r="A20" s="49" t="s">
        <v>78</v>
      </c>
      <c r="B20" s="50"/>
      <c r="C20" s="50"/>
      <c r="D20" s="64"/>
      <c r="E20" s="50"/>
      <c r="F20" s="50"/>
      <c r="G20" s="50"/>
      <c r="H20" s="50"/>
      <c r="I20" s="65"/>
      <c r="J20" s="53">
        <f>SUM(J21:J25)</f>
        <v>0</v>
      </c>
      <c r="K20" s="53">
        <f>SUM(K21:K25)</f>
        <v>0</v>
      </c>
      <c r="L20" s="444"/>
    </row>
    <row r="21" spans="1:13" s="17" customFormat="1" x14ac:dyDescent="0.15">
      <c r="A21" s="29" t="s">
        <v>122</v>
      </c>
      <c r="C21" s="17" t="s">
        <v>93</v>
      </c>
      <c r="D21" s="13"/>
      <c r="E21" s="17" t="s">
        <v>25</v>
      </c>
      <c r="F21" s="17" t="s">
        <v>94</v>
      </c>
      <c r="H21" s="17" t="s">
        <v>95</v>
      </c>
      <c r="I21" s="30" t="s">
        <v>96</v>
      </c>
      <c r="J21" s="31">
        <f>D21*G21</f>
        <v>0</v>
      </c>
      <c r="K21" s="33">
        <f>J21</f>
        <v>0</v>
      </c>
      <c r="L21" s="444"/>
      <c r="M21" s="34"/>
    </row>
    <row r="22" spans="1:13" s="17" customFormat="1" x14ac:dyDescent="0.15">
      <c r="A22" s="29" t="s">
        <v>123</v>
      </c>
      <c r="D22" s="13"/>
      <c r="E22" s="17" t="s">
        <v>25</v>
      </c>
      <c r="F22" s="17" t="s">
        <v>94</v>
      </c>
      <c r="H22" s="17" t="s">
        <v>95</v>
      </c>
      <c r="I22" s="30" t="s">
        <v>96</v>
      </c>
      <c r="J22" s="31">
        <f>D22*G22</f>
        <v>0</v>
      </c>
      <c r="K22" s="33">
        <f t="shared" ref="K22:K25" si="1">J22</f>
        <v>0</v>
      </c>
      <c r="L22" s="444"/>
      <c r="M22" s="34"/>
    </row>
    <row r="23" spans="1:13" s="17" customFormat="1" x14ac:dyDescent="0.15">
      <c r="A23" s="29"/>
      <c r="D23" s="13"/>
      <c r="E23" s="17" t="s">
        <v>25</v>
      </c>
      <c r="F23" s="17" t="s">
        <v>94</v>
      </c>
      <c r="H23" s="17" t="s">
        <v>95</v>
      </c>
      <c r="I23" s="30" t="s">
        <v>96</v>
      </c>
      <c r="J23" s="31">
        <f t="shared" ref="J23:J25" si="2">D23*G23</f>
        <v>0</v>
      </c>
      <c r="K23" s="33">
        <f t="shared" si="1"/>
        <v>0</v>
      </c>
      <c r="L23" s="444"/>
      <c r="M23" s="34"/>
    </row>
    <row r="24" spans="1:13" s="17" customFormat="1" x14ac:dyDescent="0.15">
      <c r="A24" s="29"/>
      <c r="D24" s="13"/>
      <c r="E24" s="17" t="s">
        <v>25</v>
      </c>
      <c r="F24" s="17" t="s">
        <v>94</v>
      </c>
      <c r="H24" s="17" t="s">
        <v>95</v>
      </c>
      <c r="I24" s="30" t="s">
        <v>96</v>
      </c>
      <c r="J24" s="31">
        <f t="shared" si="2"/>
        <v>0</v>
      </c>
      <c r="K24" s="33">
        <f t="shared" si="1"/>
        <v>0</v>
      </c>
      <c r="L24" s="444"/>
      <c r="M24" s="34"/>
    </row>
    <row r="25" spans="1:13" s="17" customFormat="1" x14ac:dyDescent="0.15">
      <c r="A25" s="29"/>
      <c r="C25" s="17" t="s">
        <v>93</v>
      </c>
      <c r="D25" s="13"/>
      <c r="E25" s="17" t="s">
        <v>25</v>
      </c>
      <c r="F25" s="17" t="s">
        <v>94</v>
      </c>
      <c r="H25" s="17" t="s">
        <v>95</v>
      </c>
      <c r="I25" s="30" t="s">
        <v>96</v>
      </c>
      <c r="J25" s="31">
        <f t="shared" si="2"/>
        <v>0</v>
      </c>
      <c r="K25" s="33">
        <f t="shared" si="1"/>
        <v>0</v>
      </c>
      <c r="L25" s="444"/>
    </row>
    <row r="26" spans="1:13" s="17" customFormat="1" x14ac:dyDescent="0.15">
      <c r="A26" s="49" t="s">
        <v>79</v>
      </c>
      <c r="B26" s="50"/>
      <c r="C26" s="50"/>
      <c r="D26" s="64"/>
      <c r="E26" s="50"/>
      <c r="F26" s="50"/>
      <c r="G26" s="50"/>
      <c r="H26" s="50"/>
      <c r="I26" s="65"/>
      <c r="J26" s="53">
        <f>SUM(J27)</f>
        <v>0</v>
      </c>
      <c r="K26" s="53">
        <f>SUM(K27)</f>
        <v>0</v>
      </c>
      <c r="L26" s="444"/>
    </row>
    <row r="27" spans="1:13" s="17" customFormat="1" x14ac:dyDescent="0.15">
      <c r="A27" s="29"/>
      <c r="C27" s="17" t="s">
        <v>93</v>
      </c>
      <c r="D27" s="13"/>
      <c r="E27" s="17" t="s">
        <v>25</v>
      </c>
      <c r="F27" s="17" t="s">
        <v>94</v>
      </c>
      <c r="H27" s="17" t="s">
        <v>107</v>
      </c>
      <c r="I27" s="30" t="s">
        <v>96</v>
      </c>
      <c r="J27" s="31">
        <f t="shared" ref="J27" si="3">D27*G27</f>
        <v>0</v>
      </c>
      <c r="K27" s="33">
        <f>J27</f>
        <v>0</v>
      </c>
      <c r="L27" s="444"/>
    </row>
    <row r="28" spans="1:13" s="17" customFormat="1" x14ac:dyDescent="0.15">
      <c r="A28" s="59" t="s">
        <v>36</v>
      </c>
      <c r="B28" s="60"/>
      <c r="C28" s="60"/>
      <c r="D28" s="61"/>
      <c r="E28" s="60"/>
      <c r="F28" s="60"/>
      <c r="G28" s="60"/>
      <c r="H28" s="60"/>
      <c r="I28" s="62"/>
      <c r="J28" s="63">
        <f>SUM(J29,J32,J36,J38)</f>
        <v>0</v>
      </c>
      <c r="K28" s="66">
        <f>SUM(K29,K32,K36,K38)</f>
        <v>0</v>
      </c>
      <c r="L28" s="444"/>
    </row>
    <row r="29" spans="1:13" s="17" customFormat="1" x14ac:dyDescent="0.15">
      <c r="A29" s="49" t="s">
        <v>80</v>
      </c>
      <c r="B29" s="50"/>
      <c r="C29" s="50"/>
      <c r="D29" s="64"/>
      <c r="E29" s="50"/>
      <c r="F29" s="50"/>
      <c r="G29" s="50"/>
      <c r="H29" s="50"/>
      <c r="I29" s="65"/>
      <c r="J29" s="53">
        <f>SUM(J30:J31)</f>
        <v>0</v>
      </c>
      <c r="K29" s="53">
        <f>SUM(K30:K31)</f>
        <v>0</v>
      </c>
      <c r="L29" s="444"/>
    </row>
    <row r="30" spans="1:13" s="17" customFormat="1" x14ac:dyDescent="0.15">
      <c r="A30" s="29"/>
      <c r="B30" s="17" t="s">
        <v>109</v>
      </c>
      <c r="D30" s="13"/>
      <c r="I30" s="30" t="s">
        <v>96</v>
      </c>
      <c r="J30" s="32"/>
      <c r="K30" s="32">
        <f>J30</f>
        <v>0</v>
      </c>
      <c r="L30" s="444"/>
    </row>
    <row r="31" spans="1:13" s="17" customFormat="1" x14ac:dyDescent="0.15">
      <c r="A31" s="29"/>
      <c r="B31" s="17" t="s">
        <v>110</v>
      </c>
      <c r="D31" s="13"/>
      <c r="I31" s="30" t="s">
        <v>96</v>
      </c>
      <c r="J31" s="32"/>
      <c r="K31" s="32">
        <f>J31</f>
        <v>0</v>
      </c>
      <c r="L31" s="444"/>
    </row>
    <row r="32" spans="1:13" s="17" customFormat="1" x14ac:dyDescent="0.15">
      <c r="A32" s="49" t="s">
        <v>81</v>
      </c>
      <c r="B32" s="50"/>
      <c r="C32" s="50"/>
      <c r="D32" s="51"/>
      <c r="E32" s="50"/>
      <c r="F32" s="50"/>
      <c r="G32" s="50"/>
      <c r="H32" s="50"/>
      <c r="I32" s="65"/>
      <c r="J32" s="53">
        <f>SUM(J33:J35)</f>
        <v>0</v>
      </c>
      <c r="K32" s="53">
        <f>SUM(K33:K35)</f>
        <v>0</v>
      </c>
      <c r="L32" s="444"/>
    </row>
    <row r="33" spans="1:12" s="17" customFormat="1" x14ac:dyDescent="0.15">
      <c r="A33" s="29" t="s">
        <v>111</v>
      </c>
      <c r="B33" s="17" t="s">
        <v>387</v>
      </c>
      <c r="C33" s="17" t="s">
        <v>93</v>
      </c>
      <c r="D33" s="13"/>
      <c r="E33" s="17" t="s">
        <v>25</v>
      </c>
      <c r="F33" s="17" t="s">
        <v>94</v>
      </c>
      <c r="H33" s="17" t="s">
        <v>386</v>
      </c>
      <c r="I33" s="30" t="s">
        <v>96</v>
      </c>
      <c r="J33" s="31">
        <f>D33*G33</f>
        <v>0</v>
      </c>
      <c r="K33" s="32">
        <f>J33</f>
        <v>0</v>
      </c>
      <c r="L33" s="444"/>
    </row>
    <row r="34" spans="1:12" s="17" customFormat="1" x14ac:dyDescent="0.15">
      <c r="A34" s="29"/>
      <c r="B34" s="17" t="s">
        <v>388</v>
      </c>
      <c r="C34" s="17" t="s">
        <v>93</v>
      </c>
      <c r="D34" s="13"/>
      <c r="E34" s="17" t="s">
        <v>25</v>
      </c>
      <c r="F34" s="17" t="s">
        <v>94</v>
      </c>
      <c r="H34" s="17" t="s">
        <v>386</v>
      </c>
      <c r="I34" s="30" t="s">
        <v>96</v>
      </c>
      <c r="J34" s="31">
        <f>D34*G34</f>
        <v>0</v>
      </c>
      <c r="K34" s="32">
        <f t="shared" ref="K34:K35" si="4">J34</f>
        <v>0</v>
      </c>
      <c r="L34" s="444"/>
    </row>
    <row r="35" spans="1:12" s="17" customFormat="1" x14ac:dyDescent="0.15">
      <c r="A35" s="29" t="s">
        <v>112</v>
      </c>
      <c r="B35" s="17" t="s">
        <v>388</v>
      </c>
      <c r="C35" s="17" t="s">
        <v>93</v>
      </c>
      <c r="D35" s="13"/>
      <c r="E35" s="17" t="s">
        <v>25</v>
      </c>
      <c r="F35" s="17" t="s">
        <v>94</v>
      </c>
      <c r="H35" s="17" t="s">
        <v>386</v>
      </c>
      <c r="I35" s="30" t="s">
        <v>96</v>
      </c>
      <c r="J35" s="31">
        <f t="shared" ref="J35" si="5">D35*G35</f>
        <v>0</v>
      </c>
      <c r="K35" s="32">
        <f t="shared" si="4"/>
        <v>0</v>
      </c>
      <c r="L35" s="444"/>
    </row>
    <row r="36" spans="1:12" s="17" customFormat="1" x14ac:dyDescent="0.15">
      <c r="A36" s="49" t="s">
        <v>82</v>
      </c>
      <c r="B36" s="50"/>
      <c r="C36" s="50"/>
      <c r="D36" s="64"/>
      <c r="E36" s="50"/>
      <c r="F36" s="50"/>
      <c r="G36" s="50"/>
      <c r="H36" s="50"/>
      <c r="I36" s="65"/>
      <c r="J36" s="53">
        <f>SUM(J37)</f>
        <v>0</v>
      </c>
      <c r="K36" s="53">
        <f>SUM(K37)</f>
        <v>0</v>
      </c>
      <c r="L36" s="444"/>
    </row>
    <row r="37" spans="1:12" s="17" customFormat="1" x14ac:dyDescent="0.15">
      <c r="A37" s="29"/>
      <c r="B37" s="17" t="s">
        <v>397</v>
      </c>
      <c r="D37" s="13"/>
      <c r="I37" s="30" t="s">
        <v>96</v>
      </c>
      <c r="J37" s="32"/>
      <c r="K37" s="32">
        <f>J37</f>
        <v>0</v>
      </c>
      <c r="L37" s="444"/>
    </row>
    <row r="38" spans="1:12" s="17" customFormat="1" x14ac:dyDescent="0.15">
      <c r="A38" s="49" t="s">
        <v>83</v>
      </c>
      <c r="B38" s="50"/>
      <c r="C38" s="50"/>
      <c r="D38" s="51"/>
      <c r="E38" s="50"/>
      <c r="F38" s="50"/>
      <c r="G38" s="50"/>
      <c r="H38" s="50"/>
      <c r="I38" s="65"/>
      <c r="J38" s="53">
        <f>SUM(J39:J48)</f>
        <v>0</v>
      </c>
      <c r="K38" s="53">
        <f>SUM(K39:K48)</f>
        <v>0</v>
      </c>
      <c r="L38" s="444"/>
    </row>
    <row r="39" spans="1:12" s="116" customFormat="1" x14ac:dyDescent="0.15">
      <c r="A39" s="29" t="s">
        <v>195</v>
      </c>
      <c r="C39" s="116" t="s">
        <v>93</v>
      </c>
      <c r="D39" s="120"/>
      <c r="E39" s="116" t="s">
        <v>25</v>
      </c>
      <c r="F39" s="116" t="s">
        <v>94</v>
      </c>
      <c r="H39" s="116" t="s">
        <v>114</v>
      </c>
      <c r="I39" s="121" t="s">
        <v>96</v>
      </c>
      <c r="J39" s="123">
        <f>D39*G39</f>
        <v>0</v>
      </c>
      <c r="K39" s="124">
        <f t="shared" ref="K39:K48" si="6">J39</f>
        <v>0</v>
      </c>
      <c r="L39" s="444"/>
    </row>
    <row r="40" spans="1:12" s="116" customFormat="1" x14ac:dyDescent="0.15">
      <c r="A40" s="29" t="s">
        <v>196</v>
      </c>
      <c r="D40" s="120"/>
      <c r="I40" s="121"/>
      <c r="J40" s="123"/>
      <c r="K40" s="124">
        <f t="shared" si="6"/>
        <v>0</v>
      </c>
      <c r="L40" s="444"/>
    </row>
    <row r="41" spans="1:12" s="116" customFormat="1" x14ac:dyDescent="0.15">
      <c r="A41" s="29" t="s">
        <v>201</v>
      </c>
      <c r="D41" s="120"/>
      <c r="I41" s="121"/>
      <c r="J41" s="123"/>
      <c r="K41" s="124">
        <f t="shared" si="6"/>
        <v>0</v>
      </c>
      <c r="L41" s="444"/>
    </row>
    <row r="42" spans="1:12" s="116" customFormat="1" x14ac:dyDescent="0.15">
      <c r="A42" s="29" t="s">
        <v>200</v>
      </c>
      <c r="C42" s="116" t="s">
        <v>93</v>
      </c>
      <c r="D42" s="120"/>
      <c r="E42" s="116" t="s">
        <v>25</v>
      </c>
      <c r="F42" s="116" t="s">
        <v>94</v>
      </c>
      <c r="H42" s="116" t="s">
        <v>114</v>
      </c>
      <c r="I42" s="121" t="s">
        <v>96</v>
      </c>
      <c r="J42" s="123">
        <f>D42*G42</f>
        <v>0</v>
      </c>
      <c r="K42" s="124">
        <f t="shared" si="6"/>
        <v>0</v>
      </c>
      <c r="L42" s="444"/>
    </row>
    <row r="43" spans="1:12" s="116" customFormat="1" x14ac:dyDescent="0.15">
      <c r="A43" s="29" t="s">
        <v>199</v>
      </c>
      <c r="D43" s="120"/>
      <c r="I43" s="121"/>
      <c r="J43" s="123"/>
      <c r="K43" s="124">
        <f t="shared" si="6"/>
        <v>0</v>
      </c>
      <c r="L43" s="444"/>
    </row>
    <row r="44" spans="1:12" s="116" customFormat="1" x14ac:dyDescent="0.15">
      <c r="A44" s="29" t="s">
        <v>198</v>
      </c>
      <c r="D44" s="120"/>
      <c r="I44" s="121"/>
      <c r="J44" s="123"/>
      <c r="K44" s="124">
        <f t="shared" si="6"/>
        <v>0</v>
      </c>
      <c r="L44" s="444"/>
    </row>
    <row r="45" spans="1:12" s="116" customFormat="1" x14ac:dyDescent="0.15">
      <c r="A45" s="29" t="s">
        <v>197</v>
      </c>
      <c r="D45" s="120"/>
      <c r="I45" s="121"/>
      <c r="J45" s="123"/>
      <c r="K45" s="124">
        <f t="shared" si="6"/>
        <v>0</v>
      </c>
      <c r="L45" s="444"/>
    </row>
    <row r="46" spans="1:12" s="116" customFormat="1" x14ac:dyDescent="0.15">
      <c r="A46" s="122" t="s">
        <v>193</v>
      </c>
      <c r="B46" s="116" t="s">
        <v>115</v>
      </c>
      <c r="D46" s="120"/>
      <c r="I46" s="121"/>
      <c r="J46" s="123"/>
      <c r="K46" s="124">
        <f t="shared" si="6"/>
        <v>0</v>
      </c>
      <c r="L46" s="444"/>
    </row>
    <row r="47" spans="1:12" s="116" customFormat="1" x14ac:dyDescent="0.15">
      <c r="A47" s="122"/>
      <c r="B47" s="116" t="s">
        <v>116</v>
      </c>
      <c r="D47" s="120"/>
      <c r="I47" s="121"/>
      <c r="J47" s="123"/>
      <c r="K47" s="124">
        <f t="shared" si="6"/>
        <v>0</v>
      </c>
      <c r="L47" s="444"/>
    </row>
    <row r="48" spans="1:12" s="116" customFormat="1" x14ac:dyDescent="0.15">
      <c r="A48" s="122" t="s">
        <v>194</v>
      </c>
      <c r="D48" s="120"/>
      <c r="I48" s="121"/>
      <c r="J48" s="123"/>
      <c r="K48" s="124">
        <f t="shared" si="6"/>
        <v>0</v>
      </c>
      <c r="L48" s="444"/>
    </row>
    <row r="49" spans="1:13" s="35" customFormat="1" x14ac:dyDescent="0.15">
      <c r="A49" s="192" t="s">
        <v>84</v>
      </c>
      <c r="B49" s="193"/>
      <c r="C49" s="193"/>
      <c r="D49" s="194"/>
      <c r="E49" s="193"/>
      <c r="F49" s="193"/>
      <c r="G49" s="193"/>
      <c r="H49" s="193"/>
      <c r="I49" s="195"/>
      <c r="J49" s="196">
        <f>SUM(J50+J54)</f>
        <v>0</v>
      </c>
      <c r="K49" s="196">
        <f>SUM(K50+K54)</f>
        <v>0</v>
      </c>
      <c r="L49" s="444"/>
    </row>
    <row r="50" spans="1:13" s="35" customFormat="1" x14ac:dyDescent="0.15">
      <c r="A50" s="197" t="s">
        <v>85</v>
      </c>
      <c r="B50" s="198"/>
      <c r="C50" s="198"/>
      <c r="D50" s="199"/>
      <c r="E50" s="198"/>
      <c r="F50" s="198"/>
      <c r="G50" s="198"/>
      <c r="H50" s="198"/>
      <c r="I50" s="200"/>
      <c r="J50" s="201">
        <f>SUM(J51:J53)</f>
        <v>0</v>
      </c>
      <c r="K50" s="202">
        <f>SUM(K51:K53)</f>
        <v>0</v>
      </c>
      <c r="L50" s="444"/>
      <c r="M50" s="36"/>
    </row>
    <row r="51" spans="1:13" s="35" customFormat="1" x14ac:dyDescent="0.15">
      <c r="A51" s="32"/>
      <c r="B51" s="75" t="s">
        <v>177</v>
      </c>
      <c r="D51" s="75"/>
      <c r="I51" s="30" t="s">
        <v>96</v>
      </c>
      <c r="J51" s="31">
        <f>'別紙2(4)項目別明細表(委託共同研究先)【2026年度】'!$J$52</f>
        <v>0</v>
      </c>
      <c r="K51" s="77">
        <f>'別紙2(4)項目別明細表(委託共同研究先)【2026年度】'!$K$52</f>
        <v>0</v>
      </c>
      <c r="L51" s="444"/>
      <c r="M51" s="36"/>
    </row>
    <row r="52" spans="1:13" s="35" customFormat="1" x14ac:dyDescent="0.15">
      <c r="A52" s="32"/>
      <c r="B52" s="75"/>
      <c r="D52" s="75"/>
      <c r="I52" s="30"/>
      <c r="J52" s="31"/>
      <c r="K52" s="77"/>
      <c r="L52" s="444"/>
      <c r="M52" s="36"/>
    </row>
    <row r="53" spans="1:13" s="35" customFormat="1" x14ac:dyDescent="0.15">
      <c r="A53" s="76"/>
      <c r="B53" s="75"/>
      <c r="C53" s="75"/>
      <c r="D53" s="75"/>
      <c r="I53" s="30" t="s">
        <v>96</v>
      </c>
      <c r="J53" s="31"/>
      <c r="K53" s="77"/>
      <c r="L53" s="444"/>
      <c r="M53" s="37"/>
    </row>
    <row r="54" spans="1:13" s="35" customFormat="1" x14ac:dyDescent="0.15">
      <c r="A54" s="163" t="s">
        <v>86</v>
      </c>
      <c r="B54" s="164"/>
      <c r="C54" s="164"/>
      <c r="D54" s="165"/>
      <c r="E54" s="164"/>
      <c r="F54" s="164"/>
      <c r="G54" s="164"/>
      <c r="H54" s="164"/>
      <c r="I54" s="166"/>
      <c r="J54" s="167">
        <f>SUM(J55:J56)</f>
        <v>0</v>
      </c>
      <c r="K54" s="168">
        <f>SUM(K55:K56)</f>
        <v>0</v>
      </c>
      <c r="L54" s="444"/>
    </row>
    <row r="55" spans="1:13" s="35" customFormat="1" x14ac:dyDescent="0.15">
      <c r="A55" s="169"/>
      <c r="B55" s="164"/>
      <c r="C55" s="165"/>
      <c r="D55" s="165"/>
      <c r="E55" s="164"/>
      <c r="F55" s="164"/>
      <c r="G55" s="164"/>
      <c r="H55" s="164"/>
      <c r="I55" s="170" t="s">
        <v>96</v>
      </c>
      <c r="J55" s="167"/>
      <c r="K55" s="168"/>
      <c r="L55" s="444"/>
      <c r="M55" s="37"/>
    </row>
    <row r="56" spans="1:13" s="35" customFormat="1" ht="14.25" thickBot="1" x14ac:dyDescent="0.2">
      <c r="A56" s="171"/>
      <c r="B56" s="172"/>
      <c r="C56" s="172"/>
      <c r="D56" s="173"/>
      <c r="E56" s="172"/>
      <c r="F56" s="172"/>
      <c r="G56" s="172"/>
      <c r="H56" s="172"/>
      <c r="I56" s="174"/>
      <c r="J56" s="175"/>
      <c r="K56" s="176"/>
      <c r="L56" s="445"/>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0.5</v>
      </c>
    </row>
    <row r="60" spans="1:13" x14ac:dyDescent="0.15">
      <c r="A60" s="35" t="s">
        <v>118</v>
      </c>
    </row>
    <row r="61" spans="1:13" ht="32.25" customHeight="1" x14ac:dyDescent="0.15">
      <c r="A61" s="15" t="s">
        <v>190</v>
      </c>
      <c r="B61" s="183"/>
      <c r="C61" s="183"/>
      <c r="D61" s="183"/>
      <c r="E61" s="183"/>
      <c r="F61" s="183"/>
      <c r="G61" s="183"/>
      <c r="H61" s="183"/>
      <c r="I61" s="183"/>
      <c r="J61" s="183"/>
      <c r="K61" s="183"/>
      <c r="L61" s="183"/>
    </row>
    <row r="62" spans="1:13" x14ac:dyDescent="0.15">
      <c r="A62" s="183"/>
      <c r="B62" s="183"/>
      <c r="C62" s="183"/>
      <c r="D62" s="183"/>
      <c r="E62" s="183"/>
      <c r="F62" s="183"/>
      <c r="G62" s="183"/>
      <c r="H62" s="183"/>
      <c r="I62" s="183"/>
      <c r="J62" s="183"/>
      <c r="K62" s="354" t="s">
        <v>418</v>
      </c>
      <c r="L62" s="353" t="s">
        <v>423</v>
      </c>
    </row>
    <row r="63" spans="1:13" x14ac:dyDescent="0.15">
      <c r="A63" s="183"/>
      <c r="B63" s="183"/>
      <c r="C63" s="183"/>
      <c r="D63" s="183"/>
      <c r="E63" s="183"/>
      <c r="F63" s="183"/>
      <c r="G63" s="183"/>
      <c r="H63" s="183"/>
      <c r="I63" s="183"/>
      <c r="J63" s="183"/>
      <c r="K63" s="183"/>
      <c r="L63" s="183"/>
    </row>
    <row r="64" spans="1:13" x14ac:dyDescent="0.15">
      <c r="A64" s="183"/>
      <c r="B64" s="183"/>
      <c r="C64" s="183"/>
      <c r="D64" s="183"/>
      <c r="E64" s="183"/>
      <c r="F64" s="183"/>
      <c r="G64" s="183"/>
      <c r="H64" s="183"/>
      <c r="I64" s="183"/>
      <c r="J64" s="183"/>
      <c r="K64" s="183"/>
      <c r="L64" s="183"/>
    </row>
    <row r="65" spans="1:12" x14ac:dyDescent="0.15">
      <c r="A65" s="183"/>
      <c r="B65" s="183"/>
      <c r="C65" s="183"/>
      <c r="D65" s="183"/>
      <c r="E65" s="183"/>
      <c r="F65" s="183"/>
      <c r="G65" s="183"/>
      <c r="H65" s="183"/>
      <c r="I65" s="183"/>
      <c r="J65" s="183"/>
      <c r="K65" s="183"/>
      <c r="L65" s="183"/>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'別紙2(4)項目別明細表(助成先)【2024年度】'!Print_Area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