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codeName="ThisWorkbook" defaultThemeVersion="124226"/>
  <xr:revisionPtr revIDLastSave="0" documentId="13_ncr:1_{EDE48A0F-BEE5-4A5B-AB38-0F451A17E950}" xr6:coauthVersionLast="47" xr6:coauthVersionMax="47" xr10:uidLastSave="{00000000-0000-0000-0000-000000000000}"/>
  <bookViews>
    <workbookView xWindow="-120" yWindow="-120" windowWidth="29040" windowHeight="15840" tabRatio="951" xr2:uid="{00000000-000D-0000-FFFF-FFFF00000000}"/>
  </bookViews>
  <sheets>
    <sheet name="項目別明細表（一般）" sheetId="2" r:id="rId1"/>
    <sheet name="項目別明細表（国立研究開発法人）" sheetId="10" r:id="rId2"/>
    <sheet name="項目別明細表（大学）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0" l="1"/>
  <c r="K44" i="10"/>
  <c r="K43" i="10" s="1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K7" i="10" l="1"/>
  <c r="K12" i="10"/>
  <c r="J17" i="10"/>
  <c r="J18" i="10"/>
  <c r="K20" i="10"/>
  <c r="K25" i="10"/>
  <c r="K30" i="10"/>
  <c r="K51" i="2"/>
  <c r="K48" i="2"/>
  <c r="K47" i="2" s="1"/>
  <c r="K7" i="2"/>
  <c r="J18" i="5"/>
  <c r="J17" i="5"/>
  <c r="J21" i="2"/>
  <c r="K16" i="2"/>
  <c r="J12" i="2"/>
  <c r="J11" i="2"/>
  <c r="K10" i="2"/>
  <c r="K26" i="2"/>
  <c r="K33" i="2"/>
  <c r="K29" i="2"/>
  <c r="J36" i="2"/>
  <c r="K35" i="2"/>
  <c r="J22" i="2"/>
  <c r="J24" i="2"/>
  <c r="K23" i="2" s="1"/>
  <c r="L6" i="2"/>
  <c r="L25" i="2"/>
  <c r="K20" i="2" l="1"/>
  <c r="L19" i="2" s="1"/>
  <c r="K16" i="5"/>
  <c r="L6" i="5" s="1"/>
  <c r="D36" i="5" s="1"/>
  <c r="J36" i="5" s="1"/>
  <c r="L36" i="5" s="1"/>
  <c r="L37" i="5" s="1"/>
  <c r="K39" i="5" s="1"/>
  <c r="K52" i="5" s="1"/>
  <c r="K54" i="2"/>
  <c r="K55" i="2" s="1"/>
  <c r="D40" i="2"/>
  <c r="K16" i="10"/>
  <c r="L6" i="10" s="1"/>
  <c r="J40" i="2" l="1"/>
  <c r="L40" i="2" s="1"/>
  <c r="L41" i="2" s="1"/>
  <c r="K42" i="2" s="1"/>
  <c r="K38" i="5"/>
  <c r="K51" i="5" s="1"/>
  <c r="D36" i="10"/>
  <c r="K57" i="2" l="1"/>
  <c r="K59" i="2" s="1"/>
  <c r="K43" i="2"/>
  <c r="K58" i="2" s="1"/>
  <c r="J36" i="10"/>
  <c r="L36" i="10" s="1"/>
  <c r="K37" i="10" s="1"/>
  <c r="K39" i="10" l="1"/>
  <c r="K53" i="10" s="1"/>
  <c r="K44" i="2"/>
  <c r="K38" i="10"/>
  <c r="K52" i="10" s="1"/>
  <c r="K54" i="10" s="1"/>
  <c r="K40" i="10" l="1"/>
</calcChain>
</file>

<file path=xl/sharedStrings.xml><?xml version="1.0" encoding="utf-8"?>
<sst xmlns="http://schemas.openxmlformats.org/spreadsheetml/2006/main" count="298" uniqueCount="156">
  <si>
    <t>Ⅰ．直接経費</t>
    <rPh sb="2" eb="4">
      <t>チョクセツ</t>
    </rPh>
    <rPh sb="4" eb="6">
      <t>ケイヒ</t>
    </rPh>
    <phoneticPr fontId="3"/>
  </si>
  <si>
    <t>　１．物品費</t>
    <rPh sb="3" eb="5">
      <t>ブッピン</t>
    </rPh>
    <rPh sb="5" eb="6">
      <t>ヒ</t>
    </rPh>
    <phoneticPr fontId="3"/>
  </si>
  <si>
    <t>　２．人件費・謝金</t>
    <rPh sb="3" eb="6">
      <t>ジンケンヒ</t>
    </rPh>
    <rPh sb="7" eb="9">
      <t>シャキン</t>
    </rPh>
    <phoneticPr fontId="3"/>
  </si>
  <si>
    <t>　３．旅費</t>
    <rPh sb="3" eb="5">
      <t>リョヒ</t>
    </rPh>
    <phoneticPr fontId="3"/>
  </si>
  <si>
    <t>　４．その他</t>
    <rPh sb="5" eb="6">
      <t>タ</t>
    </rPh>
    <phoneticPr fontId="3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</si>
  <si>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</si>
  <si>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</si>
  <si>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</si>
  <si>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</si>
  <si>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</si>
  <si>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</si>
  <si>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</si>
  <si>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</si>
  <si>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</si>
  <si>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</si>
  <si>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</si>
  <si>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</si>
  <si>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</si>
  <si>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3"/>
  </si>
  <si>
    <t>　１．再委託費</t>
    <rPh sb="3" eb="6">
      <t>サイイタク</t>
    </rPh>
    <rPh sb="6" eb="7">
      <t>ヒ</t>
    </rPh>
    <phoneticPr fontId="3"/>
  </si>
  <si>
    <t>　２．共同実施費</t>
    <rPh sb="3" eb="5">
      <t>キョウドウ</t>
    </rPh>
    <rPh sb="5" eb="7">
      <t>ジッシ</t>
    </rPh>
    <rPh sb="7" eb="8">
      <t>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</si>
  <si>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</si>
  <si>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</si>
  <si>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</si>
  <si>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</si>
  <si>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</si>
  <si>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</si>
  <si>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</si>
  <si>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</si>
  <si>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</si>
  <si>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</si>
  <si>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</si>
  <si>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</si>
  <si>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</si>
  <si>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</si>
  <si>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</si>
  <si>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</si>
  <si>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</si>
  <si>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機械リース料</t>
    <rPh sb="0" eb="2">
      <t>キカイ</t>
    </rPh>
    <rPh sb="5" eb="6">
      <t>リョウ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</si>
  <si>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</si>
  <si>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</si>
  <si>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</si>
  <si>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</si>
  <si>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</si>
  <si>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</si>
  <si>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</si>
  <si>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</si>
  <si>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</si>
  <si>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Ⅳ．間接経費〔（Ⅰ＋Ⅱ＋Ⅲ）×10%〕</t>
    <rPh sb="2" eb="4">
      <t>カンセツ</t>
    </rPh>
    <rPh sb="4" eb="6">
      <t>ケイヒ</t>
    </rPh>
    <phoneticPr fontId="3"/>
  </si>
  <si>
    <t>％</t>
    <phoneticPr fontId="3"/>
  </si>
  <si>
    <t>積算額（千円）</t>
    <rPh sb="0" eb="2">
      <t>セキサン</t>
    </rPh>
    <rPh sb="2" eb="3">
      <t>ガク</t>
    </rPh>
    <rPh sb="4" eb="6">
      <t>センエン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</si>
  <si>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</si>
  <si>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宅配便代</t>
    <rPh sb="0" eb="3">
      <t>タクハイビン</t>
    </rPh>
    <rPh sb="3" eb="4">
      <t>ダイ</t>
    </rPh>
    <phoneticPr fontId="3"/>
  </si>
  <si>
    <t>電気、ガス、水道</t>
    <rPh sb="0" eb="2">
      <t>デンキ</t>
    </rPh>
    <rPh sb="6" eb="8">
      <t>スイドウ</t>
    </rPh>
    <phoneticPr fontId="3"/>
  </si>
  <si>
    <t>学会参加費</t>
    <rPh sb="0" eb="2">
      <t>ガッカイ</t>
    </rPh>
    <rPh sb="2" eb="5">
      <t>サンカヒ</t>
    </rPh>
    <phoneticPr fontId="3"/>
  </si>
  <si>
    <t>　　(1)設備備品費</t>
    <rPh sb="5" eb="7">
      <t>セツビ</t>
    </rPh>
    <rPh sb="7" eb="9">
      <t>ビヒン</t>
    </rPh>
    <rPh sb="9" eb="10">
      <t>ヒ</t>
    </rPh>
    <phoneticPr fontId="3"/>
  </si>
  <si>
    <t>　　(2)消耗品費</t>
    <rPh sb="5" eb="8">
      <t>ショウモウヒン</t>
    </rPh>
    <rPh sb="8" eb="9">
      <t>ヒ</t>
    </rPh>
    <phoneticPr fontId="3"/>
  </si>
  <si>
    <t>　　(1)外注費</t>
    <rPh sb="5" eb="8">
      <t>ガイチュウヒ</t>
    </rPh>
    <phoneticPr fontId="3"/>
  </si>
  <si>
    <t>　　(2)印刷製本費</t>
    <rPh sb="5" eb="7">
      <t>インサツ</t>
    </rPh>
    <rPh sb="7" eb="9">
      <t>セイホン</t>
    </rPh>
    <rPh sb="9" eb="10">
      <t>ヒ</t>
    </rPh>
    <phoneticPr fontId="3"/>
  </si>
  <si>
    <t>　　(3)会議費</t>
    <rPh sb="5" eb="8">
      <t>カイギヒ</t>
    </rPh>
    <phoneticPr fontId="3"/>
  </si>
  <si>
    <t>　　(4)通信運搬費</t>
    <rPh sb="5" eb="7">
      <t>ツウシン</t>
    </rPh>
    <rPh sb="7" eb="10">
      <t>ウンパンヒ</t>
    </rPh>
    <phoneticPr fontId="3"/>
  </si>
  <si>
    <t>　　(5)光熱水費</t>
    <rPh sb="5" eb="6">
      <t>ヒカリ</t>
    </rPh>
    <rPh sb="6" eb="8">
      <t>ネッスイ</t>
    </rPh>
    <rPh sb="8" eb="9">
      <t>ヒ</t>
    </rPh>
    <phoneticPr fontId="3"/>
  </si>
  <si>
    <t>　　(6)その他（諸経費）</t>
    <rPh sb="7" eb="8">
      <t>タ</t>
    </rPh>
    <rPh sb="9" eb="12">
      <t>ショケイヒ</t>
    </rPh>
    <phoneticPr fontId="3"/>
  </si>
  <si>
    <t>　　(1)人件費</t>
    <rPh sb="5" eb="8">
      <t>ジンケンヒ</t>
    </rPh>
    <phoneticPr fontId="3"/>
  </si>
  <si>
    <t>　　(2)謝金</t>
    <rPh sb="5" eb="7">
      <t>シャキン</t>
    </rPh>
    <phoneticPr fontId="3"/>
  </si>
  <si>
    <t>株式会社□□</t>
    <rPh sb="0" eb="2">
      <t>カブシキ</t>
    </rPh>
    <rPh sb="2" eb="4">
      <t>カイシャ</t>
    </rPh>
    <phoneticPr fontId="3"/>
  </si>
  <si>
    <t>　＝</t>
    <phoneticPr fontId="3"/>
  </si>
  <si>
    <t xml:space="preserve">委員謝金一式 </t>
    <rPh sb="0" eb="2">
      <t>イイン</t>
    </rPh>
    <rPh sb="2" eb="4">
      <t>シャキン</t>
    </rPh>
    <rPh sb="4" eb="6">
      <t>イッシキ</t>
    </rPh>
    <phoneticPr fontId="3"/>
  </si>
  <si>
    <t>合計（Ⅰ＋Ⅱ）</t>
    <rPh sb="0" eb="2">
      <t>ゴウケイ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</si>
  <si>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</si>
  <si>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積算額（円）</t>
    <rPh sb="0" eb="2">
      <t>セキサン</t>
    </rPh>
    <rPh sb="2" eb="3">
      <t>ガク</t>
    </rPh>
    <rPh sb="4" eb="5">
      <t>エン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</si>
  <si>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</si>
  <si>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</si>
  <si>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3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</si>
  <si>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3"/>
  </si>
  <si>
    <t>研究員費　　※</t>
    <rPh sb="0" eb="3">
      <t>ケンキュウイン</t>
    </rPh>
    <rPh sb="3" eb="4">
      <t>ヒ</t>
    </rPh>
    <phoneticPr fontId="3"/>
  </si>
  <si>
    <t>補助員費　　※</t>
    <rPh sb="0" eb="3">
      <t>ホジョイン</t>
    </rPh>
    <rPh sb="3" eb="4">
      <t>ヒ</t>
    </rPh>
    <phoneticPr fontId="3"/>
  </si>
  <si>
    <t>海外旅費一式　　※</t>
    <rPh sb="0" eb="2">
      <t>カイガイ</t>
    </rPh>
    <rPh sb="2" eb="4">
      <t>リョヒ</t>
    </rPh>
    <rPh sb="4" eb="6">
      <t>イッシキ</t>
    </rPh>
    <phoneticPr fontId="3"/>
  </si>
  <si>
    <t>＠</t>
    <phoneticPr fontId="3"/>
  </si>
  <si>
    <t>①小計（Ⅰ＋Ⅱ＋Ⅲ＋Ⅳ）</t>
    <rPh sb="1" eb="3">
      <t>ショウケイ</t>
    </rPh>
    <phoneticPr fontId="3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</si>
  <si>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</si>
  <si>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</si>
  <si>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総計(円）</t>
    <rPh sb="0" eb="2">
      <t>ソウケイ</t>
    </rPh>
    <rPh sb="3" eb="4">
      <t>エン</t>
    </rPh>
    <phoneticPr fontId="3"/>
  </si>
  <si>
    <t>＝</t>
    <phoneticPr fontId="3"/>
  </si>
  <si>
    <t>①合計（Ⅰ＋Ⅱ、円）</t>
    <rPh sb="1" eb="3">
      <t>ゴウケイ</t>
    </rPh>
    <rPh sb="8" eb="9">
      <t>エン</t>
    </rPh>
    <phoneticPr fontId="3"/>
  </si>
  <si>
    <t>総計（①＋Ⅲ）</t>
    <rPh sb="0" eb="2">
      <t>ソウケイ</t>
    </rPh>
    <phoneticPr fontId="3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</si>
  <si>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3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</si>
  <si>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3"/>
  </si>
  <si>
    <t>②小計（①、円）</t>
    <rPh sb="1" eb="3">
      <t>ショウケイ</t>
    </rPh>
    <rPh sb="6" eb="7">
      <t>エン</t>
    </rPh>
    <phoneticPr fontId="3"/>
  </si>
  <si>
    <t>合計（②＋③）</t>
    <rPh sb="0" eb="2">
      <t>ゴウケイ</t>
    </rPh>
    <phoneticPr fontId="3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</si>
  <si>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3"/>
  </si>
  <si>
    <t>合計(Ｖ＋④）</t>
    <rPh sb="0" eb="2">
      <t>ゴウケイ</t>
    </rPh>
    <phoneticPr fontId="3"/>
  </si>
  <si>
    <t>合計（②＋Ⅴ）</t>
    <rPh sb="0" eb="2">
      <t>ゴウケイ</t>
    </rPh>
    <phoneticPr fontId="3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</si>
  <si>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</si>
  <si>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3"/>
  </si>
  <si>
    <t>会場借料</t>
    <rPh sb="0" eb="2">
      <t>カイジョウ</t>
    </rPh>
    <rPh sb="2" eb="4">
      <t>シャクリョウ</t>
    </rPh>
    <phoneticPr fontId="3"/>
  </si>
  <si>
    <t>合計（②＋③）</t>
    <rPh sb="0" eb="2">
      <t>ゴウケイ</t>
    </rPh>
    <phoneticPr fontId="14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</si>
  <si>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4"/>
  </si>
  <si>
    <t>②小計（①、円）</t>
    <rPh sb="1" eb="3">
      <t>ショウケイ</t>
    </rPh>
    <rPh sb="6" eb="7">
      <t>エン</t>
    </rPh>
    <phoneticPr fontId="14"/>
  </si>
  <si>
    <t>①合計（Ⅰ＋Ⅱ）</t>
    <rPh sb="1" eb="3">
      <t>ゴウケイ</t>
    </rPh>
    <phoneticPr fontId="14"/>
  </si>
  <si>
    <t>＝</t>
    <phoneticPr fontId="14"/>
  </si>
  <si>
    <t>％</t>
    <phoneticPr fontId="14"/>
  </si>
  <si>
    <t>×</t>
    <phoneticPr fontId="14"/>
  </si>
  <si>
    <t>円</t>
    <rPh sb="0" eb="1">
      <t>エン</t>
    </rPh>
    <phoneticPr fontId="14"/>
  </si>
  <si>
    <t>ヶ月</t>
    <rPh sb="1" eb="2">
      <t>ゲツ</t>
    </rPh>
    <phoneticPr fontId="14"/>
  </si>
  <si>
    <t>＠</t>
    <phoneticPr fontId="14"/>
  </si>
  <si>
    <t>機械リース料</t>
    <rPh sb="0" eb="2">
      <t>キカイ</t>
    </rPh>
    <rPh sb="5" eb="6">
      <t>リョウ</t>
    </rPh>
    <phoneticPr fontId="14"/>
  </si>
  <si>
    <t>　　(４)リース料</t>
    <rPh sb="8" eb="9">
      <t>リョウ</t>
    </rPh>
    <phoneticPr fontId="14"/>
  </si>
  <si>
    <t>委員謝金一式</t>
    <rPh sb="0" eb="2">
      <t>イイン</t>
    </rPh>
    <rPh sb="2" eb="4">
      <t>シャキン</t>
    </rPh>
    <rPh sb="4" eb="6">
      <t>イッシキ</t>
    </rPh>
    <phoneticPr fontId="14"/>
  </si>
  <si>
    <t>　　(3)謝金</t>
    <rPh sb="5" eb="7">
      <t>シャキン</t>
    </rPh>
    <phoneticPr fontId="14"/>
  </si>
  <si>
    <t>会議費一式</t>
    <rPh sb="0" eb="3">
      <t>カイギヒ</t>
    </rPh>
    <rPh sb="3" eb="5">
      <t>イッシキ</t>
    </rPh>
    <phoneticPr fontId="14"/>
  </si>
  <si>
    <t>　　(２)会議費</t>
    <rPh sb="5" eb="8">
      <t>カイギヒ</t>
    </rPh>
    <phoneticPr fontId="14"/>
  </si>
  <si>
    <t>電子ファイル作成一式</t>
    <rPh sb="0" eb="2">
      <t>デンシ</t>
    </rPh>
    <rPh sb="6" eb="8">
      <t>サクセイ</t>
    </rPh>
    <rPh sb="8" eb="10">
      <t>イッシキ</t>
    </rPh>
    <phoneticPr fontId="14"/>
  </si>
  <si>
    <t>　　(１)印刷製本費</t>
    <rPh sb="5" eb="7">
      <t>インサツ</t>
    </rPh>
    <rPh sb="7" eb="9">
      <t>セイホン</t>
    </rPh>
    <rPh sb="9" eb="10">
      <t>ヒ</t>
    </rPh>
    <phoneticPr fontId="14"/>
  </si>
  <si>
    <t>　６．その他</t>
    <rPh sb="5" eb="6">
      <t>タ</t>
    </rPh>
    <phoneticPr fontId="14"/>
  </si>
  <si>
    <t>国内旅費一式</t>
    <rPh sb="0" eb="2">
      <t>コクナイ</t>
    </rPh>
    <rPh sb="2" eb="4">
      <t>リョヒ</t>
    </rPh>
    <rPh sb="4" eb="6">
      <t>イッシキ</t>
    </rPh>
    <phoneticPr fontId="14"/>
  </si>
  <si>
    <t xml:space="preserve">  　(2)委員等旅費</t>
    <rPh sb="6" eb="8">
      <t>イイン</t>
    </rPh>
    <rPh sb="8" eb="9">
      <t>トウ</t>
    </rPh>
    <rPh sb="9" eb="11">
      <t>リョヒ</t>
    </rPh>
    <phoneticPr fontId="14"/>
  </si>
  <si>
    <t>海外旅費一式</t>
    <rPh sb="0" eb="2">
      <t>カイガイ</t>
    </rPh>
    <rPh sb="2" eb="4">
      <t>リョヒ</t>
    </rPh>
    <rPh sb="4" eb="6">
      <t>イッシキ</t>
    </rPh>
    <phoneticPr fontId="14"/>
  </si>
  <si>
    <t>　　(1)研究員旅費</t>
    <rPh sb="5" eb="8">
      <t>ケンキュウイン</t>
    </rPh>
    <rPh sb="8" eb="10">
      <t>リョヒ</t>
    </rPh>
    <phoneticPr fontId="14"/>
  </si>
  <si>
    <t>　５．旅費</t>
    <rPh sb="3" eb="5">
      <t>リョヒ</t>
    </rPh>
    <phoneticPr fontId="14"/>
  </si>
  <si>
    <t>　＝</t>
    <phoneticPr fontId="14"/>
  </si>
  <si>
    <t>ガス代一式</t>
    <rPh sb="2" eb="3">
      <t>ダイ</t>
    </rPh>
    <rPh sb="3" eb="5">
      <t>イッシキ</t>
    </rPh>
    <phoneticPr fontId="14"/>
  </si>
  <si>
    <t>水道代一式</t>
    <rPh sb="0" eb="3">
      <t>スイドウダイ</t>
    </rPh>
    <rPh sb="3" eb="5">
      <t>イッシキ</t>
    </rPh>
    <phoneticPr fontId="14"/>
  </si>
  <si>
    <t>電気代一式</t>
    <rPh sb="0" eb="2">
      <t>デンキ</t>
    </rPh>
    <rPh sb="2" eb="3">
      <t>ダイ</t>
    </rPh>
    <rPh sb="3" eb="5">
      <t>イッシキ</t>
    </rPh>
    <phoneticPr fontId="14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</si>
  <si>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4"/>
  </si>
  <si>
    <t>日</t>
    <rPh sb="0" eb="1">
      <t>ニチ</t>
    </rPh>
    <phoneticPr fontId="14"/>
  </si>
  <si>
    <t>補助員費</t>
    <rPh sb="0" eb="3">
      <t>ホジョイン</t>
    </rPh>
    <rPh sb="3" eb="4">
      <t>ヒ</t>
    </rPh>
    <phoneticPr fontId="14"/>
  </si>
  <si>
    <t>研究員費</t>
    <rPh sb="0" eb="3">
      <t>ケンキュウイン</t>
    </rPh>
    <rPh sb="3" eb="4">
      <t>ヒ</t>
    </rPh>
    <phoneticPr fontId="14"/>
  </si>
  <si>
    <t>　３．人件費</t>
    <rPh sb="3" eb="6">
      <t>ジンケンヒ</t>
    </rPh>
    <phoneticPr fontId="14"/>
  </si>
  <si>
    <t>○○実験器具　一式</t>
    <rPh sb="2" eb="4">
      <t>ジッケン</t>
    </rPh>
    <rPh sb="4" eb="6">
      <t>キグ</t>
    </rPh>
    <rPh sb="7" eb="9">
      <t>イッシキ</t>
    </rPh>
    <phoneticPr fontId="14"/>
  </si>
  <si>
    <t>○○薬品　一式</t>
    <rPh sb="2" eb="4">
      <t>ヤクヒン</t>
    </rPh>
    <rPh sb="5" eb="7">
      <t>イッシキ</t>
    </rPh>
    <phoneticPr fontId="14"/>
  </si>
  <si>
    <t>　２．消耗品費</t>
    <rPh sb="3" eb="6">
      <t>ショウモウヒン</t>
    </rPh>
    <rPh sb="6" eb="7">
      <t>ヒ</t>
    </rPh>
    <phoneticPr fontId="14"/>
  </si>
  <si>
    <t>○○作成装置　一式</t>
    <rPh sb="2" eb="4">
      <t>サクセイ</t>
    </rPh>
    <rPh sb="4" eb="6">
      <t>ソウチ</t>
    </rPh>
    <rPh sb="7" eb="9">
      <t>イッシキ</t>
    </rPh>
    <phoneticPr fontId="14"/>
  </si>
  <si>
    <t>○○評価装置　一式</t>
    <rPh sb="2" eb="4">
      <t>ヒョウカ</t>
    </rPh>
    <rPh sb="4" eb="6">
      <t>ソウチ</t>
    </rPh>
    <rPh sb="7" eb="9">
      <t>イッシキ</t>
    </rPh>
    <phoneticPr fontId="14"/>
  </si>
  <si>
    <t>○○試験装置　一式</t>
    <rPh sb="2" eb="4">
      <t>シケン</t>
    </rPh>
    <rPh sb="4" eb="6">
      <t>ソウチ</t>
    </rPh>
    <rPh sb="7" eb="9">
      <t>イッシキ</t>
    </rPh>
    <phoneticPr fontId="14"/>
  </si>
  <si>
    <t>　１．備品費</t>
    <rPh sb="3" eb="5">
      <t>ビヒン</t>
    </rPh>
    <rPh sb="5" eb="6">
      <t>ヒ</t>
    </rPh>
    <phoneticPr fontId="14"/>
  </si>
  <si>
    <t>Ⅰ．直接経費</t>
    <rPh sb="2" eb="4">
      <t>チョクセツ</t>
    </rPh>
    <rPh sb="4" eb="6">
      <t>ケイヒ</t>
    </rPh>
    <phoneticPr fontId="14"/>
  </si>
  <si>
    <t>積算額（千円）</t>
    <rPh sb="0" eb="2">
      <t>セキサン</t>
    </rPh>
    <rPh sb="2" eb="3">
      <t>ガク</t>
    </rPh>
    <rPh sb="4" eb="6">
      <t>センエン</t>
    </rPh>
    <phoneticPr fontId="14"/>
  </si>
  <si>
    <t>積算基礎（円）</t>
    <rPh sb="0" eb="2">
      <t>セキサン</t>
    </rPh>
    <rPh sb="2" eb="4">
      <t>キソ</t>
    </rPh>
    <rPh sb="5" eb="6">
      <t>エン</t>
    </rPh>
    <phoneticPr fontId="14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</si>
  <si>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3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</si>
  <si>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3"/>
  </si>
  <si>
    <t>　項目別明細表　（国立研究開発法人等用）</t>
    <phoneticPr fontId="14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</si>
  <si>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3"/>
  </si>
  <si>
    <t>合計（②＋Ⅲ）</t>
    <rPh sb="0" eb="2">
      <t>ゴウケイ</t>
    </rPh>
    <phoneticPr fontId="3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</si>
  <si>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3"/>
  </si>
  <si>
    <t>合計(Ⅲ＋④）</t>
    <rPh sb="0" eb="2">
      <t>ゴウケイ</t>
    </rPh>
    <phoneticPr fontId="3"/>
  </si>
  <si>
    <t>Ⅱ．間接経費〔Ⅰ×30%〕</t>
    <rPh sb="2" eb="4">
      <t>カンセツ</t>
    </rPh>
    <rPh sb="4" eb="6">
      <t>ケイヒ</t>
    </rPh>
    <phoneticPr fontId="14"/>
  </si>
  <si>
    <t>Ⅱ．間接経費〔Ⅰ×30%〕</t>
    <rPh sb="2" eb="4">
      <t>カンセツ</t>
    </rPh>
    <rPh sb="4" eb="6">
      <t>ケイヒ</t>
    </rPh>
    <phoneticPr fontId="3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</si>
  <si>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3"/>
  </si>
  <si>
    <t>○○ソフト製作外注</t>
    <rPh sb="5" eb="7">
      <t>セイサク</t>
    </rPh>
    <rPh sb="7" eb="9">
      <t>ガイチュウ</t>
    </rPh>
    <phoneticPr fontId="3"/>
  </si>
  <si>
    <t>別添1-2</t>
    <rPh sb="0" eb="2">
      <t>ベッテン</t>
    </rPh>
    <phoneticPr fontId="3"/>
  </si>
  <si>
    <t>別添1-2</t>
    <phoneticPr fontId="13"/>
  </si>
  <si>
    <t>別添1-2</t>
    <phoneticPr fontId="3"/>
  </si>
  <si>
    <t>（４）●●●●株式会社　項目別明細表(●●年度）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3"/>
  </si>
  <si>
    <t>（４）国立研究開発法人○○○機構　項目別明細表（●●年度）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4"/>
  </si>
  <si>
    <t>（４）国立大学法人★★★大学　項目別明細表（●●年度）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</si>
</sst>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0" fontId="7" fillId="2" borderId="11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9" fillId="2" borderId="12" xfId="0" applyFont="1" applyFill="1" applyBorder="1">
      <alignment vertical="center"/>
    </xf>
    <xf numFmtId="38" fontId="9" fillId="2" borderId="13" xfId="0" applyNumberFormat="1" applyFont="1" applyFill="1" applyBorder="1">
      <alignment vertical="center"/>
    </xf>
    <xf numFmtId="38" fontId="9" fillId="0" borderId="14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4" xfId="0" applyFont="1" applyBorder="1">
      <alignment vertical="center"/>
    </xf>
    <xf numFmtId="0" fontId="9" fillId="2" borderId="14" xfId="0" applyFont="1" applyFill="1" applyBorder="1">
      <alignment vertical="center"/>
    </xf>
    <xf numFmtId="38" fontId="9" fillId="2" borderId="15" xfId="0" applyNumberFormat="1" applyFont="1" applyFill="1" applyBorder="1">
      <alignment vertical="center"/>
    </xf>
    <xf numFmtId="0" fontId="9" fillId="2" borderId="14" xfId="0" applyFont="1" applyFill="1" applyBorder="1" applyAlignment="1">
      <alignment horizontal="center" vertical="center"/>
    </xf>
    <xf numFmtId="38" fontId="9" fillId="2" borderId="15" xfId="0" applyNumberFormat="1" applyFont="1" applyFill="1" applyBorder="1" applyAlignment="1">
      <alignment horizontal="right" vertical="center"/>
    </xf>
    <xf numFmtId="38" fontId="9" fillId="0" borderId="15" xfId="0" applyNumberFormat="1" applyFont="1" applyBorder="1">
      <alignment vertical="center"/>
    </xf>
    <xf numFmtId="0" fontId="9" fillId="0" borderId="16" xfId="0" applyFont="1" applyBorder="1">
      <alignment vertical="center"/>
    </xf>
    <xf numFmtId="38" fontId="9" fillId="0" borderId="17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5" fillId="0" borderId="17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9" fontId="4" fillId="0" borderId="0" xfId="0" applyNumberFormat="1" applyFont="1">
      <alignment vertical="center"/>
    </xf>
    <xf numFmtId="38" fontId="4" fillId="0" borderId="0" xfId="1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9" xfId="1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8" xfId="0" applyFont="1" applyBorder="1">
      <alignment vertical="center"/>
    </xf>
    <xf numFmtId="38" fontId="7" fillId="0" borderId="0" xfId="0" applyNumberFormat="1" applyFont="1">
      <alignment vertical="center"/>
    </xf>
    <xf numFmtId="0" fontId="2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4" fillId="0" borderId="0" xfId="2" applyFont="1">
      <alignment vertical="center"/>
    </xf>
    <xf numFmtId="0" fontId="4" fillId="0" borderId="10" xfId="2" applyFont="1" applyBorder="1">
      <alignment vertical="center"/>
    </xf>
    <xf numFmtId="0" fontId="4" fillId="0" borderId="5" xfId="2" applyFont="1" applyBorder="1">
      <alignment vertical="center"/>
    </xf>
    <xf numFmtId="0" fontId="4" fillId="0" borderId="4" xfId="2" applyFont="1" applyBorder="1">
      <alignment vertical="center"/>
    </xf>
    <xf numFmtId="38" fontId="9" fillId="2" borderId="15" xfId="2" applyNumberFormat="1" applyFont="1" applyFill="1" applyBorder="1">
      <alignment vertical="center"/>
    </xf>
    <xf numFmtId="0" fontId="9" fillId="2" borderId="14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9" fillId="0" borderId="15" xfId="2" applyFont="1" applyBorder="1">
      <alignment vertical="center"/>
    </xf>
    <xf numFmtId="38" fontId="9" fillId="0" borderId="14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9" fillId="0" borderId="15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9" fillId="0" borderId="14" xfId="2" applyFont="1" applyBorder="1">
      <alignment vertical="center"/>
    </xf>
    <xf numFmtId="38" fontId="9" fillId="2" borderId="15" xfId="2" applyNumberFormat="1" applyFont="1" applyFill="1" applyBorder="1" applyAlignment="1">
      <alignment horizontal="right" vertical="center"/>
    </xf>
    <xf numFmtId="0" fontId="9" fillId="2" borderId="14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1" fillId="0" borderId="0" xfId="2" applyFont="1">
      <alignment vertical="center"/>
    </xf>
    <xf numFmtId="0" fontId="10" fillId="3" borderId="0" xfId="0" applyFont="1" applyFill="1" applyAlignment="1">
      <alignment horizontal="center" vertical="center"/>
    </xf>
    <xf numFmtId="38" fontId="4" fillId="0" borderId="19" xfId="0" applyNumberFormat="1" applyFont="1" applyBorder="1" applyAlignment="1">
      <alignment horizontal="right" vertical="center"/>
    </xf>
    <xf numFmtId="38" fontId="4" fillId="0" borderId="2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4" fillId="2" borderId="11" xfId="0" applyNumberFormat="1" applyFont="1" applyFill="1" applyBorder="1" applyAlignment="1">
      <alignment horizontal="right" vertical="center"/>
    </xf>
    <xf numFmtId="38" fontId="4" fillId="2" borderId="18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4" fillId="0" borderId="4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9" fillId="0" borderId="16" xfId="2" applyNumberFormat="1" applyFont="1" applyBorder="1">
      <alignment vertical="center"/>
    </xf>
    <xf numFmtId="0" fontId="0" fillId="0" borderId="17" xfId="0" applyBorder="1">
      <alignment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38" fontId="4" fillId="0" borderId="4" xfId="3" applyFont="1" applyBorder="1" applyAlignment="1">
      <alignment horizontal="right" vertical="center"/>
    </xf>
    <xf numFmtId="38" fontId="4" fillId="0" borderId="10" xfId="3" applyFont="1" applyBorder="1" applyAlignment="1">
      <alignment horizontal="right" vertical="center"/>
    </xf>
    <xf numFmtId="0" fontId="10" fillId="3" borderId="0" xfId="2" applyFont="1" applyFill="1" applyAlignment="1">
      <alignment horizontal="center" vertical="center"/>
    </xf>
    <xf numFmtId="38" fontId="12" fillId="0" borderId="0" xfId="3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38" fontId="4" fillId="0" borderId="19" xfId="2" applyNumberFormat="1" applyFont="1" applyBorder="1" applyAlignment="1">
      <alignment horizontal="right" vertical="center"/>
    </xf>
    <xf numFmtId="38" fontId="4" fillId="0" borderId="20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right" vertical="center"/>
    </xf>
    <xf numFmtId="38" fontId="7" fillId="2" borderId="18" xfId="0" applyNumberFormat="1" applyFont="1" applyFill="1" applyBorder="1" applyAlignment="1">
      <alignment horizontal="right" vertical="center"/>
    </xf>
    <xf numFmtId="38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19" xfId="0" applyNumberFormat="1" applyFont="1" applyBorder="1" applyAlignment="1">
      <alignment horizontal="right" vertical="center"/>
    </xf>
    <xf numFmtId="38" fontId="7" fillId="0" borderId="2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abSelected="1" view="pageBreakPreview" zoomScaleNormal="100" zoomScaleSheetLayoutView="100" workbookViewId="0"/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A1" t="s">
        <v>150</v>
      </c>
      <c r="L1" s="3"/>
    </row>
    <row r="2" spans="1:12" ht="19.5" customHeight="1" x14ac:dyDescent="0.15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9.5" customHeight="1" x14ac:dyDescent="0.15">
      <c r="B3" s="116"/>
      <c r="C3" s="116"/>
      <c r="D3" s="116"/>
      <c r="E3" s="116"/>
      <c r="F3" s="116"/>
      <c r="G3" s="116"/>
      <c r="H3" s="116"/>
      <c r="I3" s="116"/>
      <c r="J3" s="117"/>
      <c r="K3" s="117"/>
      <c r="L3" s="117"/>
    </row>
    <row r="4" spans="1:12" s="5" customFormat="1" ht="19.5" customHeight="1" thickBot="1" x14ac:dyDescent="0.2">
      <c r="A4" s="123" t="s">
        <v>153</v>
      </c>
      <c r="B4" s="123"/>
      <c r="D4" s="2"/>
      <c r="J4" s="2"/>
    </row>
    <row r="5" spans="1:12" s="5" customFormat="1" ht="13.5" x14ac:dyDescent="0.15">
      <c r="A5" s="118" t="s">
        <v>81</v>
      </c>
      <c r="B5" s="118"/>
      <c r="C5" s="118"/>
      <c r="D5" s="118"/>
      <c r="E5" s="118"/>
      <c r="F5" s="118"/>
      <c r="G5" s="118"/>
      <c r="H5" s="118"/>
      <c r="I5" s="118"/>
      <c r="J5" s="119"/>
      <c r="K5" s="120" t="s">
        <v>50</v>
      </c>
      <c r="L5" s="121"/>
    </row>
    <row r="6" spans="1:12" s="5" customFormat="1" ht="13.5" x14ac:dyDescent="0.15">
      <c r="A6" s="33" t="s">
        <v>6</v>
      </c>
      <c r="B6" s="34"/>
      <c r="C6" s="34"/>
      <c r="D6" s="35"/>
      <c r="E6" s="34"/>
      <c r="F6" s="34"/>
      <c r="G6" s="34"/>
      <c r="H6" s="34"/>
      <c r="I6" s="34"/>
      <c r="J6" s="35"/>
      <c r="K6" s="36"/>
      <c r="L6" s="37">
        <f>SUM(K7:K16)</f>
        <v>0</v>
      </c>
    </row>
    <row r="7" spans="1:12" s="5" customFormat="1" ht="13.5" x14ac:dyDescent="0.15">
      <c r="A7" s="9" t="s">
        <v>7</v>
      </c>
      <c r="D7" s="11"/>
      <c r="I7" s="12"/>
      <c r="J7" s="11"/>
      <c r="K7" s="38">
        <f>ROUNDDOWN(J8/1000,0)</f>
        <v>0</v>
      </c>
      <c r="L7" s="39"/>
    </row>
    <row r="8" spans="1:12" s="5" customFormat="1" ht="13.5" x14ac:dyDescent="0.15">
      <c r="A8" s="9"/>
      <c r="B8" s="5" t="s">
        <v>21</v>
      </c>
      <c r="C8" s="5" t="s">
        <v>78</v>
      </c>
      <c r="D8" s="11"/>
      <c r="E8" s="5" t="s">
        <v>39</v>
      </c>
      <c r="F8" s="5" t="s">
        <v>40</v>
      </c>
      <c r="H8" s="5" t="s">
        <v>41</v>
      </c>
      <c r="I8" s="12" t="s">
        <v>43</v>
      </c>
      <c r="J8" s="11">
        <f>D8*G8</f>
        <v>0</v>
      </c>
      <c r="K8" s="38"/>
      <c r="L8" s="39"/>
    </row>
    <row r="9" spans="1:12" s="5" customFormat="1" ht="13.5" x14ac:dyDescent="0.15">
      <c r="A9" s="9"/>
      <c r="D9" s="11"/>
      <c r="I9" s="12"/>
      <c r="J9" s="11"/>
      <c r="K9" s="38"/>
      <c r="L9" s="39"/>
    </row>
    <row r="10" spans="1:12" s="5" customFormat="1" ht="13.5" x14ac:dyDescent="0.15">
      <c r="A10" s="111" t="s">
        <v>8</v>
      </c>
      <c r="B10" s="112"/>
      <c r="D10" s="2"/>
      <c r="J10" s="11"/>
      <c r="K10" s="38">
        <f>ROUNDDOWN((J11+J12+J13+J14+J15)/1000,0)</f>
        <v>0</v>
      </c>
      <c r="L10" s="39"/>
    </row>
    <row r="11" spans="1:12" s="5" customFormat="1" ht="13.5" x14ac:dyDescent="0.15">
      <c r="A11" s="9"/>
      <c r="B11" s="5" t="s">
        <v>22</v>
      </c>
      <c r="C11" s="5" t="s">
        <v>78</v>
      </c>
      <c r="D11" s="11"/>
      <c r="E11" s="5" t="s">
        <v>39</v>
      </c>
      <c r="F11" s="5" t="s">
        <v>40</v>
      </c>
      <c r="H11" s="5" t="s">
        <v>41</v>
      </c>
      <c r="I11" s="12" t="s">
        <v>43</v>
      </c>
      <c r="J11" s="11">
        <f>D11*G11</f>
        <v>0</v>
      </c>
      <c r="K11" s="40"/>
      <c r="L11" s="39"/>
    </row>
    <row r="12" spans="1:12" s="5" customFormat="1" ht="13.5" x14ac:dyDescent="0.15">
      <c r="A12" s="9"/>
      <c r="B12" s="5" t="s">
        <v>42</v>
      </c>
      <c r="C12" s="5" t="s">
        <v>78</v>
      </c>
      <c r="D12" s="11"/>
      <c r="E12" s="5" t="s">
        <v>39</v>
      </c>
      <c r="F12" s="5" t="s">
        <v>40</v>
      </c>
      <c r="H12" s="5" t="s">
        <v>41</v>
      </c>
      <c r="I12" s="12" t="s">
        <v>43</v>
      </c>
      <c r="J12" s="11">
        <f>D12*G12</f>
        <v>0</v>
      </c>
      <c r="K12" s="38"/>
      <c r="L12" s="39"/>
    </row>
    <row r="13" spans="1:12" s="5" customFormat="1" ht="13.5" x14ac:dyDescent="0.15">
      <c r="A13" s="9"/>
      <c r="B13" s="5" t="s">
        <v>23</v>
      </c>
      <c r="D13" s="11"/>
      <c r="I13" s="12" t="s">
        <v>43</v>
      </c>
      <c r="J13" s="11"/>
      <c r="K13" s="38"/>
      <c r="L13" s="39"/>
    </row>
    <row r="14" spans="1:12" s="5" customFormat="1" ht="13.5" x14ac:dyDescent="0.15">
      <c r="A14" s="9"/>
      <c r="B14" s="5" t="s">
        <v>24</v>
      </c>
      <c r="D14" s="11"/>
      <c r="I14" s="12" t="s">
        <v>43</v>
      </c>
      <c r="J14" s="11"/>
      <c r="K14" s="38"/>
      <c r="L14" s="39"/>
    </row>
    <row r="15" spans="1:12" s="5" customFormat="1" ht="13.5" x14ac:dyDescent="0.15">
      <c r="A15" s="9"/>
      <c r="B15" s="5" t="s">
        <v>25</v>
      </c>
      <c r="D15" s="11"/>
      <c r="I15" s="12" t="s">
        <v>43</v>
      </c>
      <c r="J15" s="11"/>
      <c r="K15" s="38"/>
      <c r="L15" s="39"/>
    </row>
    <row r="16" spans="1:12" s="5" customFormat="1" ht="13.5" x14ac:dyDescent="0.15">
      <c r="A16" s="9" t="s">
        <v>9</v>
      </c>
      <c r="D16" s="11"/>
      <c r="I16" s="12"/>
      <c r="J16" s="11"/>
      <c r="K16" s="38">
        <f>ROUNDDOWN((J17+J18)/1000,0)</f>
        <v>0</v>
      </c>
      <c r="L16" s="39"/>
    </row>
    <row r="17" spans="1:13" s="5" customFormat="1" ht="13.5" x14ac:dyDescent="0.15">
      <c r="A17" s="9"/>
      <c r="B17" s="5" t="s">
        <v>26</v>
      </c>
      <c r="D17" s="11"/>
      <c r="I17" s="12" t="s">
        <v>43</v>
      </c>
      <c r="J17" s="11"/>
      <c r="K17" s="40"/>
      <c r="L17" s="39"/>
    </row>
    <row r="18" spans="1:13" s="5" customFormat="1" ht="13.5" x14ac:dyDescent="0.15">
      <c r="A18" s="9"/>
      <c r="B18" s="5" t="s">
        <v>27</v>
      </c>
      <c r="D18" s="11"/>
      <c r="I18" s="12" t="s">
        <v>43</v>
      </c>
      <c r="J18" s="11"/>
      <c r="K18" s="38"/>
      <c r="L18" s="39"/>
    </row>
    <row r="19" spans="1:13" s="5" customFormat="1" ht="13.5" x14ac:dyDescent="0.15">
      <c r="A19" s="6" t="s">
        <v>10</v>
      </c>
      <c r="B19" s="13"/>
      <c r="C19" s="13"/>
      <c r="D19" s="14"/>
      <c r="E19" s="13"/>
      <c r="F19" s="13"/>
      <c r="G19" s="13"/>
      <c r="H19" s="13"/>
      <c r="I19" s="13"/>
      <c r="J19" s="14"/>
      <c r="K19" s="41"/>
      <c r="L19" s="42">
        <f>SUM(K20:K23)</f>
        <v>0</v>
      </c>
    </row>
    <row r="20" spans="1:13" s="5" customFormat="1" ht="13.5" x14ac:dyDescent="0.15">
      <c r="A20" s="9" t="s">
        <v>11</v>
      </c>
      <c r="D20" s="2"/>
      <c r="J20" s="2"/>
      <c r="K20" s="38">
        <f>ROUNDDOWN((J21+J22)/1000,0)</f>
        <v>0</v>
      </c>
      <c r="L20" s="39"/>
    </row>
    <row r="21" spans="1:13" s="5" customFormat="1" ht="13.5" x14ac:dyDescent="0.15">
      <c r="A21" s="9"/>
      <c r="C21" s="5" t="s">
        <v>78</v>
      </c>
      <c r="D21" s="11"/>
      <c r="E21" s="5" t="s">
        <v>39</v>
      </c>
      <c r="F21" s="5" t="s">
        <v>40</v>
      </c>
      <c r="H21" s="5" t="s">
        <v>41</v>
      </c>
      <c r="I21" s="12" t="s">
        <v>43</v>
      </c>
      <c r="J21" s="11">
        <f>D21*G21</f>
        <v>0</v>
      </c>
      <c r="K21" s="38"/>
      <c r="L21" s="39"/>
      <c r="M21" s="76"/>
    </row>
    <row r="22" spans="1:13" s="5" customFormat="1" ht="13.5" x14ac:dyDescent="0.15">
      <c r="A22" s="9"/>
      <c r="C22" s="5" t="s">
        <v>78</v>
      </c>
      <c r="D22" s="11"/>
      <c r="E22" s="5" t="s">
        <v>39</v>
      </c>
      <c r="F22" s="5" t="s">
        <v>40</v>
      </c>
      <c r="H22" s="5" t="s">
        <v>41</v>
      </c>
      <c r="I22" s="12" t="s">
        <v>43</v>
      </c>
      <c r="J22" s="11">
        <f>D22*G22</f>
        <v>0</v>
      </c>
      <c r="K22" s="38"/>
      <c r="L22" s="39"/>
    </row>
    <row r="23" spans="1:13" s="5" customFormat="1" ht="13.5" x14ac:dyDescent="0.15">
      <c r="A23" s="9" t="s">
        <v>12</v>
      </c>
      <c r="D23" s="2"/>
      <c r="J23" s="2"/>
      <c r="K23" s="38">
        <f>ROUNDDOWN(J24/1000,0)</f>
        <v>0</v>
      </c>
      <c r="L23" s="39"/>
    </row>
    <row r="24" spans="1:13" s="5" customFormat="1" ht="13.5" x14ac:dyDescent="0.15">
      <c r="A24" s="9"/>
      <c r="C24" s="5" t="s">
        <v>78</v>
      </c>
      <c r="D24" s="11"/>
      <c r="E24" s="5" t="s">
        <v>39</v>
      </c>
      <c r="F24" s="5" t="s">
        <v>40</v>
      </c>
      <c r="H24" s="5" t="s">
        <v>44</v>
      </c>
      <c r="I24" s="12" t="s">
        <v>43</v>
      </c>
      <c r="J24" s="11">
        <f>D24*G24</f>
        <v>0</v>
      </c>
      <c r="K24" s="40"/>
      <c r="L24" s="39"/>
    </row>
    <row r="25" spans="1:13" s="5" customFormat="1" ht="13.5" x14ac:dyDescent="0.15">
      <c r="A25" s="6" t="s">
        <v>13</v>
      </c>
      <c r="B25" s="13"/>
      <c r="C25" s="13"/>
      <c r="D25" s="14"/>
      <c r="E25" s="13"/>
      <c r="F25" s="13"/>
      <c r="G25" s="13"/>
      <c r="H25" s="13"/>
      <c r="I25" s="13"/>
      <c r="J25" s="14"/>
      <c r="K25" s="41"/>
      <c r="L25" s="42">
        <f>SUM(K26:K39)</f>
        <v>0</v>
      </c>
    </row>
    <row r="26" spans="1:13" s="5" customFormat="1" ht="13.5" x14ac:dyDescent="0.15">
      <c r="A26" s="9" t="s">
        <v>14</v>
      </c>
      <c r="D26" s="2"/>
      <c r="J26" s="11"/>
      <c r="K26" s="38">
        <f>ROUNDDOWN((J27+J28)/1000,0)</f>
        <v>0</v>
      </c>
      <c r="L26" s="39"/>
    </row>
    <row r="27" spans="1:13" s="5" customFormat="1" ht="13.5" x14ac:dyDescent="0.15">
      <c r="A27" s="9"/>
      <c r="B27" s="5" t="s">
        <v>28</v>
      </c>
      <c r="D27" s="11"/>
      <c r="I27" s="12" t="s">
        <v>43</v>
      </c>
      <c r="J27" s="11"/>
      <c r="K27" s="38"/>
      <c r="L27" s="39"/>
    </row>
    <row r="28" spans="1:13" s="5" customFormat="1" ht="13.5" x14ac:dyDescent="0.15">
      <c r="A28" s="9"/>
      <c r="B28" s="5" t="s">
        <v>29</v>
      </c>
      <c r="D28" s="11"/>
      <c r="I28" s="12" t="s">
        <v>43</v>
      </c>
      <c r="J28" s="11"/>
      <c r="K28" s="38"/>
      <c r="L28" s="39"/>
    </row>
    <row r="29" spans="1:13" s="5" customFormat="1" ht="13.5" x14ac:dyDescent="0.15">
      <c r="A29" s="9" t="s">
        <v>15</v>
      </c>
      <c r="D29" s="11"/>
      <c r="J29" s="11"/>
      <c r="K29" s="38">
        <f>ROUNDDOWN((J30+J31+J32)/1000,0)</f>
        <v>0</v>
      </c>
      <c r="L29" s="39"/>
    </row>
    <row r="30" spans="1:13" s="5" customFormat="1" ht="13.5" x14ac:dyDescent="0.15">
      <c r="A30" s="9" t="s">
        <v>31</v>
      </c>
      <c r="B30" s="5" t="s">
        <v>30</v>
      </c>
      <c r="D30" s="11"/>
      <c r="I30" s="12" t="s">
        <v>43</v>
      </c>
      <c r="J30" s="11"/>
      <c r="K30" s="38"/>
      <c r="L30" s="39"/>
    </row>
    <row r="31" spans="1:13" s="5" customFormat="1" ht="13.5" x14ac:dyDescent="0.15">
      <c r="A31" s="9"/>
      <c r="B31" s="5" t="s">
        <v>32</v>
      </c>
      <c r="D31" s="11"/>
      <c r="I31" s="12" t="s">
        <v>43</v>
      </c>
      <c r="J31" s="11"/>
      <c r="K31" s="38"/>
      <c r="L31" s="39"/>
    </row>
    <row r="32" spans="1:13" s="5" customFormat="1" ht="13.5" x14ac:dyDescent="0.15">
      <c r="A32" s="9" t="s">
        <v>148</v>
      </c>
      <c r="B32" s="5" t="s">
        <v>32</v>
      </c>
      <c r="D32" s="11"/>
      <c r="I32" s="12" t="s">
        <v>43</v>
      </c>
      <c r="J32" s="11"/>
      <c r="K32" s="38"/>
      <c r="L32" s="39"/>
    </row>
    <row r="33" spans="1:13" s="5" customFormat="1" ht="13.5" x14ac:dyDescent="0.15">
      <c r="A33" s="9" t="s">
        <v>16</v>
      </c>
      <c r="D33" s="2"/>
      <c r="J33" s="2"/>
      <c r="K33" s="38">
        <f>ROUNDDOWN((J34)/1000,0)</f>
        <v>0</v>
      </c>
      <c r="L33" s="39"/>
    </row>
    <row r="34" spans="1:13" s="5" customFormat="1" ht="13.5" x14ac:dyDescent="0.15">
      <c r="A34" s="9"/>
      <c r="B34" s="5" t="s">
        <v>149</v>
      </c>
      <c r="D34" s="11"/>
      <c r="I34" s="12" t="s">
        <v>43</v>
      </c>
      <c r="J34" s="11"/>
      <c r="K34" s="38"/>
      <c r="L34" s="39"/>
    </row>
    <row r="35" spans="1:13" s="5" customFormat="1" ht="13.5" x14ac:dyDescent="0.15">
      <c r="A35" s="9" t="s">
        <v>17</v>
      </c>
      <c r="D35" s="11"/>
      <c r="J35" s="11"/>
      <c r="K35" s="38">
        <f>ROUNDDOWN((J36+J37+J38+J39)/1000,0)</f>
        <v>0</v>
      </c>
      <c r="L35" s="39"/>
    </row>
    <row r="36" spans="1:13" s="5" customFormat="1" ht="13.5" x14ac:dyDescent="0.15">
      <c r="A36" s="9" t="s">
        <v>33</v>
      </c>
      <c r="C36" s="5" t="s">
        <v>78</v>
      </c>
      <c r="D36" s="11"/>
      <c r="E36" s="5" t="s">
        <v>39</v>
      </c>
      <c r="F36" s="5" t="s">
        <v>40</v>
      </c>
      <c r="H36" s="5" t="s">
        <v>45</v>
      </c>
      <c r="I36" s="12" t="s">
        <v>43</v>
      </c>
      <c r="J36" s="11">
        <f>D36*G36</f>
        <v>0</v>
      </c>
      <c r="K36" s="38"/>
      <c r="L36" s="39"/>
    </row>
    <row r="37" spans="1:13" s="5" customFormat="1" ht="13.5" x14ac:dyDescent="0.15">
      <c r="A37" s="9" t="s">
        <v>34</v>
      </c>
      <c r="B37" s="5" t="s">
        <v>46</v>
      </c>
      <c r="D37" s="11"/>
      <c r="I37" s="12" t="s">
        <v>43</v>
      </c>
      <c r="J37" s="11"/>
      <c r="K37" s="38"/>
      <c r="L37" s="39"/>
    </row>
    <row r="38" spans="1:13" s="5" customFormat="1" ht="13.5" x14ac:dyDescent="0.15">
      <c r="A38" s="9"/>
      <c r="B38" s="5" t="s">
        <v>47</v>
      </c>
      <c r="D38" s="11"/>
      <c r="I38" s="12" t="s">
        <v>43</v>
      </c>
      <c r="J38" s="11"/>
      <c r="K38" s="38"/>
      <c r="L38" s="39"/>
    </row>
    <row r="39" spans="1:13" s="5" customFormat="1" ht="13.5" x14ac:dyDescent="0.15">
      <c r="A39" s="9" t="s">
        <v>35</v>
      </c>
      <c r="B39" s="5" t="s">
        <v>51</v>
      </c>
      <c r="D39" s="11"/>
      <c r="I39" s="12" t="s">
        <v>43</v>
      </c>
      <c r="J39" s="11"/>
      <c r="K39" s="38"/>
      <c r="L39" s="39"/>
    </row>
    <row r="40" spans="1:13" s="5" customFormat="1" ht="13.5" x14ac:dyDescent="0.15">
      <c r="A40" s="109" t="s">
        <v>48</v>
      </c>
      <c r="B40" s="110"/>
      <c r="C40" s="13"/>
      <c r="D40" s="14">
        <f>SUM(L6:L39)*1000</f>
        <v>0</v>
      </c>
      <c r="E40" s="13" t="s">
        <v>39</v>
      </c>
      <c r="F40" s="13" t="s">
        <v>40</v>
      </c>
      <c r="G40" s="13">
        <v>10</v>
      </c>
      <c r="H40" s="13" t="s">
        <v>49</v>
      </c>
      <c r="I40" s="15" t="s">
        <v>43</v>
      </c>
      <c r="J40" s="14">
        <f>D40*G40%</f>
        <v>0</v>
      </c>
      <c r="K40" s="41"/>
      <c r="L40" s="42">
        <f>ROUNDDOWN((J40)/1000,0)</f>
        <v>0</v>
      </c>
    </row>
    <row r="41" spans="1:13" s="4" customFormat="1" ht="14.25" thickBot="1" x14ac:dyDescent="0.2">
      <c r="A41" s="48" t="s">
        <v>79</v>
      </c>
      <c r="B41" s="49"/>
      <c r="C41" s="49"/>
      <c r="D41" s="49"/>
      <c r="E41" s="49"/>
      <c r="F41" s="49"/>
      <c r="G41" s="49"/>
      <c r="H41" s="49"/>
      <c r="I41" s="49"/>
      <c r="J41" s="50"/>
      <c r="K41" s="51"/>
      <c r="L41" s="52">
        <f>SUM(L6:L40)</f>
        <v>0</v>
      </c>
    </row>
    <row r="42" spans="1:13" s="4" customFormat="1" ht="13.5" x14ac:dyDescent="0.15">
      <c r="A42" s="53" t="s">
        <v>88</v>
      </c>
      <c r="B42" s="54"/>
      <c r="C42" s="54"/>
      <c r="D42" s="54"/>
      <c r="E42" s="54"/>
      <c r="F42" s="54"/>
      <c r="G42" s="54"/>
      <c r="H42" s="54"/>
      <c r="I42" s="54"/>
      <c r="J42" s="54"/>
      <c r="K42" s="105">
        <f>L41*1000</f>
        <v>0</v>
      </c>
      <c r="L42" s="106"/>
    </row>
    <row r="43" spans="1:13" s="4" customFormat="1" ht="13.5" x14ac:dyDescent="0.15">
      <c r="A43" s="53" t="s">
        <v>80</v>
      </c>
      <c r="B43" s="54"/>
      <c r="C43" s="54"/>
      <c r="D43" s="54"/>
      <c r="E43" s="54"/>
      <c r="F43" s="54"/>
      <c r="G43" s="54"/>
      <c r="H43" s="54"/>
      <c r="I43" s="54"/>
      <c r="J43" s="55"/>
      <c r="K43" s="107">
        <f>ROUNDDOWN(K42*0.1,0)</f>
        <v>0</v>
      </c>
      <c r="L43" s="108"/>
    </row>
    <row r="44" spans="1:13" s="4" customFormat="1" ht="13.5" x14ac:dyDescent="0.15">
      <c r="A44" s="53" t="s">
        <v>89</v>
      </c>
      <c r="B44" s="54"/>
      <c r="C44" s="54"/>
      <c r="D44" s="54"/>
      <c r="E44" s="54"/>
      <c r="F44" s="54"/>
      <c r="G44" s="54"/>
      <c r="H44" s="54"/>
      <c r="I44" s="54"/>
      <c r="J44" s="55"/>
      <c r="K44" s="107">
        <f>K42+K43</f>
        <v>0</v>
      </c>
      <c r="L44" s="108"/>
    </row>
    <row r="45" spans="1:13" s="4" customFormat="1" ht="13.5" x14ac:dyDescent="0.15">
      <c r="B45" s="56"/>
      <c r="D45" s="57"/>
      <c r="J45" s="57"/>
    </row>
    <row r="46" spans="1:13" s="4" customFormat="1" ht="13.5" x14ac:dyDescent="0.15">
      <c r="A46" s="122" t="s">
        <v>81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 t="s">
        <v>70</v>
      </c>
      <c r="L46" s="122"/>
    </row>
    <row r="47" spans="1:13" s="4" customFormat="1" ht="13.5" x14ac:dyDescent="0.15">
      <c r="A47" s="58" t="s">
        <v>18</v>
      </c>
      <c r="B47" s="59"/>
      <c r="C47" s="59"/>
      <c r="D47" s="60"/>
      <c r="E47" s="59"/>
      <c r="F47" s="59"/>
      <c r="G47" s="59"/>
      <c r="H47" s="59"/>
      <c r="I47" s="59"/>
      <c r="J47" s="61"/>
      <c r="K47" s="124">
        <f>SUM(K48:K52)</f>
        <v>0</v>
      </c>
      <c r="L47" s="125"/>
    </row>
    <row r="48" spans="1:13" s="4" customFormat="1" ht="13.5" x14ac:dyDescent="0.15">
      <c r="A48" s="62" t="s">
        <v>19</v>
      </c>
      <c r="D48" s="57"/>
      <c r="J48" s="63"/>
      <c r="K48" s="64">
        <f>SUM(J49:J50)</f>
        <v>0</v>
      </c>
      <c r="L48" s="65"/>
      <c r="M48" s="66"/>
    </row>
    <row r="49" spans="1:13" s="4" customFormat="1" ht="13.5" x14ac:dyDescent="0.15">
      <c r="A49" s="62"/>
      <c r="B49" s="67" t="s">
        <v>65</v>
      </c>
      <c r="C49" s="67"/>
      <c r="D49" s="57"/>
      <c r="I49" s="68" t="s">
        <v>83</v>
      </c>
      <c r="J49" s="63"/>
      <c r="K49" s="62"/>
      <c r="L49" s="69"/>
      <c r="M49" s="70"/>
    </row>
    <row r="50" spans="1:13" s="4" customFormat="1" ht="13.5" x14ac:dyDescent="0.15">
      <c r="A50" s="62"/>
      <c r="B50" s="67" t="s">
        <v>72</v>
      </c>
      <c r="C50" s="67"/>
      <c r="D50" s="57"/>
      <c r="I50" s="68" t="s">
        <v>83</v>
      </c>
      <c r="J50" s="63"/>
      <c r="K50" s="62"/>
      <c r="L50" s="69"/>
      <c r="M50" s="70"/>
    </row>
    <row r="51" spans="1:13" s="4" customFormat="1" ht="13.5" x14ac:dyDescent="0.15">
      <c r="A51" s="62" t="s">
        <v>20</v>
      </c>
      <c r="D51" s="57"/>
      <c r="J51" s="63"/>
      <c r="K51" s="64">
        <f>SUM(J52)</f>
        <v>0</v>
      </c>
      <c r="L51" s="65"/>
    </row>
    <row r="52" spans="1:13" s="4" customFormat="1" ht="13.5" x14ac:dyDescent="0.15">
      <c r="A52" s="62"/>
      <c r="B52" s="67" t="s">
        <v>71</v>
      </c>
      <c r="C52" s="67"/>
      <c r="D52" s="57"/>
      <c r="I52" s="68" t="s">
        <v>83</v>
      </c>
      <c r="J52" s="63"/>
      <c r="K52" s="64"/>
      <c r="L52" s="69"/>
      <c r="M52" s="70"/>
    </row>
    <row r="53" spans="1:13" s="4" customFormat="1" ht="13.5" x14ac:dyDescent="0.15">
      <c r="A53" s="71"/>
      <c r="B53" s="72"/>
      <c r="C53" s="72"/>
      <c r="D53" s="73"/>
      <c r="E53" s="72"/>
      <c r="F53" s="72"/>
      <c r="G53" s="72"/>
      <c r="H53" s="72"/>
      <c r="I53" s="72"/>
      <c r="J53" s="74"/>
      <c r="K53" s="71"/>
      <c r="L53" s="75"/>
    </row>
    <row r="54" spans="1:13" s="4" customFormat="1" ht="13.5" x14ac:dyDescent="0.15">
      <c r="A54" s="53" t="s">
        <v>90</v>
      </c>
      <c r="B54" s="54"/>
      <c r="C54" s="54"/>
      <c r="D54" s="54"/>
      <c r="E54" s="54"/>
      <c r="F54" s="54"/>
      <c r="G54" s="54"/>
      <c r="H54" s="54"/>
      <c r="I54" s="54"/>
      <c r="J54" s="55"/>
      <c r="K54" s="107">
        <f>ROUNDDOWN(K47*0.1,0)</f>
        <v>0</v>
      </c>
      <c r="L54" s="108"/>
    </row>
    <row r="55" spans="1:13" s="4" customFormat="1" ht="13.5" x14ac:dyDescent="0.15">
      <c r="A55" s="53" t="s">
        <v>91</v>
      </c>
      <c r="B55" s="54"/>
      <c r="C55" s="54"/>
      <c r="D55" s="54"/>
      <c r="E55" s="54"/>
      <c r="F55" s="54"/>
      <c r="G55" s="54"/>
      <c r="H55" s="54"/>
      <c r="I55" s="54"/>
      <c r="J55" s="55"/>
      <c r="K55" s="107">
        <f>K47+K54</f>
        <v>0</v>
      </c>
      <c r="L55" s="108"/>
    </row>
    <row r="56" spans="1:13" s="4" customFormat="1" ht="13.5" x14ac:dyDescent="0.15">
      <c r="D56" s="70"/>
      <c r="J56" s="70"/>
    </row>
    <row r="57" spans="1:13" s="4" customFormat="1" ht="13.5" x14ac:dyDescent="0.15">
      <c r="A57" s="113" t="s">
        <v>92</v>
      </c>
      <c r="B57" s="114"/>
      <c r="C57" s="114"/>
      <c r="D57" s="114"/>
      <c r="E57" s="114"/>
      <c r="F57" s="114"/>
      <c r="G57" s="114"/>
      <c r="H57" s="114"/>
      <c r="I57" s="114"/>
      <c r="J57" s="115"/>
      <c r="K57" s="127">
        <f>ROUNDDOWN(K42+K47,0)</f>
        <v>0</v>
      </c>
      <c r="L57" s="128"/>
    </row>
    <row r="58" spans="1:13" s="4" customFormat="1" ht="13.5" x14ac:dyDescent="0.15">
      <c r="A58" s="113" t="s">
        <v>93</v>
      </c>
      <c r="B58" s="114"/>
      <c r="C58" s="114"/>
      <c r="D58" s="114"/>
      <c r="E58" s="114"/>
      <c r="F58" s="114"/>
      <c r="G58" s="114"/>
      <c r="H58" s="114"/>
      <c r="I58" s="114"/>
      <c r="J58" s="115"/>
      <c r="K58" s="107">
        <f>K43+K54</f>
        <v>0</v>
      </c>
      <c r="L58" s="108"/>
    </row>
    <row r="59" spans="1:13" s="4" customFormat="1" ht="13.5" x14ac:dyDescent="0.15">
      <c r="A59" s="113" t="s">
        <v>82</v>
      </c>
      <c r="B59" s="114"/>
      <c r="C59" s="114"/>
      <c r="D59" s="114"/>
      <c r="E59" s="114"/>
      <c r="F59" s="114"/>
      <c r="G59" s="114"/>
      <c r="H59" s="114"/>
      <c r="I59" s="114"/>
      <c r="J59" s="115"/>
      <c r="K59" s="107">
        <f>K57+K58</f>
        <v>0</v>
      </c>
      <c r="L59" s="108"/>
    </row>
    <row r="60" spans="1:13" ht="18" customHeight="1" x14ac:dyDescent="0.15"/>
    <row r="61" spans="1:13" ht="19.5" customHeight="1" x14ac:dyDescent="0.1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13" ht="57.75" customHeight="1" x14ac:dyDescent="0.15">
      <c r="A62" s="126" t="s">
        <v>144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</row>
  </sheetData>
  <mergeCells count="24">
    <mergeCell ref="A62:L62"/>
    <mergeCell ref="K46:L46"/>
    <mergeCell ref="K54:L54"/>
    <mergeCell ref="K55:L55"/>
    <mergeCell ref="K57:L57"/>
    <mergeCell ref="A61:L61"/>
    <mergeCell ref="A59:J59"/>
    <mergeCell ref="K58:L58"/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</mergeCells>
  <phoneticPr fontId="3"/>
  <pageMargins left="0.63" right="0.4" top="0.32" bottom="0.23" header="0.24" footer="0.2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view="pageBreakPreview" zoomScaleNormal="85" zoomScaleSheetLayoutView="100" workbookViewId="0">
      <selection activeCell="A4" sqref="A4:L4"/>
    </sheetView>
  </sheetViews>
  <sheetFormatPr defaultRowHeight="19.5" customHeight="1" x14ac:dyDescent="0.15"/>
  <cols>
    <col min="1" max="1" width="16.375" style="77" bestFit="1" customWidth="1"/>
    <col min="2" max="2" width="20" style="77" bestFit="1" customWidth="1"/>
    <col min="3" max="3" width="3.375" style="77" bestFit="1" customWidth="1"/>
    <col min="4" max="4" width="10.875" style="78" bestFit="1" customWidth="1"/>
    <col min="5" max="6" width="3.375" style="77" bestFit="1" customWidth="1"/>
    <col min="7" max="7" width="3.5" style="77" bestFit="1" customWidth="1"/>
    <col min="8" max="8" width="4.75" style="77" bestFit="1" customWidth="1"/>
    <col min="9" max="9" width="4.625" style="77" bestFit="1" customWidth="1"/>
    <col min="10" max="10" width="9.75" style="78" bestFit="1" customWidth="1"/>
    <col min="11" max="11" width="9.25" style="77" bestFit="1" customWidth="1"/>
    <col min="12" max="12" width="8.125" style="77" bestFit="1" customWidth="1"/>
    <col min="13" max="16384" width="9" style="77"/>
  </cols>
  <sheetData>
    <row r="1" spans="1:12" ht="19.5" customHeight="1" x14ac:dyDescent="0.15">
      <c r="A1" s="103" t="s">
        <v>151</v>
      </c>
      <c r="K1" s="78"/>
      <c r="L1" s="3"/>
    </row>
    <row r="2" spans="1:12" ht="19.5" customHeight="1" x14ac:dyDescent="0.15">
      <c r="A2" s="136" t="s">
        <v>141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s="79" customFormat="1" ht="16.5" customHeight="1" x14ac:dyDescent="0.15">
      <c r="B3" s="137"/>
      <c r="C3" s="137"/>
      <c r="D3" s="137"/>
      <c r="E3" s="137"/>
      <c r="F3" s="137"/>
      <c r="G3" s="137"/>
      <c r="H3" s="137"/>
      <c r="J3" s="138"/>
      <c r="K3" s="138"/>
      <c r="L3" s="138"/>
    </row>
    <row r="4" spans="1:12" s="79" customFormat="1" ht="18" customHeight="1" thickBot="1" x14ac:dyDescent="0.2">
      <c r="A4" s="139" t="s">
        <v>154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  <c r="L4" s="140"/>
    </row>
    <row r="5" spans="1:12" s="79" customFormat="1" ht="18" customHeight="1" x14ac:dyDescent="0.15">
      <c r="A5" s="141" t="s">
        <v>138</v>
      </c>
      <c r="B5" s="142"/>
      <c r="C5" s="142"/>
      <c r="D5" s="142"/>
      <c r="E5" s="142"/>
      <c r="F5" s="142"/>
      <c r="G5" s="142"/>
      <c r="H5" s="142"/>
      <c r="I5" s="142"/>
      <c r="J5" s="143"/>
      <c r="K5" s="144" t="s">
        <v>137</v>
      </c>
      <c r="L5" s="145"/>
    </row>
    <row r="6" spans="1:12" s="79" customFormat="1" ht="18" customHeight="1" x14ac:dyDescent="0.15">
      <c r="A6" s="102" t="s">
        <v>136</v>
      </c>
      <c r="B6" s="101"/>
      <c r="C6" s="101"/>
      <c r="D6" s="101"/>
      <c r="E6" s="101"/>
      <c r="F6" s="101"/>
      <c r="G6" s="101"/>
      <c r="H6" s="101"/>
      <c r="I6" s="101"/>
      <c r="J6" s="100"/>
      <c r="K6" s="99"/>
      <c r="L6" s="98">
        <f>SUM(K7:K35)</f>
        <v>0</v>
      </c>
    </row>
    <row r="7" spans="1:12" s="79" customFormat="1" ht="18" customHeight="1" x14ac:dyDescent="0.15">
      <c r="A7" s="94" t="s">
        <v>135</v>
      </c>
      <c r="D7" s="96"/>
      <c r="J7" s="96"/>
      <c r="K7" s="92">
        <f>ROUNDDOWN((J8+J9+J10)/1000,0)</f>
        <v>0</v>
      </c>
      <c r="L7" s="95"/>
    </row>
    <row r="8" spans="1:12" s="79" customFormat="1" ht="18" customHeight="1" x14ac:dyDescent="0.15">
      <c r="A8" s="94"/>
      <c r="B8" s="79" t="s">
        <v>134</v>
      </c>
      <c r="D8" s="80"/>
      <c r="I8" s="93" t="s">
        <v>100</v>
      </c>
      <c r="J8" s="80"/>
      <c r="K8" s="92"/>
      <c r="L8" s="91"/>
    </row>
    <row r="9" spans="1:12" s="79" customFormat="1" ht="18" customHeight="1" x14ac:dyDescent="0.15">
      <c r="A9" s="94"/>
      <c r="B9" s="79" t="s">
        <v>133</v>
      </c>
      <c r="D9" s="80"/>
      <c r="I9" s="93" t="s">
        <v>100</v>
      </c>
      <c r="J9" s="80"/>
      <c r="K9" s="92"/>
      <c r="L9" s="91"/>
    </row>
    <row r="10" spans="1:12" s="79" customFormat="1" ht="18" customHeight="1" x14ac:dyDescent="0.15">
      <c r="A10" s="94"/>
      <c r="B10" s="79" t="s">
        <v>132</v>
      </c>
      <c r="D10" s="80"/>
      <c r="I10" s="93" t="s">
        <v>100</v>
      </c>
      <c r="J10" s="80"/>
      <c r="K10" s="92"/>
      <c r="L10" s="91"/>
    </row>
    <row r="11" spans="1:12" s="79" customFormat="1" ht="18" customHeight="1" x14ac:dyDescent="0.15">
      <c r="A11" s="94"/>
      <c r="D11" s="80"/>
      <c r="I11" s="93"/>
      <c r="J11" s="80"/>
      <c r="K11" s="92"/>
      <c r="L11" s="91"/>
    </row>
    <row r="12" spans="1:12" s="79" customFormat="1" ht="18" customHeight="1" x14ac:dyDescent="0.15">
      <c r="A12" s="94" t="s">
        <v>131</v>
      </c>
      <c r="D12" s="80"/>
      <c r="J12" s="80"/>
      <c r="K12" s="92">
        <f>ROUNDDOWN((J13+J14)/1000,0)</f>
        <v>0</v>
      </c>
      <c r="L12" s="91"/>
    </row>
    <row r="13" spans="1:12" s="79" customFormat="1" ht="18" customHeight="1" x14ac:dyDescent="0.15">
      <c r="A13" s="94"/>
      <c r="B13" s="79" t="s">
        <v>130</v>
      </c>
      <c r="D13" s="80"/>
      <c r="I13" s="93" t="s">
        <v>100</v>
      </c>
      <c r="J13" s="80"/>
      <c r="K13" s="92"/>
      <c r="L13" s="91"/>
    </row>
    <row r="14" spans="1:12" s="79" customFormat="1" ht="18" customHeight="1" x14ac:dyDescent="0.15">
      <c r="A14" s="94"/>
      <c r="B14" s="79" t="s">
        <v>129</v>
      </c>
      <c r="D14" s="80"/>
      <c r="I14" s="93" t="s">
        <v>100</v>
      </c>
      <c r="J14" s="80"/>
      <c r="K14" s="92"/>
      <c r="L14" s="91"/>
    </row>
    <row r="15" spans="1:12" s="79" customFormat="1" ht="18" customHeight="1" x14ac:dyDescent="0.15">
      <c r="A15" s="94"/>
      <c r="D15" s="80"/>
      <c r="I15" s="93"/>
      <c r="J15" s="80"/>
      <c r="K15" s="92"/>
      <c r="L15" s="91"/>
    </row>
    <row r="16" spans="1:12" s="79" customFormat="1" ht="18" customHeight="1" x14ac:dyDescent="0.15">
      <c r="A16" s="94" t="s">
        <v>128</v>
      </c>
      <c r="D16" s="96"/>
      <c r="J16" s="96"/>
      <c r="K16" s="92">
        <f>ROUNDDOWN((J17+J18)/1000,0)</f>
        <v>0</v>
      </c>
      <c r="L16" s="95"/>
    </row>
    <row r="17" spans="1:12" s="79" customFormat="1" ht="18" customHeight="1" x14ac:dyDescent="0.15">
      <c r="A17" s="94"/>
      <c r="B17" s="79" t="s">
        <v>127</v>
      </c>
      <c r="C17" s="79" t="s">
        <v>105</v>
      </c>
      <c r="D17" s="80"/>
      <c r="E17" s="79" t="s">
        <v>103</v>
      </c>
      <c r="F17" s="79" t="s">
        <v>102</v>
      </c>
      <c r="H17" s="79" t="s">
        <v>104</v>
      </c>
      <c r="I17" s="93" t="s">
        <v>120</v>
      </c>
      <c r="J17" s="80">
        <f>D17*G17</f>
        <v>0</v>
      </c>
      <c r="K17" s="97"/>
      <c r="L17" s="91"/>
    </row>
    <row r="18" spans="1:12" s="79" customFormat="1" ht="18" customHeight="1" x14ac:dyDescent="0.15">
      <c r="A18" s="94"/>
      <c r="B18" s="79" t="s">
        <v>126</v>
      </c>
      <c r="C18" s="79" t="s">
        <v>105</v>
      </c>
      <c r="D18" s="80"/>
      <c r="E18" s="79" t="s">
        <v>103</v>
      </c>
      <c r="F18" s="79" t="s">
        <v>102</v>
      </c>
      <c r="H18" s="79" t="s">
        <v>125</v>
      </c>
      <c r="I18" s="93" t="s">
        <v>120</v>
      </c>
      <c r="J18" s="80">
        <f>D18*G18</f>
        <v>0</v>
      </c>
      <c r="K18" s="92"/>
      <c r="L18" s="91"/>
    </row>
    <row r="19" spans="1:12" s="79" customFormat="1" ht="18" customHeight="1" x14ac:dyDescent="0.15">
      <c r="A19" s="94"/>
      <c r="D19" s="80"/>
      <c r="I19" s="93"/>
      <c r="J19" s="80"/>
      <c r="K19" s="92"/>
      <c r="L19" s="91"/>
    </row>
    <row r="20" spans="1:12" s="79" customFormat="1" ht="18" customHeight="1" x14ac:dyDescent="0.15">
      <c r="A20" s="94" t="s">
        <v>124</v>
      </c>
      <c r="D20" s="80"/>
      <c r="I20" s="93"/>
      <c r="J20" s="80"/>
      <c r="K20" s="92">
        <f>ROUNDDOWN((J21+J22+J23)/1000,0)</f>
        <v>0</v>
      </c>
      <c r="L20" s="91"/>
    </row>
    <row r="21" spans="1:12" s="79" customFormat="1" ht="18" customHeight="1" x14ac:dyDescent="0.15">
      <c r="A21" s="94"/>
      <c r="B21" s="79" t="s">
        <v>123</v>
      </c>
      <c r="D21" s="80"/>
      <c r="I21" s="93" t="s">
        <v>120</v>
      </c>
      <c r="J21" s="80"/>
      <c r="K21" s="92"/>
      <c r="L21" s="91"/>
    </row>
    <row r="22" spans="1:12" s="79" customFormat="1" ht="18" customHeight="1" x14ac:dyDescent="0.15">
      <c r="A22" s="94"/>
      <c r="B22" s="79" t="s">
        <v>122</v>
      </c>
      <c r="D22" s="80"/>
      <c r="I22" s="93" t="s">
        <v>120</v>
      </c>
      <c r="J22" s="80"/>
      <c r="K22" s="92"/>
      <c r="L22" s="91"/>
    </row>
    <row r="23" spans="1:12" s="79" customFormat="1" ht="18" customHeight="1" x14ac:dyDescent="0.15">
      <c r="A23" s="94"/>
      <c r="B23" s="79" t="s">
        <v>121</v>
      </c>
      <c r="D23" s="80"/>
      <c r="I23" s="93" t="s">
        <v>120</v>
      </c>
      <c r="J23" s="80"/>
      <c r="K23" s="92"/>
      <c r="L23" s="91"/>
    </row>
    <row r="24" spans="1:12" s="79" customFormat="1" ht="18" customHeight="1" x14ac:dyDescent="0.15">
      <c r="A24" s="94"/>
      <c r="D24" s="80"/>
      <c r="I24" s="93"/>
      <c r="J24" s="80"/>
      <c r="K24" s="92"/>
      <c r="L24" s="91"/>
    </row>
    <row r="25" spans="1:12" s="79" customFormat="1" ht="18" customHeight="1" x14ac:dyDescent="0.15">
      <c r="A25" s="94" t="s">
        <v>119</v>
      </c>
      <c r="D25" s="96"/>
      <c r="J25" s="96"/>
      <c r="K25" s="92">
        <f>ROUNDDOWN((J26+J27+J28)/1000,0)</f>
        <v>0</v>
      </c>
      <c r="L25" s="91"/>
    </row>
    <row r="26" spans="1:12" s="79" customFormat="1" ht="18" customHeight="1" x14ac:dyDescent="0.15">
      <c r="A26" s="94" t="s">
        <v>118</v>
      </c>
      <c r="B26" s="79" t="s">
        <v>115</v>
      </c>
      <c r="D26" s="80"/>
      <c r="I26" s="93" t="s">
        <v>100</v>
      </c>
      <c r="J26" s="80"/>
      <c r="K26" s="92"/>
      <c r="L26" s="91"/>
    </row>
    <row r="27" spans="1:12" s="79" customFormat="1" ht="18" customHeight="1" x14ac:dyDescent="0.15">
      <c r="A27" s="94"/>
      <c r="B27" s="79" t="s">
        <v>117</v>
      </c>
      <c r="D27" s="80"/>
      <c r="I27" s="93" t="s">
        <v>100</v>
      </c>
      <c r="J27" s="80"/>
      <c r="K27" s="92"/>
      <c r="L27" s="91"/>
    </row>
    <row r="28" spans="1:12" s="79" customFormat="1" ht="18" customHeight="1" x14ac:dyDescent="0.15">
      <c r="A28" s="94" t="s">
        <v>116</v>
      </c>
      <c r="B28" s="79" t="s">
        <v>115</v>
      </c>
      <c r="D28" s="80"/>
      <c r="I28" s="93" t="s">
        <v>100</v>
      </c>
      <c r="J28" s="80"/>
      <c r="K28" s="92"/>
      <c r="L28" s="91"/>
    </row>
    <row r="29" spans="1:12" s="79" customFormat="1" ht="18" customHeight="1" x14ac:dyDescent="0.15">
      <c r="A29" s="94"/>
      <c r="D29" s="80"/>
      <c r="I29" s="93"/>
      <c r="J29" s="80"/>
      <c r="K29" s="92"/>
      <c r="L29" s="91"/>
    </row>
    <row r="30" spans="1:12" s="79" customFormat="1" ht="18" customHeight="1" x14ac:dyDescent="0.15">
      <c r="A30" s="94" t="s">
        <v>114</v>
      </c>
      <c r="D30" s="96"/>
      <c r="J30" s="96"/>
      <c r="K30" s="92">
        <f>ROUNDDOWN((J31+J32+J34+J33)/1000,0)</f>
        <v>0</v>
      </c>
      <c r="L30" s="95"/>
    </row>
    <row r="31" spans="1:12" s="79" customFormat="1" ht="18" customHeight="1" x14ac:dyDescent="0.15">
      <c r="A31" s="94" t="s">
        <v>113</v>
      </c>
      <c r="B31" s="79" t="s">
        <v>112</v>
      </c>
      <c r="D31" s="80"/>
      <c r="I31" s="93" t="s">
        <v>100</v>
      </c>
      <c r="J31" s="80"/>
      <c r="K31" s="92"/>
      <c r="L31" s="91"/>
    </row>
    <row r="32" spans="1:12" s="79" customFormat="1" ht="18" customHeight="1" x14ac:dyDescent="0.15">
      <c r="A32" s="94" t="s">
        <v>111</v>
      </c>
      <c r="B32" s="79" t="s">
        <v>110</v>
      </c>
      <c r="D32" s="80"/>
      <c r="I32" s="93" t="s">
        <v>100</v>
      </c>
      <c r="J32" s="80"/>
      <c r="K32" s="92"/>
      <c r="L32" s="91"/>
    </row>
    <row r="33" spans="1:12" s="79" customFormat="1" ht="18" customHeight="1" x14ac:dyDescent="0.15">
      <c r="A33" s="94" t="s">
        <v>109</v>
      </c>
      <c r="B33" s="79" t="s">
        <v>108</v>
      </c>
      <c r="D33" s="80"/>
      <c r="I33" s="93" t="s">
        <v>100</v>
      </c>
      <c r="J33" s="80"/>
      <c r="K33" s="92"/>
      <c r="L33" s="91"/>
    </row>
    <row r="34" spans="1:12" s="79" customFormat="1" ht="18" customHeight="1" x14ac:dyDescent="0.15">
      <c r="A34" s="94" t="s">
        <v>107</v>
      </c>
      <c r="B34" s="79" t="s">
        <v>106</v>
      </c>
      <c r="C34" s="79" t="s">
        <v>105</v>
      </c>
      <c r="D34" s="80"/>
      <c r="E34" s="79" t="s">
        <v>103</v>
      </c>
      <c r="F34" s="79" t="s">
        <v>102</v>
      </c>
      <c r="H34" s="79" t="s">
        <v>104</v>
      </c>
      <c r="I34" s="93" t="s">
        <v>100</v>
      </c>
      <c r="J34" s="80">
        <f>D34*G34</f>
        <v>0</v>
      </c>
      <c r="K34" s="92"/>
      <c r="L34" s="91"/>
    </row>
    <row r="35" spans="1:12" s="79" customFormat="1" ht="18" customHeight="1" x14ac:dyDescent="0.15">
      <c r="A35" s="94"/>
      <c r="D35" s="80"/>
      <c r="I35" s="93"/>
      <c r="J35" s="80"/>
      <c r="K35" s="92"/>
      <c r="L35" s="91"/>
    </row>
    <row r="36" spans="1:12" s="79" customFormat="1" ht="18" customHeight="1" x14ac:dyDescent="0.15">
      <c r="A36" s="146" t="s">
        <v>146</v>
      </c>
      <c r="B36" s="147"/>
      <c r="C36" s="90"/>
      <c r="D36" s="88">
        <f>SUM(L6)*1000</f>
        <v>0</v>
      </c>
      <c r="E36" s="90" t="s">
        <v>103</v>
      </c>
      <c r="F36" s="90" t="s">
        <v>102</v>
      </c>
      <c r="G36" s="90">
        <v>30</v>
      </c>
      <c r="H36" s="90" t="s">
        <v>101</v>
      </c>
      <c r="I36" s="89" t="s">
        <v>100</v>
      </c>
      <c r="J36" s="88">
        <f>D36*G36%</f>
        <v>0</v>
      </c>
      <c r="K36" s="87"/>
      <c r="L36" s="86">
        <f>ROUNDDOWN((J36)/1000,0)</f>
        <v>0</v>
      </c>
    </row>
    <row r="37" spans="1:12" s="79" customFormat="1" ht="18" customHeight="1" thickBot="1" x14ac:dyDescent="0.2">
      <c r="A37" s="148" t="s">
        <v>99</v>
      </c>
      <c r="B37" s="149"/>
      <c r="C37" s="149"/>
      <c r="D37" s="149"/>
      <c r="E37" s="149"/>
      <c r="F37" s="149"/>
      <c r="G37" s="149"/>
      <c r="H37" s="149"/>
      <c r="I37" s="149"/>
      <c r="J37" s="150"/>
      <c r="K37" s="130">
        <f>L6+L36</f>
        <v>0</v>
      </c>
      <c r="L37" s="131"/>
    </row>
    <row r="38" spans="1:12" s="82" customFormat="1" ht="18" customHeight="1" x14ac:dyDescent="0.15">
      <c r="A38" s="85" t="s">
        <v>98</v>
      </c>
      <c r="B38" s="84"/>
      <c r="C38" s="84"/>
      <c r="D38" s="84"/>
      <c r="E38" s="84"/>
      <c r="F38" s="84"/>
      <c r="G38" s="84"/>
      <c r="H38" s="84"/>
      <c r="I38" s="84"/>
      <c r="J38" s="84"/>
      <c r="K38" s="151">
        <f>K37*1000</f>
        <v>0</v>
      </c>
      <c r="L38" s="152"/>
    </row>
    <row r="39" spans="1:12" s="82" customFormat="1" ht="18" customHeight="1" x14ac:dyDescent="0.15">
      <c r="A39" s="132" t="s">
        <v>97</v>
      </c>
      <c r="B39" s="133"/>
      <c r="C39" s="84"/>
      <c r="D39" s="84"/>
      <c r="E39" s="84"/>
      <c r="F39" s="84"/>
      <c r="G39" s="84"/>
      <c r="H39" s="84"/>
      <c r="I39" s="84"/>
      <c r="J39" s="83"/>
      <c r="K39" s="134">
        <f>K37*1000*0.1</f>
        <v>0</v>
      </c>
      <c r="L39" s="135"/>
    </row>
    <row r="40" spans="1:12" s="82" customFormat="1" ht="18" customHeight="1" x14ac:dyDescent="0.15">
      <c r="A40" s="85" t="s">
        <v>96</v>
      </c>
      <c r="B40" s="84"/>
      <c r="C40" s="84"/>
      <c r="D40" s="84"/>
      <c r="E40" s="84"/>
      <c r="F40" s="84"/>
      <c r="G40" s="84"/>
      <c r="H40" s="84"/>
      <c r="I40" s="84"/>
      <c r="J40" s="83"/>
      <c r="K40" s="134">
        <f>K37*1000+K39</f>
        <v>0</v>
      </c>
      <c r="L40" s="135"/>
    </row>
    <row r="41" spans="1:12" s="79" customFormat="1" ht="18" customHeight="1" x14ac:dyDescent="0.15">
      <c r="B41" s="81"/>
      <c r="D41" s="80"/>
      <c r="J41" s="80"/>
    </row>
    <row r="42" spans="1:12" s="79" customFormat="1" ht="18" customHeight="1" x14ac:dyDescent="0.15">
      <c r="A42" s="122" t="s">
        <v>81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 t="s">
        <v>70</v>
      </c>
      <c r="L42" s="122"/>
    </row>
    <row r="43" spans="1:12" s="79" customFormat="1" ht="18" customHeight="1" x14ac:dyDescent="0.15">
      <c r="A43" s="58" t="s">
        <v>5</v>
      </c>
      <c r="B43" s="59"/>
      <c r="C43" s="59"/>
      <c r="D43" s="60"/>
      <c r="E43" s="59"/>
      <c r="F43" s="59"/>
      <c r="G43" s="59"/>
      <c r="H43" s="59"/>
      <c r="I43" s="59"/>
      <c r="J43" s="61"/>
      <c r="K43" s="124">
        <f>SUM(K44:K47)</f>
        <v>0</v>
      </c>
      <c r="L43" s="125"/>
    </row>
    <row r="44" spans="1:12" s="79" customFormat="1" ht="18" customHeight="1" x14ac:dyDescent="0.15">
      <c r="A44" s="62" t="s">
        <v>19</v>
      </c>
      <c r="B44" s="4"/>
      <c r="C44" s="4"/>
      <c r="D44" s="57"/>
      <c r="E44" s="4"/>
      <c r="F44" s="4"/>
      <c r="G44" s="4"/>
      <c r="H44" s="4"/>
      <c r="I44" s="4"/>
      <c r="J44" s="63"/>
      <c r="K44" s="64">
        <f>SUM(J45:J45)</f>
        <v>0</v>
      </c>
      <c r="L44" s="65"/>
    </row>
    <row r="45" spans="1:12" s="79" customFormat="1" ht="18" customHeight="1" x14ac:dyDescent="0.15">
      <c r="A45" s="62"/>
      <c r="B45" s="67" t="s">
        <v>72</v>
      </c>
      <c r="C45" s="67"/>
      <c r="D45" s="57"/>
      <c r="E45" s="4"/>
      <c r="F45" s="4"/>
      <c r="G45" s="4"/>
      <c r="H45" s="4"/>
      <c r="I45" s="68" t="s">
        <v>83</v>
      </c>
      <c r="J45" s="63"/>
      <c r="K45" s="62"/>
      <c r="L45" s="69"/>
    </row>
    <row r="46" spans="1:12" s="79" customFormat="1" ht="18" customHeight="1" x14ac:dyDescent="0.15">
      <c r="A46" s="62" t="s">
        <v>20</v>
      </c>
      <c r="B46" s="4"/>
      <c r="C46" s="4"/>
      <c r="D46" s="57"/>
      <c r="E46" s="4"/>
      <c r="F46" s="4"/>
      <c r="G46" s="4"/>
      <c r="H46" s="4"/>
      <c r="I46" s="4"/>
      <c r="J46" s="63"/>
      <c r="K46" s="64">
        <f>SUM(J47)</f>
        <v>0</v>
      </c>
      <c r="L46" s="65"/>
    </row>
    <row r="47" spans="1:12" s="79" customFormat="1" ht="18" customHeight="1" x14ac:dyDescent="0.15">
      <c r="A47" s="62"/>
      <c r="B47" s="67" t="s">
        <v>71</v>
      </c>
      <c r="C47" s="67"/>
      <c r="D47" s="57"/>
      <c r="E47" s="4"/>
      <c r="F47" s="4"/>
      <c r="G47" s="4"/>
      <c r="H47" s="4"/>
      <c r="I47" s="68" t="s">
        <v>83</v>
      </c>
      <c r="J47" s="63"/>
      <c r="K47" s="64"/>
      <c r="L47" s="69"/>
    </row>
    <row r="48" spans="1:12" s="79" customFormat="1" ht="18" customHeight="1" x14ac:dyDescent="0.15">
      <c r="A48" s="71"/>
      <c r="B48" s="72"/>
      <c r="C48" s="72"/>
      <c r="D48" s="73"/>
      <c r="E48" s="72"/>
      <c r="F48" s="72"/>
      <c r="G48" s="72"/>
      <c r="H48" s="72"/>
      <c r="I48" s="72"/>
      <c r="J48" s="74"/>
      <c r="K48" s="71"/>
      <c r="L48" s="75"/>
    </row>
    <row r="49" spans="1:12" s="79" customFormat="1" ht="18" customHeight="1" x14ac:dyDescent="0.15">
      <c r="A49" s="53" t="s">
        <v>90</v>
      </c>
      <c r="B49" s="54"/>
      <c r="C49" s="54"/>
      <c r="D49" s="54"/>
      <c r="E49" s="54"/>
      <c r="F49" s="54"/>
      <c r="G49" s="54"/>
      <c r="H49" s="54"/>
      <c r="I49" s="54"/>
      <c r="J49" s="55"/>
      <c r="K49" s="107">
        <f>ROUNDDOWN(K43*0.1,0)</f>
        <v>0</v>
      </c>
      <c r="L49" s="108"/>
    </row>
    <row r="50" spans="1:12" s="79" customFormat="1" ht="18" customHeight="1" x14ac:dyDescent="0.15">
      <c r="A50" s="53" t="s">
        <v>145</v>
      </c>
      <c r="B50" s="54"/>
      <c r="C50" s="54"/>
      <c r="D50" s="54"/>
      <c r="E50" s="54"/>
      <c r="F50" s="54"/>
      <c r="G50" s="54"/>
      <c r="H50" s="54"/>
      <c r="I50" s="54"/>
      <c r="J50" s="55"/>
      <c r="K50" s="107">
        <f>K43+K49</f>
        <v>0</v>
      </c>
      <c r="L50" s="108"/>
    </row>
    <row r="51" spans="1:12" s="79" customFormat="1" ht="18" customHeight="1" x14ac:dyDescent="0.15">
      <c r="A51" s="4"/>
      <c r="B51" s="4"/>
      <c r="C51" s="4"/>
      <c r="D51" s="70"/>
      <c r="E51" s="4"/>
      <c r="F51" s="4"/>
      <c r="G51" s="4"/>
      <c r="H51" s="4"/>
      <c r="I51" s="4"/>
      <c r="J51" s="70"/>
      <c r="K51" s="4"/>
      <c r="L51" s="4"/>
    </row>
    <row r="52" spans="1:12" s="79" customFormat="1" ht="18" customHeight="1" x14ac:dyDescent="0.15">
      <c r="A52" s="113" t="s">
        <v>143</v>
      </c>
      <c r="B52" s="114"/>
      <c r="C52" s="114"/>
      <c r="D52" s="114"/>
      <c r="E52" s="114"/>
      <c r="F52" s="114"/>
      <c r="G52" s="114"/>
      <c r="H52" s="114"/>
      <c r="I52" s="114"/>
      <c r="J52" s="115"/>
      <c r="K52" s="127">
        <f>ROUNDDOWN(K38+K43,0)</f>
        <v>0</v>
      </c>
      <c r="L52" s="128"/>
    </row>
    <row r="53" spans="1:12" s="79" customFormat="1" ht="18" customHeight="1" x14ac:dyDescent="0.15">
      <c r="A53" s="113" t="s">
        <v>93</v>
      </c>
      <c r="B53" s="114"/>
      <c r="C53" s="114"/>
      <c r="D53" s="114"/>
      <c r="E53" s="114"/>
      <c r="F53" s="114"/>
      <c r="G53" s="114"/>
      <c r="H53" s="114"/>
      <c r="I53" s="114"/>
      <c r="J53" s="115"/>
      <c r="K53" s="107">
        <f>K39+K49</f>
        <v>0</v>
      </c>
      <c r="L53" s="108"/>
    </row>
    <row r="54" spans="1:12" s="79" customFormat="1" ht="18" customHeight="1" x14ac:dyDescent="0.15">
      <c r="A54" s="113" t="s">
        <v>82</v>
      </c>
      <c r="B54" s="114"/>
      <c r="C54" s="114"/>
      <c r="D54" s="114"/>
      <c r="E54" s="114"/>
      <c r="F54" s="114"/>
      <c r="G54" s="114"/>
      <c r="H54" s="114"/>
      <c r="I54" s="114"/>
      <c r="J54" s="115"/>
      <c r="K54" s="107">
        <f>K52+K53</f>
        <v>0</v>
      </c>
      <c r="L54" s="108"/>
    </row>
    <row r="55" spans="1:12" s="79" customFormat="1" ht="18" customHeight="1" x14ac:dyDescent="0.15">
      <c r="B55" s="81"/>
      <c r="D55" s="80"/>
      <c r="J55" s="80"/>
    </row>
    <row r="56" spans="1:12" s="79" customFormat="1" ht="18" customHeight="1" x14ac:dyDescent="0.15">
      <c r="B56" s="81"/>
      <c r="D56" s="80"/>
      <c r="J56" s="80"/>
    </row>
    <row r="57" spans="1:12" s="79" customFormat="1" ht="18" customHeight="1" x14ac:dyDescent="0.15">
      <c r="B57" s="81"/>
      <c r="D57" s="80"/>
      <c r="J57" s="80"/>
    </row>
    <row r="58" spans="1:12" s="79" customFormat="1" ht="18" customHeight="1" x14ac:dyDescent="0.15">
      <c r="B58" s="81"/>
      <c r="D58" s="80"/>
      <c r="J58" s="80"/>
    </row>
    <row r="59" spans="1:12" s="79" customFormat="1" ht="18" customHeight="1" x14ac:dyDescent="0.15">
      <c r="B59" s="81"/>
      <c r="D59" s="80"/>
      <c r="J59" s="80"/>
    </row>
    <row r="60" spans="1:12" s="79" customFormat="1" ht="18" customHeight="1" x14ac:dyDescent="0.15">
      <c r="B60" s="81"/>
      <c r="D60" s="80"/>
      <c r="J60" s="80"/>
    </row>
    <row r="61" spans="1:12" s="79" customFormat="1" ht="18" customHeight="1" x14ac:dyDescent="0.15">
      <c r="B61" s="81"/>
      <c r="D61" s="80"/>
      <c r="J61" s="80"/>
    </row>
    <row r="62" spans="1:12" s="79" customFormat="1" ht="18" customHeight="1" x14ac:dyDescent="0.15">
      <c r="B62" s="81"/>
      <c r="D62" s="80"/>
      <c r="J62" s="80"/>
    </row>
    <row r="63" spans="1:12" s="79" customFormat="1" ht="18" customHeight="1" x14ac:dyDescent="0.15">
      <c r="B63" s="81"/>
      <c r="D63" s="80"/>
      <c r="J63" s="80"/>
    </row>
    <row r="64" spans="1:12" s="79" customFormat="1" ht="18" customHeight="1" x14ac:dyDescent="0.15">
      <c r="B64" s="81"/>
      <c r="D64" s="80"/>
      <c r="J64" s="80"/>
    </row>
    <row r="65" spans="1:12" s="79" customFormat="1" ht="18" customHeight="1" x14ac:dyDescent="0.15">
      <c r="B65" s="81"/>
      <c r="D65" s="80"/>
      <c r="J65" s="80"/>
    </row>
    <row r="66" spans="1:12" customFormat="1" ht="19.5" customHeight="1" x14ac:dyDescent="0.15">
      <c r="A66" s="129" t="s">
        <v>142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</row>
  </sheetData>
  <mergeCells count="25"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</mergeCells>
  <phoneticPr fontId="13"/>
  <pageMargins left="0.49" right="0.35" top="0.7480314960629921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view="pageBreakPreview" zoomScaleNormal="85" zoomScaleSheetLayoutView="100" workbookViewId="0">
      <selection activeCell="P13" sqref="P13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A1" t="s">
        <v>152</v>
      </c>
      <c r="K1" s="1"/>
      <c r="L1" s="3"/>
    </row>
    <row r="2" spans="1:12" ht="19.5" customHeight="1" x14ac:dyDescent="0.15">
      <c r="A2" s="104" t="s">
        <v>140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s="5" customFormat="1" ht="16.5" customHeight="1" x14ac:dyDescent="0.15">
      <c r="B3" s="157"/>
      <c r="C3" s="157"/>
      <c r="D3" s="157"/>
      <c r="E3" s="157"/>
      <c r="F3" s="157"/>
      <c r="G3" s="157"/>
      <c r="H3" s="157"/>
      <c r="J3" s="158"/>
      <c r="K3" s="158"/>
      <c r="L3" s="158"/>
    </row>
    <row r="4" spans="1:12" s="5" customFormat="1" ht="18" customHeight="1" thickBot="1" x14ac:dyDescent="0.2">
      <c r="A4" s="123" t="s">
        <v>155</v>
      </c>
      <c r="B4" s="123"/>
      <c r="C4" s="123"/>
      <c r="D4" s="123"/>
      <c r="E4" s="123"/>
      <c r="F4" s="123"/>
      <c r="G4" s="123"/>
      <c r="H4" s="123"/>
      <c r="I4" s="123"/>
      <c r="J4" s="123"/>
      <c r="K4" s="112"/>
      <c r="L4" s="112"/>
    </row>
    <row r="5" spans="1:12" s="5" customFormat="1" ht="13.5" x14ac:dyDescent="0.15">
      <c r="A5" s="118" t="s">
        <v>74</v>
      </c>
      <c r="B5" s="118"/>
      <c r="C5" s="118"/>
      <c r="D5" s="118"/>
      <c r="E5" s="118"/>
      <c r="F5" s="118"/>
      <c r="G5" s="118"/>
      <c r="H5" s="118"/>
      <c r="I5" s="118"/>
      <c r="J5" s="119"/>
      <c r="K5" s="120" t="s">
        <v>50</v>
      </c>
      <c r="L5" s="121"/>
    </row>
    <row r="6" spans="1:12" s="5" customFormat="1" ht="13.5" x14ac:dyDescent="0.15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  <c r="K6" s="43"/>
      <c r="L6" s="44">
        <f>SUM(K7:K35)</f>
        <v>0</v>
      </c>
    </row>
    <row r="7" spans="1:12" s="5" customFormat="1" ht="13.5" x14ac:dyDescent="0.15">
      <c r="A7" s="9" t="s">
        <v>1</v>
      </c>
      <c r="D7" s="10"/>
      <c r="J7" s="10"/>
      <c r="K7" s="38">
        <f>ROUNDDOWN((J9+J10+J11+J12+J14+J15)/1000,0)</f>
        <v>0</v>
      </c>
      <c r="L7" s="45"/>
    </row>
    <row r="8" spans="1:12" s="5" customFormat="1" ht="13.5" x14ac:dyDescent="0.15">
      <c r="A8" s="9" t="s">
        <v>55</v>
      </c>
      <c r="D8" s="11"/>
      <c r="J8" s="11"/>
      <c r="K8" s="38"/>
      <c r="L8" s="39"/>
    </row>
    <row r="9" spans="1:12" s="5" customFormat="1" ht="13.5" x14ac:dyDescent="0.15">
      <c r="A9" s="9"/>
      <c r="B9" s="5" t="s">
        <v>23</v>
      </c>
      <c r="D9" s="11"/>
      <c r="I9" s="12" t="s">
        <v>43</v>
      </c>
      <c r="J9" s="11"/>
      <c r="K9" s="38"/>
      <c r="L9" s="39"/>
    </row>
    <row r="10" spans="1:12" s="5" customFormat="1" ht="13.5" x14ac:dyDescent="0.15">
      <c r="A10" s="9"/>
      <c r="B10" s="5" t="s">
        <v>24</v>
      </c>
      <c r="D10" s="11"/>
      <c r="I10" s="12" t="s">
        <v>43</v>
      </c>
      <c r="J10" s="11"/>
      <c r="K10" s="38"/>
      <c r="L10" s="39"/>
    </row>
    <row r="11" spans="1:12" s="5" customFormat="1" ht="13.5" x14ac:dyDescent="0.15">
      <c r="A11" s="9"/>
      <c r="B11" s="5" t="s">
        <v>25</v>
      </c>
      <c r="D11" s="11"/>
      <c r="I11" s="12" t="s">
        <v>43</v>
      </c>
      <c r="J11" s="11"/>
      <c r="K11" s="38"/>
      <c r="L11" s="39"/>
    </row>
    <row r="12" spans="1:12" s="5" customFormat="1" ht="13.5" x14ac:dyDescent="0.15">
      <c r="A12" s="9"/>
      <c r="B12" s="5" t="s">
        <v>26</v>
      </c>
      <c r="D12" s="11"/>
      <c r="I12" s="12" t="s">
        <v>43</v>
      </c>
      <c r="J12" s="11"/>
      <c r="K12" s="38"/>
      <c r="L12" s="39"/>
    </row>
    <row r="13" spans="1:12" s="5" customFormat="1" ht="13.5" x14ac:dyDescent="0.15">
      <c r="A13" s="9" t="s">
        <v>56</v>
      </c>
      <c r="D13" s="11"/>
      <c r="J13" s="11"/>
      <c r="K13" s="38"/>
      <c r="L13" s="39"/>
    </row>
    <row r="14" spans="1:12" s="5" customFormat="1" ht="13.5" x14ac:dyDescent="0.15">
      <c r="A14" s="9"/>
      <c r="B14" s="5" t="s">
        <v>28</v>
      </c>
      <c r="D14" s="11"/>
      <c r="I14" s="12" t="s">
        <v>43</v>
      </c>
      <c r="J14" s="11"/>
      <c r="K14" s="38"/>
      <c r="L14" s="39"/>
    </row>
    <row r="15" spans="1:12" s="5" customFormat="1" ht="13.5" x14ac:dyDescent="0.15">
      <c r="A15" s="9"/>
      <c r="B15" s="5" t="s">
        <v>29</v>
      </c>
      <c r="D15" s="11"/>
      <c r="I15" s="12" t="s">
        <v>43</v>
      </c>
      <c r="J15" s="11"/>
      <c r="K15" s="38"/>
      <c r="L15" s="39"/>
    </row>
    <row r="16" spans="1:12" s="5" customFormat="1" ht="13.5" x14ac:dyDescent="0.15">
      <c r="A16" s="9" t="s">
        <v>2</v>
      </c>
      <c r="D16" s="10"/>
      <c r="J16" s="10"/>
      <c r="K16" s="38">
        <f>ROUNDDOWN((J17+J18+J19)/1000,0)</f>
        <v>0</v>
      </c>
      <c r="L16" s="45"/>
    </row>
    <row r="17" spans="1:12" s="5" customFormat="1" ht="13.5" x14ac:dyDescent="0.15">
      <c r="A17" s="9" t="s">
        <v>63</v>
      </c>
      <c r="B17" s="5" t="s">
        <v>75</v>
      </c>
      <c r="C17" s="5" t="s">
        <v>78</v>
      </c>
      <c r="D17" s="11"/>
      <c r="E17" s="5" t="s">
        <v>39</v>
      </c>
      <c r="F17" s="5" t="s">
        <v>40</v>
      </c>
      <c r="H17" s="5" t="s">
        <v>45</v>
      </c>
      <c r="I17" s="12" t="s">
        <v>66</v>
      </c>
      <c r="J17" s="11">
        <f>D17*G17</f>
        <v>0</v>
      </c>
      <c r="K17" s="40"/>
      <c r="L17" s="39"/>
    </row>
    <row r="18" spans="1:12" s="5" customFormat="1" ht="13.5" x14ac:dyDescent="0.15">
      <c r="A18" s="9"/>
      <c r="B18" s="5" t="s">
        <v>76</v>
      </c>
      <c r="C18" s="5" t="s">
        <v>78</v>
      </c>
      <c r="D18" s="11"/>
      <c r="E18" s="5" t="s">
        <v>39</v>
      </c>
      <c r="F18" s="5" t="s">
        <v>40</v>
      </c>
      <c r="H18" s="5" t="s">
        <v>44</v>
      </c>
      <c r="I18" s="12" t="s">
        <v>66</v>
      </c>
      <c r="J18" s="11">
        <f>D18*G18</f>
        <v>0</v>
      </c>
      <c r="K18" s="38"/>
      <c r="L18" s="39"/>
    </row>
    <row r="19" spans="1:12" s="5" customFormat="1" ht="13.5" x14ac:dyDescent="0.15">
      <c r="A19" s="9" t="s">
        <v>64</v>
      </c>
      <c r="B19" s="5" t="s">
        <v>67</v>
      </c>
      <c r="D19" s="11"/>
      <c r="I19" s="12" t="s">
        <v>43</v>
      </c>
      <c r="J19" s="11"/>
      <c r="K19" s="38"/>
      <c r="L19" s="39"/>
    </row>
    <row r="20" spans="1:12" s="5" customFormat="1" ht="13.5" x14ac:dyDescent="0.15">
      <c r="A20" s="9"/>
      <c r="D20" s="11"/>
      <c r="I20" s="12"/>
      <c r="J20" s="11"/>
      <c r="K20" s="38"/>
      <c r="L20" s="39"/>
    </row>
    <row r="21" spans="1:12" s="5" customFormat="1" ht="13.5" x14ac:dyDescent="0.15">
      <c r="A21" s="9" t="s">
        <v>3</v>
      </c>
      <c r="D21" s="10"/>
      <c r="J21" s="10"/>
      <c r="K21" s="38">
        <f>ROUNDDOWN((J22+J23+J24)/1000,0)</f>
        <v>0</v>
      </c>
      <c r="L21" s="39"/>
    </row>
    <row r="22" spans="1:12" s="5" customFormat="1" ht="13.5" x14ac:dyDescent="0.15">
      <c r="A22" s="9" t="s">
        <v>31</v>
      </c>
      <c r="B22" s="5" t="s">
        <v>30</v>
      </c>
      <c r="D22" s="11"/>
      <c r="I22" s="12" t="s">
        <v>43</v>
      </c>
      <c r="J22" s="11"/>
      <c r="K22" s="38"/>
      <c r="L22" s="39"/>
    </row>
    <row r="23" spans="1:12" s="5" customFormat="1" ht="13.5" x14ac:dyDescent="0.15">
      <c r="A23" s="9"/>
      <c r="B23" s="5" t="s">
        <v>77</v>
      </c>
      <c r="D23" s="11"/>
      <c r="I23" s="12" t="s">
        <v>43</v>
      </c>
      <c r="J23" s="11"/>
      <c r="K23" s="38"/>
      <c r="L23" s="39"/>
    </row>
    <row r="24" spans="1:12" s="5" customFormat="1" ht="13.5" x14ac:dyDescent="0.15">
      <c r="A24" s="9" t="s">
        <v>148</v>
      </c>
      <c r="B24" s="5" t="s">
        <v>77</v>
      </c>
      <c r="D24" s="11"/>
      <c r="I24" s="12" t="s">
        <v>43</v>
      </c>
      <c r="J24" s="11"/>
      <c r="K24" s="38"/>
      <c r="L24" s="39"/>
    </row>
    <row r="25" spans="1:12" s="5" customFormat="1" ht="13.5" x14ac:dyDescent="0.15">
      <c r="A25" s="9"/>
      <c r="D25" s="11"/>
      <c r="J25" s="11"/>
      <c r="K25" s="40"/>
      <c r="L25" s="39"/>
    </row>
    <row r="26" spans="1:12" s="5" customFormat="1" ht="13.5" x14ac:dyDescent="0.15">
      <c r="A26" s="9" t="s">
        <v>4</v>
      </c>
      <c r="D26" s="10"/>
      <c r="J26" s="10"/>
      <c r="K26" s="38">
        <f>ROUNDDOWN((J27+J28+J29+J30+J31+J32+J33+J34)/1000,0)</f>
        <v>0</v>
      </c>
      <c r="L26" s="45"/>
    </row>
    <row r="27" spans="1:12" s="5" customFormat="1" ht="13.5" x14ac:dyDescent="0.15">
      <c r="A27" s="9" t="s">
        <v>57</v>
      </c>
      <c r="B27" s="5" t="s">
        <v>149</v>
      </c>
      <c r="D27" s="11"/>
      <c r="I27" s="12" t="s">
        <v>43</v>
      </c>
      <c r="J27" s="11"/>
      <c r="K27" s="38"/>
      <c r="L27" s="39"/>
    </row>
    <row r="28" spans="1:12" s="5" customFormat="1" ht="13.5" x14ac:dyDescent="0.15">
      <c r="A28" s="9" t="s">
        <v>58</v>
      </c>
      <c r="B28" s="5" t="s">
        <v>51</v>
      </c>
      <c r="D28" s="11"/>
      <c r="I28" s="12" t="s">
        <v>43</v>
      </c>
      <c r="J28" s="11"/>
      <c r="K28" s="38"/>
      <c r="L28" s="39"/>
    </row>
    <row r="29" spans="1:12" s="5" customFormat="1" ht="13.5" x14ac:dyDescent="0.15">
      <c r="A29" s="9" t="s">
        <v>59</v>
      </c>
      <c r="B29" s="5" t="s">
        <v>95</v>
      </c>
      <c r="D29" s="11"/>
      <c r="I29" s="12" t="s">
        <v>43</v>
      </c>
      <c r="J29" s="11"/>
      <c r="K29" s="38"/>
      <c r="L29" s="39"/>
    </row>
    <row r="30" spans="1:12" s="5" customFormat="1" ht="13.5" x14ac:dyDescent="0.15">
      <c r="A30" s="9" t="s">
        <v>60</v>
      </c>
      <c r="B30" s="5" t="s">
        <v>52</v>
      </c>
      <c r="D30" s="11"/>
      <c r="I30" s="12" t="s">
        <v>43</v>
      </c>
      <c r="J30" s="11"/>
      <c r="K30" s="38"/>
      <c r="L30" s="39"/>
    </row>
    <row r="31" spans="1:12" s="5" customFormat="1" ht="13.5" x14ac:dyDescent="0.15">
      <c r="A31" s="9" t="s">
        <v>61</v>
      </c>
      <c r="B31" s="5" t="s">
        <v>53</v>
      </c>
      <c r="D31" s="11"/>
      <c r="I31" s="12" t="s">
        <v>43</v>
      </c>
      <c r="J31" s="11"/>
      <c r="K31" s="38"/>
      <c r="L31" s="39"/>
    </row>
    <row r="32" spans="1:12" s="5" customFormat="1" ht="13.5" x14ac:dyDescent="0.15">
      <c r="A32" s="9" t="s">
        <v>62</v>
      </c>
      <c r="B32" s="5" t="s">
        <v>38</v>
      </c>
      <c r="C32" s="5" t="s">
        <v>78</v>
      </c>
      <c r="D32" s="11"/>
      <c r="E32" s="5" t="s">
        <v>39</v>
      </c>
      <c r="F32" s="5" t="s">
        <v>40</v>
      </c>
      <c r="H32" s="5" t="s">
        <v>45</v>
      </c>
      <c r="I32" s="12" t="s">
        <v>43</v>
      </c>
      <c r="J32" s="11">
        <f>D32*G32</f>
        <v>0</v>
      </c>
      <c r="K32" s="38"/>
      <c r="L32" s="39"/>
    </row>
    <row r="33" spans="1:12" s="5" customFormat="1" ht="13.5" x14ac:dyDescent="0.15">
      <c r="A33" s="9"/>
      <c r="B33" s="5" t="s">
        <v>27</v>
      </c>
      <c r="D33" s="11"/>
      <c r="I33" s="12" t="s">
        <v>43</v>
      </c>
      <c r="J33" s="11"/>
      <c r="K33" s="38"/>
      <c r="L33" s="39"/>
    </row>
    <row r="34" spans="1:12" s="5" customFormat="1" ht="13.5" x14ac:dyDescent="0.15">
      <c r="A34" s="9"/>
      <c r="B34" s="5" t="s">
        <v>54</v>
      </c>
      <c r="D34" s="11"/>
      <c r="I34" s="12" t="s">
        <v>43</v>
      </c>
      <c r="J34" s="11"/>
      <c r="K34" s="38"/>
      <c r="L34" s="39"/>
    </row>
    <row r="35" spans="1:12" s="5" customFormat="1" ht="13.5" x14ac:dyDescent="0.15">
      <c r="A35" s="9"/>
      <c r="D35" s="11"/>
      <c r="I35" s="12"/>
      <c r="J35" s="11"/>
      <c r="K35" s="38"/>
      <c r="L35" s="39"/>
    </row>
    <row r="36" spans="1:12" s="5" customFormat="1" ht="13.5" x14ac:dyDescent="0.15">
      <c r="A36" s="109" t="s">
        <v>147</v>
      </c>
      <c r="B36" s="110"/>
      <c r="C36" s="13"/>
      <c r="D36" s="14">
        <f>SUM(L6)*1000</f>
        <v>0</v>
      </c>
      <c r="E36" s="13" t="s">
        <v>39</v>
      </c>
      <c r="F36" s="13" t="s">
        <v>40</v>
      </c>
      <c r="G36" s="13">
        <v>30</v>
      </c>
      <c r="H36" s="13" t="s">
        <v>49</v>
      </c>
      <c r="I36" s="15" t="s">
        <v>43</v>
      </c>
      <c r="J36" s="14">
        <f>D36*G36%</f>
        <v>0</v>
      </c>
      <c r="K36" s="41"/>
      <c r="L36" s="42">
        <f>ROUNDDOWN((J36)/1000,0)</f>
        <v>0</v>
      </c>
    </row>
    <row r="37" spans="1:12" s="5" customFormat="1" ht="14.25" thickBot="1" x14ac:dyDescent="0.2">
      <c r="A37" s="165" t="s">
        <v>68</v>
      </c>
      <c r="B37" s="166"/>
      <c r="C37" s="166"/>
      <c r="D37" s="166"/>
      <c r="E37" s="166"/>
      <c r="F37" s="166"/>
      <c r="G37" s="166"/>
      <c r="H37" s="166"/>
      <c r="I37" s="166"/>
      <c r="J37" s="167"/>
      <c r="K37" s="46"/>
      <c r="L37" s="47">
        <f>L6+L36</f>
        <v>0</v>
      </c>
    </row>
    <row r="38" spans="1:12" s="5" customFormat="1" ht="13.5" x14ac:dyDescent="0.15">
      <c r="A38" s="16" t="s">
        <v>84</v>
      </c>
      <c r="B38" s="17"/>
      <c r="C38" s="17"/>
      <c r="D38" s="17"/>
      <c r="E38" s="17"/>
      <c r="F38" s="17"/>
      <c r="G38" s="17"/>
      <c r="H38" s="17"/>
      <c r="I38" s="17"/>
      <c r="J38" s="17"/>
      <c r="K38" s="163">
        <f>L37*1000</f>
        <v>0</v>
      </c>
      <c r="L38" s="164"/>
    </row>
    <row r="39" spans="1:12" s="5" customFormat="1" ht="13.5" x14ac:dyDescent="0.15">
      <c r="A39" s="18" t="s">
        <v>86</v>
      </c>
      <c r="B39" s="19"/>
      <c r="C39" s="19"/>
      <c r="D39" s="19"/>
      <c r="E39" s="19"/>
      <c r="F39" s="19"/>
      <c r="G39" s="19"/>
      <c r="H39" s="19"/>
      <c r="I39" s="19"/>
      <c r="J39" s="20"/>
      <c r="K39" s="168">
        <f>ROUNDDOWN(L37*1000*(0.1/1.1),0)</f>
        <v>0</v>
      </c>
      <c r="L39" s="169"/>
    </row>
    <row r="40" spans="1:12" s="5" customFormat="1" ht="13.5" x14ac:dyDescent="0.15">
      <c r="B40" s="21"/>
      <c r="D40" s="11"/>
      <c r="J40" s="11"/>
    </row>
    <row r="41" spans="1:12" s="5" customFormat="1" ht="13.5" x14ac:dyDescent="0.15">
      <c r="A41" s="118" t="s">
        <v>73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 t="s">
        <v>70</v>
      </c>
      <c r="L41" s="118"/>
    </row>
    <row r="42" spans="1:12" s="5" customFormat="1" ht="13.5" x14ac:dyDescent="0.15">
      <c r="A42" s="6" t="s">
        <v>5</v>
      </c>
      <c r="B42" s="13"/>
      <c r="C42" s="13"/>
      <c r="D42" s="14"/>
      <c r="E42" s="13"/>
      <c r="F42" s="13"/>
      <c r="G42" s="13"/>
      <c r="H42" s="13"/>
      <c r="I42" s="13"/>
      <c r="J42" s="22"/>
      <c r="K42" s="155">
        <f>SUM(K43:K47)</f>
        <v>0</v>
      </c>
      <c r="L42" s="156"/>
    </row>
    <row r="43" spans="1:12" s="5" customFormat="1" ht="13.5" x14ac:dyDescent="0.15">
      <c r="A43" s="9" t="s">
        <v>19</v>
      </c>
      <c r="D43" s="11"/>
      <c r="J43" s="23"/>
      <c r="K43" s="24">
        <f>SUM(J44:J45)</f>
        <v>0</v>
      </c>
      <c r="L43" s="25"/>
    </row>
    <row r="44" spans="1:12" s="5" customFormat="1" ht="13.5" x14ac:dyDescent="0.15">
      <c r="A44" s="9"/>
      <c r="B44" s="10" t="s">
        <v>37</v>
      </c>
      <c r="C44" s="10"/>
      <c r="D44" s="11"/>
      <c r="I44" s="12" t="s">
        <v>43</v>
      </c>
      <c r="J44" s="23"/>
      <c r="K44" s="9"/>
      <c r="L44" s="26"/>
    </row>
    <row r="45" spans="1:12" s="5" customFormat="1" ht="13.5" x14ac:dyDescent="0.15">
      <c r="A45" s="9"/>
      <c r="B45" s="10" t="s">
        <v>36</v>
      </c>
      <c r="C45" s="10"/>
      <c r="D45" s="11"/>
      <c r="I45" s="12" t="s">
        <v>43</v>
      </c>
      <c r="J45" s="23"/>
      <c r="K45" s="9"/>
      <c r="L45" s="26"/>
    </row>
    <row r="46" spans="1:12" s="5" customFormat="1" ht="13.5" x14ac:dyDescent="0.15">
      <c r="A46" s="9" t="s">
        <v>20</v>
      </c>
      <c r="D46" s="11"/>
      <c r="J46" s="23"/>
      <c r="K46" s="24">
        <f>J47</f>
        <v>0</v>
      </c>
      <c r="L46" s="25"/>
    </row>
    <row r="47" spans="1:12" s="5" customFormat="1" ht="13.5" x14ac:dyDescent="0.15">
      <c r="A47" s="9"/>
      <c r="B47" s="10" t="s">
        <v>69</v>
      </c>
      <c r="C47" s="10"/>
      <c r="D47" s="11"/>
      <c r="I47" s="12" t="s">
        <v>43</v>
      </c>
      <c r="J47" s="23"/>
      <c r="K47" s="24"/>
      <c r="L47" s="26"/>
    </row>
    <row r="48" spans="1:12" s="5" customFormat="1" ht="13.5" x14ac:dyDescent="0.15">
      <c r="A48" s="18"/>
      <c r="B48" s="19"/>
      <c r="C48" s="19"/>
      <c r="D48" s="27"/>
      <c r="E48" s="19"/>
      <c r="F48" s="19"/>
      <c r="G48" s="19"/>
      <c r="H48" s="19"/>
      <c r="I48" s="19"/>
      <c r="J48" s="28"/>
      <c r="K48" s="18"/>
      <c r="L48" s="20"/>
    </row>
    <row r="49" spans="1:12" s="5" customFormat="1" ht="13.5" x14ac:dyDescent="0.15">
      <c r="A49" s="29" t="s">
        <v>94</v>
      </c>
      <c r="B49" s="30"/>
      <c r="C49" s="30"/>
      <c r="D49" s="30"/>
      <c r="E49" s="30"/>
      <c r="F49" s="30"/>
      <c r="G49" s="30"/>
      <c r="H49" s="30"/>
      <c r="I49" s="30"/>
      <c r="J49" s="31"/>
      <c r="K49" s="159">
        <f>ROUNDDOWN(K42*(0.1/1.1),0)</f>
        <v>0</v>
      </c>
      <c r="L49" s="160"/>
    </row>
    <row r="50" spans="1:12" s="5" customFormat="1" ht="13.5" x14ac:dyDescent="0.15">
      <c r="K50" s="32"/>
      <c r="L50" s="32"/>
    </row>
    <row r="51" spans="1:12" s="5" customFormat="1" ht="13.5" x14ac:dyDescent="0.15">
      <c r="A51" s="119" t="s">
        <v>85</v>
      </c>
      <c r="B51" s="153"/>
      <c r="C51" s="153"/>
      <c r="D51" s="153"/>
      <c r="E51" s="153"/>
      <c r="F51" s="153"/>
      <c r="G51" s="153"/>
      <c r="H51" s="153"/>
      <c r="I51" s="153"/>
      <c r="J51" s="154"/>
      <c r="K51" s="161">
        <f>K38+K42</f>
        <v>0</v>
      </c>
      <c r="L51" s="162"/>
    </row>
    <row r="52" spans="1:12" s="5" customFormat="1" ht="13.5" x14ac:dyDescent="0.15">
      <c r="A52" s="119" t="s">
        <v>87</v>
      </c>
      <c r="B52" s="153"/>
      <c r="C52" s="153"/>
      <c r="D52" s="153"/>
      <c r="E52" s="153"/>
      <c r="F52" s="153"/>
      <c r="G52" s="153"/>
      <c r="H52" s="153"/>
      <c r="I52" s="153"/>
      <c r="J52" s="154"/>
      <c r="K52" s="159">
        <f>K39+K49</f>
        <v>0</v>
      </c>
      <c r="L52" s="160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3"/>
  <pageMargins left="0.49" right="0.3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項目別明細表（一般）</vt:lpstr>
      <vt:lpstr>項目別明細表（国立研究開発法人）</vt:lpstr>
      <vt:lpstr>項目別明細表（大学）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