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FA4E720-C7C0-4D1A-A2A3-ABB1C96026FA}" xr6:coauthVersionLast="47" xr6:coauthVersionMax="47" xr10:uidLastSave="{00000000-0000-0000-0000-000000000000}"/>
  <bookViews>
    <workbookView xWindow="-120" yWindow="-120" windowWidth="29040" windowHeight="15840" tabRatio="79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37" r:id="rId7"/>
    <sheet name="別紙2(4)項目別明細表(助成先)【2026年度】" sheetId="38" r:id="rId8"/>
    <sheet name="別紙2(4)項目別明細表(助成先)【2027年度】" sheetId="39" r:id="rId9"/>
    <sheet name="別紙2(4)項目別明細表(助成先)【2028年度】" sheetId="43" r:id="rId10"/>
    <sheet name="別紙2(4)項目別明細表(委託共同研究先)【2025年度】" sheetId="40" r:id="rId11"/>
    <sheet name="別紙2(4)項目別明細表(委託共同研究先)【2026年度】" sheetId="41" r:id="rId12"/>
    <sheet name="別紙2(4)項目別明細表(委託共同研究先)【2027年度】" sheetId="42" r:id="rId13"/>
    <sheet name="別紙2(4)項目別明細表(委託共同研究先)【2028年度】" sheetId="44" r:id="rId14"/>
  </sheets>
  <definedNames>
    <definedName name="_xlnm._FilterDatabase" localSheetId="2" hidden="1">提案書様式!$A$73:$C$79</definedName>
    <definedName name="_xlnm.Print_Area" localSheetId="1">情報項目シート!$A$1:$F$81</definedName>
    <definedName name="_xlnm.Print_Area" localSheetId="2">提案書様式!$A$1:$Z$101</definedName>
    <definedName name="_xlnm.Print_Area" localSheetId="3">'別紙2(1)全期間総括表'!$A$1:$G$29</definedName>
    <definedName name="_xlnm.Print_Area" localSheetId="4">'別紙2(2)助成先総括表'!$A$1:$F$29</definedName>
    <definedName name="_xlnm.Print_Area" localSheetId="5">'別紙2(3)委託共同研究先総括表'!$A$1:$F$30</definedName>
    <definedName name="_xlnm.Print_Area" localSheetId="10">'別紙2(4)項目別明細表(委託共同研究先)【2025年度】'!$A$1:$L$59</definedName>
    <definedName name="_xlnm.Print_Area" localSheetId="11">'別紙2(4)項目別明細表(委託共同研究先)【2026年度】'!$A$1:$L$59</definedName>
    <definedName name="_xlnm.Print_Area" localSheetId="12">'別紙2(4)項目別明細表(委託共同研究先)【2027年度】'!$A$1:$L$59</definedName>
    <definedName name="_xlnm.Print_Area" localSheetId="13">'別紙2(4)項目別明細表(委託共同研究先)【2028年度】'!$A$1:$L$60</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1" l="1"/>
  <c r="A4" i="40"/>
  <c r="G92" i="24"/>
  <c r="G93" i="24"/>
  <c r="J93" i="24"/>
  <c r="M93" i="24"/>
  <c r="P93" i="24"/>
  <c r="S93" i="24"/>
  <c r="V93" i="24"/>
  <c r="V92" i="24"/>
  <c r="S92" i="24"/>
  <c r="P92" i="24"/>
  <c r="M92" i="24"/>
  <c r="J92" i="24"/>
  <c r="I54" i="24"/>
  <c r="A5" i="31" l="1"/>
  <c r="A5" i="27"/>
  <c r="A5" i="29"/>
  <c r="E24" i="24" l="1"/>
  <c r="A18" i="24"/>
  <c r="G7" i="17"/>
  <c r="C15" i="29" l="1"/>
  <c r="C14" i="29"/>
  <c r="C13" i="29"/>
  <c r="C12" i="29"/>
  <c r="A4" i="44"/>
  <c r="A4" i="42"/>
  <c r="A4" i="41"/>
  <c r="A4" i="43"/>
  <c r="A4" i="39"/>
  <c r="A4" i="38"/>
  <c r="A4" i="37"/>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43"/>
  <c r="K35" i="43" s="1"/>
  <c r="J34" i="43"/>
  <c r="K34" i="43" s="1"/>
  <c r="J33" i="43"/>
  <c r="K33" i="43" s="1"/>
  <c r="K32" i="43" s="1"/>
  <c r="F18" i="27" s="1"/>
  <c r="J35" i="39"/>
  <c r="K35" i="39" s="1"/>
  <c r="J34" i="39"/>
  <c r="K34" i="39" s="1"/>
  <c r="J33" i="39"/>
  <c r="K33" i="39" s="1"/>
  <c r="J35" i="38"/>
  <c r="K35" i="38" s="1"/>
  <c r="J34" i="38"/>
  <c r="K34" i="38" s="1"/>
  <c r="J33" i="38"/>
  <c r="K33" i="38" s="1"/>
  <c r="J35" i="37"/>
  <c r="K35" i="37" s="1"/>
  <c r="J34" i="37"/>
  <c r="K34" i="37" s="1"/>
  <c r="J33" i="37"/>
  <c r="K33" i="37" s="1"/>
  <c r="G25" i="29"/>
  <c r="G21" i="29"/>
  <c r="U51" i="24"/>
  <c r="U52" i="24"/>
  <c r="U53" i="24"/>
  <c r="R54" i="24"/>
  <c r="O54" i="24"/>
  <c r="G10" i="29"/>
  <c r="K50" i="44"/>
  <c r="K49" i="44"/>
  <c r="K48" i="44"/>
  <c r="K47" i="44"/>
  <c r="K46" i="44"/>
  <c r="K45" i="44"/>
  <c r="J44" i="44"/>
  <c r="K44" i="44" s="1"/>
  <c r="K43" i="44"/>
  <c r="K42" i="44"/>
  <c r="J41" i="44"/>
  <c r="K41" i="44" s="1"/>
  <c r="J40" i="44"/>
  <c r="K39" i="44"/>
  <c r="K38" i="44"/>
  <c r="K37" i="44" s="1"/>
  <c r="F19" i="31" s="1"/>
  <c r="J37" i="44"/>
  <c r="K36" i="44"/>
  <c r="J32" i="44"/>
  <c r="K31" i="44"/>
  <c r="K30" i="44"/>
  <c r="K29" i="44"/>
  <c r="J28" i="44"/>
  <c r="J26" i="44"/>
  <c r="K26" i="44" s="1"/>
  <c r="K25" i="44" s="1"/>
  <c r="J25" i="44"/>
  <c r="K24" i="44"/>
  <c r="J23" i="44"/>
  <c r="K23" i="44" s="1"/>
  <c r="J22" i="44"/>
  <c r="K22" i="44" s="1"/>
  <c r="K21" i="44" s="1"/>
  <c r="F14" i="31" s="1"/>
  <c r="J21" i="44"/>
  <c r="K19" i="44"/>
  <c r="K18" i="44"/>
  <c r="K17" i="44" s="1"/>
  <c r="F12" i="31" s="1"/>
  <c r="J17" i="44"/>
  <c r="K16" i="44"/>
  <c r="K15" i="44"/>
  <c r="K14" i="44"/>
  <c r="K13" i="44"/>
  <c r="J12" i="44"/>
  <c r="K12" i="44" s="1"/>
  <c r="J11" i="44"/>
  <c r="K11" i="44" s="1"/>
  <c r="K10" i="44" s="1"/>
  <c r="F11" i="31" s="1"/>
  <c r="J10" i="44"/>
  <c r="K9" i="44"/>
  <c r="K8" i="44"/>
  <c r="J7" i="44"/>
  <c r="J6" i="44" s="1"/>
  <c r="K54" i="43"/>
  <c r="J54" i="43"/>
  <c r="K48" i="43"/>
  <c r="K47" i="43"/>
  <c r="K46" i="43"/>
  <c r="K45" i="43"/>
  <c r="K44" i="43"/>
  <c r="K43" i="43"/>
  <c r="J42" i="43"/>
  <c r="K42" i="43" s="1"/>
  <c r="K41" i="43"/>
  <c r="K40" i="43"/>
  <c r="J39" i="43"/>
  <c r="K39" i="43" s="1"/>
  <c r="J38" i="43"/>
  <c r="K37" i="43"/>
  <c r="K36" i="43" s="1"/>
  <c r="F19" i="27" s="1"/>
  <c r="J36" i="43"/>
  <c r="K31" i="43"/>
  <c r="K30" i="43"/>
  <c r="K29" i="43" s="1"/>
  <c r="F17" i="27" s="1"/>
  <c r="J29" i="43"/>
  <c r="J27" i="43"/>
  <c r="K27" i="43" s="1"/>
  <c r="K26" i="43" s="1"/>
  <c r="F15" i="27" s="1"/>
  <c r="J26" i="43"/>
  <c r="J25" i="43"/>
  <c r="K25" i="43" s="1"/>
  <c r="J24" i="43"/>
  <c r="K24" i="43" s="1"/>
  <c r="J23" i="43"/>
  <c r="K23" i="43" s="1"/>
  <c r="J22" i="43"/>
  <c r="K22" i="43" s="1"/>
  <c r="J21" i="43"/>
  <c r="K21" i="43" s="1"/>
  <c r="K20" i="43" s="1"/>
  <c r="J20" i="43"/>
  <c r="J19" i="43"/>
  <c r="K18" i="43"/>
  <c r="K17" i="43"/>
  <c r="K16" i="43" s="1"/>
  <c r="F12" i="27" s="1"/>
  <c r="J16" i="43"/>
  <c r="K15" i="43"/>
  <c r="K14" i="43"/>
  <c r="K13" i="43"/>
  <c r="J12" i="43"/>
  <c r="K12" i="43" s="1"/>
  <c r="J11" i="43"/>
  <c r="K11" i="43" s="1"/>
  <c r="K9" i="43"/>
  <c r="J8" i="43"/>
  <c r="K8" i="43" s="1"/>
  <c r="J7" i="43"/>
  <c r="K39" i="42"/>
  <c r="K36" i="42"/>
  <c r="K31" i="42"/>
  <c r="K24" i="42"/>
  <c r="K16" i="42"/>
  <c r="K9" i="42"/>
  <c r="K9" i="41"/>
  <c r="K16" i="41"/>
  <c r="K31" i="41"/>
  <c r="K39" i="41"/>
  <c r="K36" i="41"/>
  <c r="K39" i="40"/>
  <c r="K36" i="40"/>
  <c r="K24" i="40"/>
  <c r="K16" i="40"/>
  <c r="K9" i="40"/>
  <c r="K9" i="39"/>
  <c r="K9" i="38"/>
  <c r="K9" i="37"/>
  <c r="C27" i="29"/>
  <c r="C26" i="29"/>
  <c r="C23" i="29"/>
  <c r="C22" i="29"/>
  <c r="V87" i="24"/>
  <c r="O87" i="24"/>
  <c r="H87" i="24"/>
  <c r="K86" i="24"/>
  <c r="K7" i="44" l="1"/>
  <c r="F10" i="31" s="1"/>
  <c r="F9" i="31" s="1"/>
  <c r="K19" i="43"/>
  <c r="F14" i="27"/>
  <c r="F13" i="27" s="1"/>
  <c r="K10" i="43"/>
  <c r="F11" i="27" s="1"/>
  <c r="K38" i="43"/>
  <c r="F20" i="27" s="1"/>
  <c r="K6" i="44"/>
  <c r="K40" i="44"/>
  <c r="F20" i="31" s="1"/>
  <c r="K20" i="44"/>
  <c r="K28" i="44"/>
  <c r="F17" i="31" s="1"/>
  <c r="F16" i="27"/>
  <c r="K7" i="43"/>
  <c r="F10" i="27" s="1"/>
  <c r="F9" i="27" s="1"/>
  <c r="J10" i="43"/>
  <c r="J6" i="43" s="1"/>
  <c r="J20" i="44"/>
  <c r="J51" i="44" s="1"/>
  <c r="J52" i="44" s="1"/>
  <c r="J51" i="43" s="1"/>
  <c r="J50" i="43" s="1"/>
  <c r="J49" i="43" s="1"/>
  <c r="J27" i="44"/>
  <c r="F15" i="31"/>
  <c r="F13" i="31" s="1"/>
  <c r="K32" i="44"/>
  <c r="F18" i="31" s="1"/>
  <c r="F16" i="31" s="1"/>
  <c r="K6" i="43"/>
  <c r="K27" i="44"/>
  <c r="K28" i="43"/>
  <c r="J32" i="43"/>
  <c r="J28" i="43" s="1"/>
  <c r="B27" i="24"/>
  <c r="E23" i="24"/>
  <c r="L54" i="24"/>
  <c r="F10" i="29"/>
  <c r="E10" i="29"/>
  <c r="D10" i="29"/>
  <c r="F25" i="29"/>
  <c r="F21" i="29"/>
  <c r="K50" i="42"/>
  <c r="K49" i="42"/>
  <c r="K48" i="42"/>
  <c r="K47" i="42"/>
  <c r="K46" i="42"/>
  <c r="K45" i="42"/>
  <c r="K44" i="42"/>
  <c r="J44" i="42"/>
  <c r="K43" i="42"/>
  <c r="K42" i="42"/>
  <c r="K41" i="42"/>
  <c r="J41" i="42"/>
  <c r="K40" i="42"/>
  <c r="E20" i="31" s="1"/>
  <c r="J40" i="42"/>
  <c r="K38" i="42"/>
  <c r="K37" i="42" s="1"/>
  <c r="E19" i="31" s="1"/>
  <c r="J37" i="42"/>
  <c r="K32" i="42"/>
  <c r="E18" i="31" s="1"/>
  <c r="J32" i="42"/>
  <c r="K30" i="42"/>
  <c r="K29" i="42"/>
  <c r="K28" i="42"/>
  <c r="E17" i="31" s="1"/>
  <c r="J28" i="42"/>
  <c r="K26" i="42"/>
  <c r="J26" i="42"/>
  <c r="K25" i="42"/>
  <c r="E15" i="31" s="1"/>
  <c r="J25" i="42"/>
  <c r="K23" i="42"/>
  <c r="J23" i="42"/>
  <c r="K22" i="42"/>
  <c r="J22" i="42"/>
  <c r="K21" i="42"/>
  <c r="E14" i="31" s="1"/>
  <c r="J21" i="42"/>
  <c r="K20" i="42"/>
  <c r="J20" i="42"/>
  <c r="K19" i="42"/>
  <c r="K18" i="42"/>
  <c r="K17" i="42"/>
  <c r="E12" i="31" s="1"/>
  <c r="J17" i="42"/>
  <c r="K15" i="42"/>
  <c r="K14" i="42"/>
  <c r="K13" i="42"/>
  <c r="J12" i="42"/>
  <c r="K12" i="42" s="1"/>
  <c r="J11" i="42"/>
  <c r="K11" i="42" s="1"/>
  <c r="K8" i="42"/>
  <c r="K7" i="42" s="1"/>
  <c r="E10" i="31" s="1"/>
  <c r="J7" i="42"/>
  <c r="K50" i="41"/>
  <c r="K49" i="41"/>
  <c r="K48" i="41"/>
  <c r="K47" i="41"/>
  <c r="K46" i="41"/>
  <c r="K45" i="41"/>
  <c r="J44" i="41"/>
  <c r="K44" i="41" s="1"/>
  <c r="K43" i="41"/>
  <c r="K42" i="41"/>
  <c r="J41" i="41"/>
  <c r="K41" i="41" s="1"/>
  <c r="J40" i="41"/>
  <c r="K38" i="41"/>
  <c r="K37" i="41" s="1"/>
  <c r="D19" i="31" s="1"/>
  <c r="J37" i="41"/>
  <c r="K32" i="41"/>
  <c r="D18" i="31" s="1"/>
  <c r="J32" i="41"/>
  <c r="K30" i="41"/>
  <c r="K29" i="41"/>
  <c r="K28" i="41" s="1"/>
  <c r="D17" i="31" s="1"/>
  <c r="J28" i="41"/>
  <c r="J26" i="41"/>
  <c r="K26" i="41" s="1"/>
  <c r="K25" i="41" s="1"/>
  <c r="D15" i="31" s="1"/>
  <c r="J25" i="41"/>
  <c r="J23" i="41"/>
  <c r="K23" i="41" s="1"/>
  <c r="J22" i="41"/>
  <c r="K22" i="41" s="1"/>
  <c r="J21" i="41"/>
  <c r="J20" i="41"/>
  <c r="K19" i="41"/>
  <c r="K18" i="41"/>
  <c r="K17" i="41" s="1"/>
  <c r="D12" i="31" s="1"/>
  <c r="J17" i="41"/>
  <c r="K15" i="41"/>
  <c r="K14" i="41"/>
  <c r="K13" i="41"/>
  <c r="J12" i="41"/>
  <c r="K12" i="41" s="1"/>
  <c r="J11" i="41"/>
  <c r="K11" i="41" s="1"/>
  <c r="J10" i="41"/>
  <c r="J6" i="41" s="1"/>
  <c r="K8" i="41"/>
  <c r="K7" i="41"/>
  <c r="D10" i="31" s="1"/>
  <c r="J7" i="41"/>
  <c r="K50" i="40"/>
  <c r="K49" i="40"/>
  <c r="K48" i="40"/>
  <c r="K47" i="40"/>
  <c r="K46" i="40"/>
  <c r="K45" i="40"/>
  <c r="K44" i="40"/>
  <c r="J44" i="40"/>
  <c r="K43" i="40"/>
  <c r="K42" i="40"/>
  <c r="K41" i="40"/>
  <c r="J41" i="40"/>
  <c r="K40" i="40"/>
  <c r="C20" i="31" s="1"/>
  <c r="J40" i="40"/>
  <c r="K38" i="40"/>
  <c r="K37" i="40" s="1"/>
  <c r="J37" i="40"/>
  <c r="K32" i="40"/>
  <c r="C18" i="31" s="1"/>
  <c r="J32" i="40"/>
  <c r="K30" i="40"/>
  <c r="K29" i="40"/>
  <c r="K28" i="40"/>
  <c r="C17" i="31" s="1"/>
  <c r="J28" i="40"/>
  <c r="K26" i="40"/>
  <c r="J26" i="40"/>
  <c r="K25" i="40"/>
  <c r="C15" i="31" s="1"/>
  <c r="J25" i="40"/>
  <c r="K23" i="40"/>
  <c r="J23" i="40"/>
  <c r="K22" i="40"/>
  <c r="J22" i="40"/>
  <c r="K21" i="40"/>
  <c r="C14" i="31" s="1"/>
  <c r="J21" i="40"/>
  <c r="K20" i="40"/>
  <c r="J20" i="40"/>
  <c r="K19" i="40"/>
  <c r="K18" i="40"/>
  <c r="K17" i="40"/>
  <c r="C12" i="31" s="1"/>
  <c r="J17" i="40"/>
  <c r="K15" i="40"/>
  <c r="K14" i="40"/>
  <c r="K13" i="40"/>
  <c r="J12" i="40"/>
  <c r="K12" i="40" s="1"/>
  <c r="J11" i="40"/>
  <c r="K11" i="40" s="1"/>
  <c r="K8" i="40"/>
  <c r="K7" i="40" s="1"/>
  <c r="C10" i="31" s="1"/>
  <c r="J7" i="40"/>
  <c r="K54" i="39"/>
  <c r="J54" i="39"/>
  <c r="K48" i="39"/>
  <c r="K47" i="39"/>
  <c r="K46" i="39"/>
  <c r="K45" i="39"/>
  <c r="K44" i="39"/>
  <c r="K43" i="39"/>
  <c r="J42" i="39"/>
  <c r="K42" i="39" s="1"/>
  <c r="K41" i="39"/>
  <c r="K40" i="39"/>
  <c r="J39" i="39"/>
  <c r="K39" i="39" s="1"/>
  <c r="K37" i="39"/>
  <c r="K36" i="39" s="1"/>
  <c r="E19" i="27" s="1"/>
  <c r="J36" i="39"/>
  <c r="K32" i="39"/>
  <c r="E18" i="27" s="1"/>
  <c r="J32" i="39"/>
  <c r="K31" i="39"/>
  <c r="K30" i="39"/>
  <c r="K29" i="39"/>
  <c r="E17" i="27" s="1"/>
  <c r="J29" i="39"/>
  <c r="K27" i="39"/>
  <c r="J27" i="39"/>
  <c r="K26" i="39"/>
  <c r="E15" i="27" s="1"/>
  <c r="J26" i="39"/>
  <c r="K25" i="39"/>
  <c r="J25" i="39"/>
  <c r="K24" i="39"/>
  <c r="J24" i="39"/>
  <c r="K23" i="39"/>
  <c r="J23" i="39"/>
  <c r="K22" i="39"/>
  <c r="J22" i="39"/>
  <c r="K21" i="39"/>
  <c r="J21" i="39"/>
  <c r="K20" i="39"/>
  <c r="E14" i="27" s="1"/>
  <c r="J20" i="39"/>
  <c r="K19" i="39"/>
  <c r="J19" i="39"/>
  <c r="K18" i="39"/>
  <c r="K17" i="39"/>
  <c r="K16" i="39"/>
  <c r="E12" i="27" s="1"/>
  <c r="J16" i="39"/>
  <c r="K15" i="39"/>
  <c r="K14" i="39"/>
  <c r="K13" i="39"/>
  <c r="J12" i="39"/>
  <c r="K12" i="39" s="1"/>
  <c r="J11" i="39"/>
  <c r="K11" i="39" s="1"/>
  <c r="K10" i="39" s="1"/>
  <c r="E11" i="27" s="1"/>
  <c r="J8" i="39"/>
  <c r="K8" i="39" s="1"/>
  <c r="K7" i="39" s="1"/>
  <c r="K54" i="38"/>
  <c r="J54" i="38"/>
  <c r="K48" i="38"/>
  <c r="K47" i="38"/>
  <c r="K46" i="38"/>
  <c r="K45" i="38"/>
  <c r="K44" i="38"/>
  <c r="K43" i="38"/>
  <c r="J42" i="38"/>
  <c r="K42" i="38" s="1"/>
  <c r="K41" i="38"/>
  <c r="K40" i="38"/>
  <c r="J39" i="38"/>
  <c r="K39" i="38" s="1"/>
  <c r="J38" i="38"/>
  <c r="K37" i="38"/>
  <c r="K36" i="38" s="1"/>
  <c r="D19" i="27" s="1"/>
  <c r="J36" i="38"/>
  <c r="K32" i="38"/>
  <c r="D18" i="27" s="1"/>
  <c r="J32" i="38"/>
  <c r="K31" i="38"/>
  <c r="K30" i="38"/>
  <c r="K29" i="38"/>
  <c r="D17" i="27" s="1"/>
  <c r="J29" i="38"/>
  <c r="K27" i="38"/>
  <c r="J27" i="38"/>
  <c r="K26" i="38"/>
  <c r="D15" i="27" s="1"/>
  <c r="J26" i="38"/>
  <c r="K25" i="38"/>
  <c r="J25" i="38"/>
  <c r="K24" i="38"/>
  <c r="J24" i="38"/>
  <c r="K23" i="38"/>
  <c r="J23" i="38"/>
  <c r="K22" i="38"/>
  <c r="J22" i="38"/>
  <c r="J21" i="38"/>
  <c r="K21" i="38" s="1"/>
  <c r="K20" i="38" s="1"/>
  <c r="J20" i="38"/>
  <c r="J19" i="38"/>
  <c r="K18" i="38"/>
  <c r="K17" i="38"/>
  <c r="K16" i="38"/>
  <c r="D12" i="27" s="1"/>
  <c r="J16" i="38"/>
  <c r="K15" i="38"/>
  <c r="K14" i="38"/>
  <c r="K13" i="38"/>
  <c r="J12" i="38"/>
  <c r="K12" i="38" s="1"/>
  <c r="J11" i="38"/>
  <c r="K11" i="38" s="1"/>
  <c r="K10" i="38" s="1"/>
  <c r="D11" i="27" s="1"/>
  <c r="J8" i="38"/>
  <c r="K8" i="38" s="1"/>
  <c r="K7" i="38" s="1"/>
  <c r="K54" i="37"/>
  <c r="J54" i="37"/>
  <c r="K48" i="37"/>
  <c r="K47" i="37"/>
  <c r="K46" i="37"/>
  <c r="K45" i="37"/>
  <c r="K44" i="37"/>
  <c r="K43" i="37"/>
  <c r="J42" i="37"/>
  <c r="K42" i="37" s="1"/>
  <c r="K41" i="37"/>
  <c r="K40" i="37"/>
  <c r="J39" i="37"/>
  <c r="K39" i="37" s="1"/>
  <c r="K37" i="37"/>
  <c r="K36" i="37" s="1"/>
  <c r="C19" i="27" s="1"/>
  <c r="J36" i="37"/>
  <c r="J32" i="37"/>
  <c r="K31" i="37"/>
  <c r="K30" i="37"/>
  <c r="K29" i="37" s="1"/>
  <c r="C17" i="27" s="1"/>
  <c r="J29" i="37"/>
  <c r="J27" i="37"/>
  <c r="K27" i="37" s="1"/>
  <c r="K26" i="37" s="1"/>
  <c r="C15" i="27" s="1"/>
  <c r="J25" i="37"/>
  <c r="K25" i="37" s="1"/>
  <c r="J24" i="37"/>
  <c r="K24" i="37" s="1"/>
  <c r="J23" i="37"/>
  <c r="K23" i="37" s="1"/>
  <c r="J22" i="37"/>
  <c r="K22" i="37" s="1"/>
  <c r="J21" i="37"/>
  <c r="K21" i="37" s="1"/>
  <c r="K18" i="37"/>
  <c r="K17" i="37"/>
  <c r="J16" i="37"/>
  <c r="K15" i="37"/>
  <c r="K14" i="37"/>
  <c r="K13" i="37"/>
  <c r="K12" i="37"/>
  <c r="J12" i="37"/>
  <c r="K11" i="37"/>
  <c r="J11" i="37"/>
  <c r="K10" i="37"/>
  <c r="C11" i="27" s="1"/>
  <c r="J10" i="37"/>
  <c r="J8" i="37"/>
  <c r="E25" i="29"/>
  <c r="E21" i="29"/>
  <c r="D25" i="29"/>
  <c r="D21" i="29"/>
  <c r="J57" i="43" l="1"/>
  <c r="C24" i="17" s="1"/>
  <c r="R50" i="24" s="1"/>
  <c r="D14" i="27"/>
  <c r="K19" i="38"/>
  <c r="K21" i="41"/>
  <c r="K40" i="41"/>
  <c r="D20" i="31" s="1"/>
  <c r="J7" i="37"/>
  <c r="K8" i="37"/>
  <c r="K7" i="37" s="1"/>
  <c r="C10" i="27" s="1"/>
  <c r="J20" i="37"/>
  <c r="J26" i="37"/>
  <c r="C13" i="31"/>
  <c r="E13" i="31"/>
  <c r="F21" i="31"/>
  <c r="K51" i="44"/>
  <c r="K52" i="44" s="1"/>
  <c r="K6" i="39"/>
  <c r="J38" i="39"/>
  <c r="J10" i="40"/>
  <c r="J6" i="40" s="1"/>
  <c r="K10" i="41"/>
  <c r="K6" i="41" s="1"/>
  <c r="J10" i="42"/>
  <c r="J6" i="42" s="1"/>
  <c r="C10" i="29"/>
  <c r="J27" i="42"/>
  <c r="J27" i="41"/>
  <c r="J51" i="41" s="1"/>
  <c r="J52" i="41" s="1"/>
  <c r="J51" i="38" s="1"/>
  <c r="J27" i="40"/>
  <c r="K27" i="40"/>
  <c r="J28" i="39"/>
  <c r="J28" i="38"/>
  <c r="U54" i="24"/>
  <c r="J53" i="44"/>
  <c r="J54" i="44" s="1"/>
  <c r="K27" i="42"/>
  <c r="E16" i="31"/>
  <c r="D11" i="31"/>
  <c r="K27" i="41"/>
  <c r="C19" i="31"/>
  <c r="C16" i="31" s="1"/>
  <c r="K6" i="38"/>
  <c r="D9" i="31"/>
  <c r="K38" i="39"/>
  <c r="E20" i="27" s="1"/>
  <c r="J7" i="39"/>
  <c r="J10" i="39"/>
  <c r="K28" i="39"/>
  <c r="E10" i="27"/>
  <c r="E9" i="27" s="1"/>
  <c r="K38" i="38"/>
  <c r="D20" i="27" s="1"/>
  <c r="J7" i="38"/>
  <c r="J10" i="38"/>
  <c r="D10" i="27"/>
  <c r="J6" i="37"/>
  <c r="K16" i="37"/>
  <c r="K20" i="37"/>
  <c r="K32" i="37"/>
  <c r="C18" i="27" s="1"/>
  <c r="J38" i="37"/>
  <c r="J28" i="37" s="1"/>
  <c r="E16" i="27"/>
  <c r="E13" i="27"/>
  <c r="K10" i="42"/>
  <c r="K10" i="40"/>
  <c r="K38" i="37"/>
  <c r="C20" i="27" s="1"/>
  <c r="F22" i="31" l="1"/>
  <c r="F23" i="31"/>
  <c r="F24" i="31" s="1"/>
  <c r="K28" i="38"/>
  <c r="J6" i="38"/>
  <c r="J51" i="42"/>
  <c r="J52" i="42" s="1"/>
  <c r="J53" i="42" s="1"/>
  <c r="J54" i="42" s="1"/>
  <c r="J51" i="40"/>
  <c r="J52" i="40" s="1"/>
  <c r="J51" i="37" s="1"/>
  <c r="K51" i="41"/>
  <c r="K52" i="41" s="1"/>
  <c r="J19" i="37"/>
  <c r="D14" i="31"/>
  <c r="D13" i="31" s="1"/>
  <c r="K20" i="41"/>
  <c r="L52" i="44"/>
  <c r="K51" i="43"/>
  <c r="J51" i="39"/>
  <c r="K6" i="42"/>
  <c r="K51" i="42" s="1"/>
  <c r="E11" i="31"/>
  <c r="E9" i="31" s="1"/>
  <c r="E21" i="31" s="1"/>
  <c r="D22" i="31"/>
  <c r="K6" i="40"/>
  <c r="K51" i="40" s="1"/>
  <c r="C11" i="31"/>
  <c r="J6" i="39"/>
  <c r="K19" i="37"/>
  <c r="C14" i="27"/>
  <c r="K28" i="37"/>
  <c r="K6" i="37"/>
  <c r="C12" i="27"/>
  <c r="J53" i="41"/>
  <c r="J54" i="41" s="1"/>
  <c r="J53" i="40"/>
  <c r="J54" i="40" s="1"/>
  <c r="F25" i="31" l="1"/>
  <c r="G9" i="29"/>
  <c r="K50" i="43"/>
  <c r="L52" i="41"/>
  <c r="K51" i="38"/>
  <c r="E9" i="29" s="1"/>
  <c r="C9" i="31"/>
  <c r="C21" i="31" s="1"/>
  <c r="K52" i="40"/>
  <c r="C22" i="31"/>
  <c r="C23" i="31" s="1"/>
  <c r="K52" i="42"/>
  <c r="E22" i="31"/>
  <c r="E23" i="31" s="1"/>
  <c r="K49" i="43" l="1"/>
  <c r="F22" i="27"/>
  <c r="F21" i="27" s="1"/>
  <c r="C24" i="31"/>
  <c r="C25" i="31" s="1"/>
  <c r="E24" i="31"/>
  <c r="E25" i="31" s="1"/>
  <c r="L52" i="40"/>
  <c r="K51" i="37"/>
  <c r="D9" i="29" s="1"/>
  <c r="L52" i="42"/>
  <c r="K51" i="39"/>
  <c r="F9" i="29" s="1"/>
  <c r="F24" i="27" l="1"/>
  <c r="F25" i="27"/>
  <c r="L57" i="43"/>
  <c r="C26" i="17" s="1"/>
  <c r="R55" i="24" s="1"/>
  <c r="K57" i="43"/>
  <c r="C25" i="17" s="1"/>
  <c r="G8" i="29" l="1"/>
  <c r="G17" i="29" s="1"/>
  <c r="A6" i="27"/>
  <c r="A8" i="29"/>
  <c r="I71" i="24"/>
  <c r="I70" i="24"/>
  <c r="I68" i="24"/>
  <c r="I67" i="24"/>
  <c r="I66" i="24"/>
  <c r="I65" i="24"/>
  <c r="I64" i="24"/>
  <c r="G16" i="29" l="1"/>
  <c r="C25" i="29"/>
  <c r="C21" i="29"/>
  <c r="B12" i="31" l="1"/>
  <c r="B14" i="31"/>
  <c r="B10" i="31"/>
  <c r="B11" i="31"/>
  <c r="B17" i="31"/>
  <c r="B20" i="31"/>
  <c r="B19" i="31"/>
  <c r="B18" i="31"/>
  <c r="B15" i="31"/>
  <c r="B13" i="31" l="1"/>
  <c r="B9" i="31"/>
  <c r="B22" i="31" l="1"/>
  <c r="J50" i="38"/>
  <c r="J49" i="38" s="1"/>
  <c r="J57" i="38" s="1"/>
  <c r="C18" i="17" s="1"/>
  <c r="L50" i="24" s="1"/>
  <c r="J50" i="39"/>
  <c r="J49" i="39" s="1"/>
  <c r="J57" i="39" s="1"/>
  <c r="C21" i="17" s="1"/>
  <c r="O50" i="24" s="1"/>
  <c r="J50" i="37"/>
  <c r="J49" i="37" s="1"/>
  <c r="J57" i="37" s="1"/>
  <c r="C15" i="17" s="1"/>
  <c r="I50" i="24" l="1"/>
  <c r="C12" i="17"/>
  <c r="C9" i="29"/>
  <c r="K50" i="39" l="1"/>
  <c r="K50" i="37"/>
  <c r="K50" i="38"/>
  <c r="K49" i="39" l="1"/>
  <c r="K57" i="39" s="1"/>
  <c r="C22" i="17" s="1"/>
  <c r="E22" i="27"/>
  <c r="E21" i="27" s="1"/>
  <c r="K49" i="38"/>
  <c r="L57" i="38" s="1"/>
  <c r="C20" i="17" s="1"/>
  <c r="L55" i="24" s="1"/>
  <c r="D22" i="27"/>
  <c r="D21" i="27" s="1"/>
  <c r="K49" i="37"/>
  <c r="L57" i="37" s="1"/>
  <c r="C22" i="27"/>
  <c r="C21" i="27" s="1"/>
  <c r="B21" i="27" s="1"/>
  <c r="K57" i="38"/>
  <c r="C19" i="17" s="1"/>
  <c r="M11" i="24"/>
  <c r="C17" i="17" l="1"/>
  <c r="B22" i="27"/>
  <c r="K57" i="37"/>
  <c r="C16" i="17" s="1"/>
  <c r="C13" i="17" s="1"/>
  <c r="L57" i="39"/>
  <c r="C23" i="17" s="1"/>
  <c r="O55" i="24" s="1"/>
  <c r="P33" i="24"/>
  <c r="F8" i="29"/>
  <c r="E25" i="27"/>
  <c r="E24" i="27"/>
  <c r="P32" i="24"/>
  <c r="E8" i="29"/>
  <c r="P38" i="24"/>
  <c r="L56" i="24"/>
  <c r="P37" i="24"/>
  <c r="G27" i="17"/>
  <c r="G59" i="17"/>
  <c r="M8" i="24"/>
  <c r="B12" i="27"/>
  <c r="M12" i="24"/>
  <c r="M9" i="24"/>
  <c r="J45" i="24"/>
  <c r="S13" i="24"/>
  <c r="A3" i="24"/>
  <c r="G9" i="17"/>
  <c r="I55" i="24" l="1"/>
  <c r="I56" i="24" s="1"/>
  <c r="C14" i="17"/>
  <c r="D8" i="29"/>
  <c r="F16" i="29"/>
  <c r="F17" i="29"/>
  <c r="E16" i="29"/>
  <c r="E17" i="29"/>
  <c r="P31" i="24"/>
  <c r="B19" i="27"/>
  <c r="B17" i="27"/>
  <c r="B15" i="27"/>
  <c r="B18" i="27"/>
  <c r="R56" i="24" l="1"/>
  <c r="O56" i="24"/>
  <c r="P39" i="24"/>
  <c r="B10" i="27"/>
  <c r="B14" i="27"/>
  <c r="D13" i="27"/>
  <c r="C13" i="27"/>
  <c r="B11" i="27"/>
  <c r="B20" i="27"/>
  <c r="C16" i="27"/>
  <c r="D16" i="27"/>
  <c r="B13" i="27" l="1"/>
  <c r="B16" i="27"/>
  <c r="C9" i="27"/>
  <c r="C25" i="27" s="1"/>
  <c r="D9" i="27"/>
  <c r="B9" i="27" l="1"/>
  <c r="D24" i="27"/>
  <c r="D25" i="27"/>
  <c r="B25" i="27" s="1"/>
  <c r="P36" i="24"/>
  <c r="U50" i="24"/>
  <c r="C24" i="27"/>
  <c r="B24" i="27" l="1"/>
  <c r="C8" i="29"/>
  <c r="C16" i="29" s="1"/>
  <c r="U56" i="24"/>
  <c r="U55" i="24"/>
  <c r="P30" i="24"/>
  <c r="P29" i="24"/>
  <c r="P35" i="24"/>
  <c r="D17" i="29"/>
  <c r="D16" i="29"/>
  <c r="D16" i="31"/>
  <c r="B16" i="31" s="1"/>
  <c r="C17" i="29" l="1"/>
  <c r="D21" i="31"/>
  <c r="B21" i="31" s="1"/>
  <c r="D23" i="31" l="1"/>
  <c r="D24" i="31" l="1"/>
  <c r="B24" i="31" s="1"/>
  <c r="B23" i="31"/>
  <c r="D25" i="31" l="1"/>
  <c r="B25" i="31" s="1"/>
</calcChain>
</file>

<file path=xl/sharedStrings.xml><?xml version="1.0" encoding="utf-8"?>
<sst xmlns="http://schemas.openxmlformats.org/spreadsheetml/2006/main" count="1535" uniqueCount="411">
  <si>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</si>
  <si>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</si>
  <si>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</si>
  <si>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</si>
  <si>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</si>
  <si>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</si>
  <si>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</si>
  <si>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</si>
  <si>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</si>
  <si>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</si>
  <si>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</si>
  <si>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</si>
  <si>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</si>
  <si>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</si>
  <si>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</si>
  <si>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</si>
  <si>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</si>
  <si>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</si>
  <si>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</si>
  <si>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</si>
  <si>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</si>
  <si>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</si>
  <si>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</si>
  <si>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</si>
  <si>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</si>
  <si>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</si>
  <si>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</si>
  <si>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</si>
  <si>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</si>
  <si>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</si>
  <si>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</si>
  <si>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</si>
  <si>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</si>
  <si>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</si>
  <si>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</si>
  <si>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</si>
  <si>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</si>
  <si>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</si>
  <si>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</si>
  <si>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</si>
  <si>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</si>
  <si>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</si>
  <si>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</si>
  <si>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</si>
  <si>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</si>
  <si>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</si>
  <si>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</si>
  <si>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</si>
  <si>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</si>
  <si>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</si>
  <si>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</si>
  <si>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</si>
  <si>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</si>
  <si>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</si>
  <si>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</si>
  <si>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</si>
  <si>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</si>
  <si>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</si>
  <si>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</si>
  <si>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</si>
  <si>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</si>
  <si>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</si>
  <si>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</si>
  <si>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</si>
  <si>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</si>
  <si>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</si>
  <si>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</si>
  <si>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</si>
  <si>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</si>
  <si>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</si>
  <si>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</si>
  <si>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</si>
  <si>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</si>
  <si>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</si>
  <si>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</si>
  <si>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</si>
  <si>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</si>
  <si>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</si>
  <si>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</si>
  <si>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</si>
  <si>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</si>
  <si>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</si>
  <si>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</si>
  <si>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</si>
  <si>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</si>
  <si>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</si>
  <si>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</si>
  <si>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</si>
  <si>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</si>
  <si>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</si>
  <si>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</si>
  <si>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</si>
  <si>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</si>
  <si>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</si>
  <si>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</si>
  <si>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</si>
  <si>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</si>
  <si>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</si>
  <si>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</si>
  <si>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</si>
  <si>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</si>
  <si>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</si>
  <si>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</si>
  <si>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</si>
  <si>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</si>
  <si>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</si>
  <si>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</si>
  <si>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</si>
  <si>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</si>
  <si>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</si>
  <si>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</si>
  <si>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</si>
  <si>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</si>
  <si>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</si>
  <si>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</si>
  <si>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</si>
  <si>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</si>
  <si>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</si>
  <si>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</si>
  <si>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</si>
  <si>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</si>
  <si>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</si>
  <si>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</si>
  <si>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</si>
  <si>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</si>
  <si>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</si>
  <si>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</si>
  <si>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</si>
  <si>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</si>
  <si>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</si>
  <si>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</si>
  <si>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</si>
  <si>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</si>
  <si>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</si>
  <si>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</si>
  <si>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</si>
  <si>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</si>
  <si>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</si>
  <si>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</si>
  <si>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</si>
  <si>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</si>
  <si>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</si>
  <si>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</si>
  <si>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</si>
  <si>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</si>
  <si>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</si>
  <si>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</si>
  <si>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</si>
  <si>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</si>
  <si>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</si>
  <si>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</si>
  <si>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</si>
  <si>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</si>
  <si>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</si>
  <si>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</si>
  <si>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</si>
  <si>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</si>
  <si>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</si>
  <si>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</si>
  <si>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</si>
  <si>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</si>
  <si>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</si>
  <si>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</si>
  <si>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</si>
  <si>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</si>
  <si>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</si>
  <si>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</si>
  <si>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</si>
  <si>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</si>
  <si>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</si>
  <si>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</si>
  <si>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</si>
  <si>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</si>
  <si>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</si>
  <si>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</si>
  <si>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</si>
  <si>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</si>
  <si>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</si>
  <si>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</si>
  <si>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</si>
  <si>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</si>
  <si>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</si>
  <si>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</si>
  <si>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</si>
  <si>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</si>
  <si>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</si>
  <si>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</si>
  <si>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</si>
  <si>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</si>
  <si>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</si>
  <si>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</si>
  <si>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</si>
  <si>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</si>
  <si>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</si>
  <si>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</si>
  <si>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</si>
  <si>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</si>
  <si>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</si>
  <si>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</si>
  <si>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</si>
  <si>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</si>
  <si>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</si>
  <si>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</si>
  <si>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</si>
  <si>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</si>
  <si>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</si>
  <si>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</si>
  <si>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</si>
  <si>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</si>
  <si>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</si>
  <si>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</si>
  <si>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</si>
  <si>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</si>
  <si>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</si>
  <si>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</si>
  <si>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</si>
  <si>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</si>
  <si>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</si>
  <si>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</si>
  <si>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</si>
  <si>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</si>
  <si>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</si>
  <si>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</si>
  <si>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</si>
  <si>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</si>
  <si>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</si>
  <si>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</si>
  <si>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</si>
  <si>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</si>
  <si>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</si>
  <si>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</si>
  <si>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</si>
  <si>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</si>
  <si>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</si>
  <si>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</si>
  <si>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</si>
  <si>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</si>
  <si>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</si>
  <si>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2025年度</t>
    <rPh sb="4" eb="6">
      <t>ネンド</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</si>
  <si>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</si>
  <si>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</si>
  <si>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</si>
  <si>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</si>
  <si>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</si>
  <si>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</si>
  <si>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</si>
  <si>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</si>
  <si>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</si>
  <si>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</si>
  <si>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</si>
  <si>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</si>
  <si>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</si>
  <si>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</si>
  <si>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</si>
  <si>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</si>
  <si>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</si>
  <si>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</si>
  <si>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</si>
  <si>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</si>
  <si>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</si>
  <si>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</si>
  <si>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</si>
  <si>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</si>
  <si>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</si>
  <si>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</si>
  <si>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</si>
  <si>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</si>
  <si>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</si>
  <si>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</si>
  <si>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</si>
  <si>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</si>
  <si>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</si>
  <si>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</si>
  <si>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</si>
  <si>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</si>
  <si>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</si>
  <si>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</si>
  <si>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</si>
  <si>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</si>
  <si>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</si>
  <si>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</si>
  <si>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</si>
  <si>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</si>
  <si>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</si>
  <si>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</si>
  <si>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</si>
  <si>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</si>
  <si>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</si>
  <si>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</si>
  <si>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</si>
  <si>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</si>
  <si>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</si>
  <si>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</si>
  <si>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</si>
  <si>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</si>
  <si>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</si>
  <si>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</si>
  <si>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</si>
  <si>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</si>
  <si>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</si>
  <si>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</si>
  <si>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</si>
  <si>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</si>
  <si>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</si>
  <si>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</si>
  <si>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</si>
  <si>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</si>
  <si>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</si>
  <si>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</si>
  <si>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</si>
  <si>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</si>
  <si>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</si>
  <si>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</si>
  <si>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</si>
  <si>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</si>
  <si>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</si>
  <si>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</si>
  <si>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</si>
  <si>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</si>
  <si>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</si>
  <si>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</si>
  <si>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</si>
  <si>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</si>
  <si>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</si>
  <si>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</si>
  <si>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</si>
  <si>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</si>
  <si>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</si>
  <si>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</si>
  <si>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</si>
  <si>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</si>
  <si>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</si>
  <si>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</si>
  <si>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</si>
  <si>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</si>
  <si>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</si>
  <si>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</si>
  <si>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</si>
  <si>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</si>
  <si>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</si>
  <si>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</si>
  <si>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</si>
  <si>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</si>
  <si>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</si>
  <si>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</si>
  <si>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</si>
  <si>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</si>
  <si>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</si>
  <si>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</si>
  <si>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</si>
  <si>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</si>
  <si>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</si>
  <si>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</si>
  <si>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</si>
  <si>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</si>
  <si>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</si>
  <si>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</si>
  <si>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</si>
  <si>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</si>
  <si>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</si>
  <si>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</si>
  <si>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</si>
  <si>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</si>
  <si>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</si>
  <si>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</si>
  <si>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</si>
  <si>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</si>
  <si>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</si>
  <si>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</si>
  <si>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</si>
  <si>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</si>
  <si>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</si>
  <si>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</si>
  <si>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</si>
  <si>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</si>
  <si>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</si>
  <si>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</si>
  <si>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</si>
  <si>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</si>
  <si>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</si>
  <si>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</si>
  <si>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</si>
  <si>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</si>
  <si>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</si>
  <si>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</si>
  <si>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t>
    <phoneticPr fontId="4"/>
  </si>
  <si>
    <t>（Ⅰ+Ⅱ+Ⅲ）×</t>
    <phoneticPr fontId="4"/>
  </si>
  <si>
    <t>「ディープテック･スタートアップ支援事業」</t>
    <phoneticPr fontId="4"/>
  </si>
  <si>
    <t>助成金交付に係る提案書</t>
    <rPh sb="0" eb="3">
      <t>ジョセイキン</t>
    </rPh>
    <phoneticPr fontId="4"/>
  </si>
  <si>
    <t>「 GX分野のディープテック・スタートアップに対する実用化研究開発・量産化実証支援事業」</t>
    <rPh sb="4" eb="6">
      <t>ブンヤ</t>
    </rPh>
    <rPh sb="23" eb="24">
      <t>タイ</t>
    </rPh>
    <rPh sb="26" eb="28">
      <t>ジツヨウ</t>
    </rPh>
    <rPh sb="28" eb="29">
      <t>カ</t>
    </rPh>
    <rPh sb="29" eb="31">
      <t>ケンキュウ</t>
    </rPh>
    <rPh sb="31" eb="33">
      <t>カイハツ</t>
    </rPh>
    <rPh sb="34" eb="36">
      <t>リョウサン</t>
    </rPh>
    <rPh sb="36" eb="37">
      <t>カ</t>
    </rPh>
    <rPh sb="37" eb="39">
      <t>ジッショウ</t>
    </rPh>
    <rPh sb="39" eb="41">
      <t>シエン</t>
    </rPh>
    <rPh sb="41" eb="43">
      <t>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</si>
  <si>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</si>
  <si>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</si>
  <si>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</si>
  <si>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</si>
  <si>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</si>
  <si>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</si>
  <si>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</si>
  <si>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</si>
  <si>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助成事業名(英訳)</t>
    <rPh sb="0" eb="2">
      <t>ジョセイ</t>
    </rPh>
    <rPh sb="2" eb="4">
      <t>ジギョウ</t>
    </rPh>
    <rPh sb="4" eb="5">
      <t>メイ</t>
    </rPh>
    <rPh sb="6" eb="8">
      <t>エイヤク</t>
    </rPh>
    <phoneticPr fontId="4"/>
  </si>
  <si>
    <t>上記の英訳を記入。</t>
    <rPh sb="0" eb="2">
      <t>ジョウキ</t>
    </rPh>
    <rPh sb="3" eb="5">
      <t>エイヤク</t>
    </rPh>
    <rPh sb="6" eb="8">
      <t>キニュウ</t>
    </rPh>
    <phoneticPr fontId="4"/>
  </si>
  <si>
    <t>2024年09月版</t>
  </si>
  <si>
    <t>2024年09月版</t>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</si>
  <si>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</si>
  <si>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</si>
  <si>
    <r>
      <t>別紙2(4)項目別明細表(助成先)【2025年度】の</t>
    </r>
    <r>
      <rPr>
        <sz val="11"/>
        <color rgb="FFFF0000"/>
        <rFont val="ＭＳ Ｐ明朝"/>
        <family val="1"/>
        <charset val="128"/>
      </rPr>
      <t>「助成事業に要する経費」の合計セル</t>
    </r>
    <r>
      <rPr>
        <sz val="11"/>
        <rFont val="ＭＳ Ｐ明朝"/>
        <family val="1"/>
        <charset val="128"/>
      </rPr>
      <t>を参照してください。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</si>
  <si>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「助成事業に要する経費」の合計セル</t>
    </r>
    <r>
      <rPr>
        <sz val="11"/>
        <rFont val="ＭＳ Ｐ明朝"/>
        <family val="1"/>
        <charset val="128"/>
      </rPr>
      <t>を参照してください。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</si>
  <si>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「助成事業に要する経費」の合計セル</t>
    </r>
    <r>
      <rPr>
        <sz val="11"/>
        <rFont val="ＭＳ Ｐ明朝"/>
        <family val="1"/>
        <charset val="128"/>
      </rPr>
      <t>を参照してください。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</si>
  <si>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「助成事業に要する経費」の合計セル</t>
    </r>
    <r>
      <rPr>
        <sz val="11"/>
        <rFont val="ＭＳ Ｐ明朝"/>
        <family val="1"/>
        <charset val="128"/>
      </rPr>
      <t>を参照してください。</t>
    </r>
    <rPh sb="27" eb="29">
      <t>ジョセイ</t>
    </rPh>
    <rPh sb="29" eb="31">
      <t>ジギョウ</t>
    </rPh>
    <rPh sb="32" eb="33">
      <t>ヨウ</t>
    </rPh>
    <rPh sb="35" eb="37">
      <t>ケイヒ</t>
    </rPh>
    <rPh sb="39" eb="41">
      <t>ゴウケイ</t>
    </rPh>
    <rPh sb="44" eb="46">
      <t>サンショウ</t>
    </rPh>
    <phoneticPr fontId="4"/>
  </si>
  <si>
    <t>2030年度</t>
    <rPh sb="4" eb="6">
      <t>ネンド</t>
    </rPh>
    <phoneticPr fontId="4"/>
  </si>
  <si>
    <t>DTSU事業/GX事業</t>
    <rPh sb="4" eb="6">
      <t>ジギョウ</t>
    </rPh>
    <rPh sb="9" eb="11">
      <t>ジギョウ</t>
    </rPh>
    <phoneticPr fontId="4"/>
  </si>
  <si>
    <r>
      <t xml:space="preserve">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
</t>
    </r>
    <r>
      <rPr>
        <sz val="11"/>
        <color rgb="FFFF0000"/>
        <rFont val="ＭＳ Ｐ明朝"/>
        <family val="1"/>
        <charset val="128"/>
      </rPr>
      <t>申請内容を評価する外部専門家を、適切な専門分野から選定する際の必須情報として用いますので、ご留意ください。また、書面審査要ファイルの記載と合わせてください。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</si>
</sst>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70">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2" fillId="2" borderId="0" xfId="6" applyFont="1" applyFill="1" applyAlignment="1">
      <alignment horizontal="left" vertical="center"/>
    </xf>
    <xf numFmtId="0" fontId="22"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3" fillId="12" borderId="0" xfId="0" applyFont="1" applyFill="1">
      <alignment vertical="center"/>
    </xf>
    <xf numFmtId="0" fontId="23"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6"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79"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8" xfId="6" applyFont="1" applyFill="1" applyBorder="1" applyAlignment="1" applyProtection="1">
      <alignment horizontal="left" vertical="top" wrapText="1" shrinkToFit="1"/>
      <protection locked="0"/>
    </xf>
    <xf numFmtId="178" fontId="7" fillId="0" borderId="80" xfId="6" applyNumberFormat="1" applyFont="1" applyBorder="1" applyAlignment="1" applyProtection="1">
      <alignment horizontal="left" vertical="center" wrapText="1"/>
      <protection locked="0"/>
    </xf>
    <xf numFmtId="0" fontId="7" fillId="0" borderId="81" xfId="6" applyFont="1" applyBorder="1" applyAlignment="1" applyProtection="1">
      <alignment horizontal="left" vertical="top" wrapText="1"/>
      <protection locked="0"/>
    </xf>
    <xf numFmtId="0" fontId="7" fillId="0" borderId="82"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3" xfId="6" applyFont="1" applyFill="1" applyBorder="1" applyAlignment="1" applyProtection="1">
      <alignment horizontal="left" vertical="top" wrapText="1" shrinkToFit="1"/>
      <protection locked="0"/>
    </xf>
    <xf numFmtId="178" fontId="9" fillId="7" borderId="84"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5" xfId="6" applyFont="1" applyFill="1" applyBorder="1" applyAlignment="1" applyProtection="1">
      <alignment horizontal="left" vertical="top" wrapText="1" shrinkToFit="1"/>
      <protection locked="0"/>
    </xf>
    <xf numFmtId="178" fontId="9" fillId="7" borderId="86" xfId="6" applyNumberFormat="1" applyFont="1" applyFill="1" applyBorder="1" applyAlignment="1" applyProtection="1">
      <alignment horizontal="left" vertical="top" wrapText="1"/>
      <protection locked="0"/>
    </xf>
    <xf numFmtId="178" fontId="7" fillId="0" borderId="87" xfId="6" applyNumberFormat="1" applyFont="1" applyBorder="1" applyAlignment="1" applyProtection="1">
      <alignment horizontal="left" vertical="center" wrapText="1"/>
      <protection locked="0"/>
    </xf>
    <xf numFmtId="0" fontId="7" fillId="0" borderId="88" xfId="6" applyFont="1" applyBorder="1" applyAlignment="1" applyProtection="1">
      <alignment horizontal="left" vertical="top" wrapText="1"/>
      <protection locked="0"/>
    </xf>
    <xf numFmtId="178" fontId="9" fillId="7" borderId="90"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5" fillId="2" borderId="0" xfId="0" applyNumberFormat="1" applyFont="1" applyFill="1" applyAlignment="1" applyProtection="1">
      <alignment horizontal="center" vertical="center" wrapText="1"/>
      <protection locked="0"/>
    </xf>
    <xf numFmtId="188" fontId="25" fillId="2" borderId="0" xfId="0" applyNumberFormat="1" applyFont="1" applyFill="1" applyAlignment="1" applyProtection="1">
      <alignment horizontal="center" vertical="center"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0" fontId="7" fillId="2" borderId="0" xfId="6" quotePrefix="1" applyFont="1" applyFill="1">
      <alignment vertical="center"/>
    </xf>
    <xf numFmtId="184" fontId="9" fillId="10" borderId="13" xfId="6" applyNumberFormat="1" applyFont="1" applyFill="1" applyBorder="1" applyAlignment="1" applyProtection="1">
      <alignment horizontal="right" vertical="center"/>
      <protection locked="0"/>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17" fillId="2" borderId="0" xfId="0" applyFont="1" applyFill="1" applyAlignment="1">
      <alignment horizontal="right" vertical="center"/>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89"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Alignment="1">
      <alignment horizontal="left" vertical="center"/>
    </xf>
    <xf numFmtId="31" fontId="20" fillId="2" borderId="0" xfId="0" applyNumberFormat="1" applyFont="1" applyFill="1" applyAlignment="1">
      <alignment horizontal="left" vertical="center"/>
    </xf>
    <xf numFmtId="0" fontId="20" fillId="2" borderId="0" xfId="0" applyFont="1" applyFill="1" applyProtection="1">
      <alignment vertical="center"/>
      <protection locked="0"/>
    </xf>
    <xf numFmtId="188" fontId="27"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0" fontId="24" fillId="2" borderId="12"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4" fillId="2" borderId="12" xfId="0" applyFont="1" applyFill="1" applyBorder="1" applyProtection="1">
      <alignment vertical="center"/>
      <protection locked="0"/>
    </xf>
    <xf numFmtId="0" fontId="25" fillId="2" borderId="1" xfId="0" applyFont="1" applyFill="1" applyBorder="1" applyProtection="1">
      <alignment vertical="center"/>
      <protection locked="0"/>
    </xf>
    <xf numFmtId="0" fontId="24" fillId="2" borderId="7" xfId="0" applyFont="1" applyFill="1" applyBorder="1" applyProtection="1">
      <alignment vertical="center"/>
      <protection locked="0"/>
    </xf>
    <xf numFmtId="0" fontId="25" fillId="2" borderId="6" xfId="0" applyFont="1" applyFill="1" applyBorder="1" applyProtection="1">
      <alignment vertical="center"/>
      <protection locked="0"/>
    </xf>
    <xf numFmtId="0" fontId="25" fillId="2" borderId="15" xfId="0" applyFont="1" applyFill="1" applyBorder="1" applyProtection="1">
      <alignment vertical="center"/>
      <protection locked="0"/>
    </xf>
    <xf numFmtId="0" fontId="25" fillId="2" borderId="3" xfId="0" applyFont="1" applyFill="1" applyBorder="1" applyProtection="1">
      <alignment vertical="center"/>
      <protection locked="0"/>
    </xf>
    <xf numFmtId="0" fontId="25" fillId="2" borderId="10" xfId="0" applyFont="1" applyFill="1" applyBorder="1" applyProtection="1">
      <alignment vertical="center"/>
      <protection locked="0"/>
    </xf>
    <xf numFmtId="0" fontId="25" fillId="2" borderId="9" xfId="0" applyFont="1" applyFill="1" applyBorder="1" applyProtection="1">
      <alignment vertical="center"/>
      <protection locked="0"/>
    </xf>
    <xf numFmtId="0" fontId="25" fillId="2" borderId="13" xfId="0" applyFont="1" applyFill="1" applyBorder="1" applyProtection="1">
      <alignment vertical="center"/>
      <protection locked="0"/>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188" fontId="25"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3" xfId="0" applyFill="1" applyBorder="1" applyAlignment="1">
      <alignment vertical="center" wrapText="1"/>
    </xf>
    <xf numFmtId="0" fontId="0" fillId="2" borderId="1" xfId="0" applyFill="1" applyBorder="1" applyAlignment="1">
      <alignment vertical="center" wrapText="1"/>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188" fontId="20" fillId="2" borderId="0" xfId="0" applyNumberFormat="1" applyFont="1" applyFill="1">
      <alignment vertical="center"/>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20" fillId="2" borderId="0" xfId="0" applyFont="1" applyFill="1" applyAlignment="1" applyProtection="1">
      <alignment horizontal="center" vertical="center"/>
      <protection locked="0"/>
    </xf>
    <xf numFmtId="176" fontId="25" fillId="2" borderId="12" xfId="0" applyNumberFormat="1" applyFont="1" applyFill="1" applyBorder="1" applyAlignment="1" applyProtection="1">
      <alignment horizontal="center" vertical="center" wrapText="1"/>
      <protection locked="0"/>
    </xf>
    <xf numFmtId="176" fontId="25" fillId="2" borderId="13" xfId="0" applyNumberFormat="1" applyFont="1" applyFill="1" applyBorder="1" applyAlignment="1" applyProtection="1">
      <alignment horizontal="center" vertical="center" wrapText="1"/>
      <protection locked="0"/>
    </xf>
    <xf numFmtId="176" fontId="25" fillId="2" borderId="1" xfId="0" applyNumberFormat="1"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0" fillId="2" borderId="0" xfId="0" applyFill="1" applyAlignment="1">
      <alignment vertical="center" wrapText="1"/>
    </xf>
    <xf numFmtId="188" fontId="25"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176" fontId="25"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20" fillId="2" borderId="0" xfId="0" applyFont="1" applyFill="1" applyAlignment="1" applyProtection="1">
      <alignment horizontal="left" vertical="center"/>
      <protection hidden="1"/>
    </xf>
    <xf numFmtId="0" fontId="24" fillId="2" borderId="12" xfId="0" applyFont="1" applyFill="1" applyBorder="1" applyAlignment="1" applyProtection="1">
      <alignment horizontal="center" vertical="center" wrapText="1"/>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38" fontId="16" fillId="6" borderId="0" xfId="8" applyFont="1" applyFill="1" applyAlignment="1">
      <alignment horizontal="center" vertical="center"/>
    </xf>
    <xf numFmtId="0" fontId="0" fillId="0" borderId="0" xfId="0">
      <alignment vertical="center"/>
    </xf>
    <xf numFmtId="0" fontId="9" fillId="2" borderId="0" xfId="0" applyFont="1" applyFill="1" applyAlignment="1">
      <alignment horizontal="left" vertical="center" wrapText="1"/>
    </xf>
    <xf numFmtId="0" fontId="9" fillId="2" borderId="0" xfId="6" applyFont="1" applyFill="1" applyAlignment="1">
      <alignment horizontal="left" vertical="center" wrapText="1"/>
    </xf>
    <xf numFmtId="0" fontId="5" fillId="2" borderId="0" xfId="6"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283260</xdr:colOff>
      <xdr:row>8</xdr:row>
      <xdr:rowOff>28948</xdr:rowOff>
    </xdr:from>
    <xdr:to>
      <xdr:col>9</xdr:col>
      <xdr:colOff>272676</xdr:colOff>
      <xdr:row>8</xdr:row>
      <xdr:rowOff>382246</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363201" y="3256242"/>
          <a:ext cx="1356534" cy="353298"/>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100853</xdr:colOff>
      <xdr:row>61</xdr:row>
      <xdr:rowOff>459442</xdr:rowOff>
    </xdr:from>
    <xdr:to>
      <xdr:col>12</xdr:col>
      <xdr:colOff>670112</xdr:colOff>
      <xdr:row>61</xdr:row>
      <xdr:rowOff>874060</xdr:rowOff>
    </xdr:to>
    <xdr:sp macro="" textlink="">
      <xdr:nvSpPr>
        <xdr:cNvPr id="5" name="角丸四角形吹き出し 9">
          <a:extLst>
            <a:ext uri="{FF2B5EF4-FFF2-40B4-BE49-F238E27FC236}">
              <a16:creationId xmlns:a16="http://schemas.microsoft.com/office/drawing/2014/main" id="{92BDD6D5-4A67-4538-AC26-63096597C729}"/>
            </a:ext>
          </a:extLst>
        </xdr:cNvPr>
        <xdr:cNvSpPr/>
      </xdr:nvSpPr>
      <xdr:spPr>
        <a:xfrm>
          <a:off x="12180794" y="26322618"/>
          <a:ext cx="3987053" cy="414618"/>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28575</xdr:colOff>
      <xdr:row>35</xdr:row>
      <xdr:rowOff>66675</xdr:rowOff>
    </xdr:from>
    <xdr:to>
      <xdr:col>19</xdr:col>
      <xdr:colOff>354976</xdr:colOff>
      <xdr:row>41</xdr:row>
      <xdr:rowOff>37542</xdr:rowOff>
    </xdr:to>
    <xdr:sp macro="" textlink="">
      <xdr:nvSpPr>
        <xdr:cNvPr id="12" name="角丸四角形吹き出し 7">
          <a:extLst>
            <a:ext uri="{FF2B5EF4-FFF2-40B4-BE49-F238E27FC236}">
              <a16:creationId xmlns:a16="http://schemas.microsoft.com/office/drawing/2014/main" id="{A4562F01-2B8A-45BD-8EAA-6190F098B685}"/>
            </a:ext>
          </a:extLst>
        </xdr:cNvPr>
        <xdr:cNvSpPr/>
      </xdr:nvSpPr>
      <xdr:spPr>
        <a:xfrm>
          <a:off x="13706475" y="6372225"/>
          <a:ext cx="2383801" cy="999567"/>
        </a:xfrm>
        <a:prstGeom prst="wedgeRoundRectCallout">
          <a:avLst>
            <a:gd name="adj1" fmla="val -400716"/>
            <a:gd name="adj2" fmla="val -74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355600</xdr:colOff>
      <xdr:row>55</xdr:row>
      <xdr:rowOff>155575</xdr:rowOff>
    </xdr:from>
    <xdr:to>
      <xdr:col>18</xdr:col>
      <xdr:colOff>510381</xdr:colOff>
      <xdr:row>58</xdr:row>
      <xdr:rowOff>65084</xdr:rowOff>
    </xdr:to>
    <xdr:sp macro="" textlink="">
      <xdr:nvSpPr>
        <xdr:cNvPr id="7" name="角丸四角形吹き出し 8">
          <a:extLst>
            <a:ext uri="{FF2B5EF4-FFF2-40B4-BE49-F238E27FC236}">
              <a16:creationId xmlns:a16="http://schemas.microsoft.com/office/drawing/2014/main" id="{3602674F-96EE-4C5F-BBF2-BB39782FB9AB}"/>
            </a:ext>
          </a:extLst>
        </xdr:cNvPr>
        <xdr:cNvSpPr/>
      </xdr:nvSpPr>
      <xdr:spPr>
        <a:xfrm>
          <a:off x="11960225" y="10077450"/>
          <a:ext cx="3567906" cy="7985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997324</xdr:colOff>
      <xdr:row>6</xdr:row>
      <xdr:rowOff>22412</xdr:rowOff>
    </xdr:from>
    <xdr:to>
      <xdr:col>2</xdr:col>
      <xdr:colOff>159125</xdr:colOff>
      <xdr:row>11</xdr:row>
      <xdr:rowOff>133909</xdr:rowOff>
    </xdr:to>
    <xdr:sp macro="" textlink="">
      <xdr:nvSpPr>
        <xdr:cNvPr id="11" name="角丸四角形吹き出し 9">
          <a:extLst>
            <a:ext uri="{FF2B5EF4-FFF2-40B4-BE49-F238E27FC236}">
              <a16:creationId xmlns:a16="http://schemas.microsoft.com/office/drawing/2014/main" id="{8329E970-7E66-4589-AE7D-B7198254EC7C}"/>
            </a:ext>
          </a:extLst>
        </xdr:cNvPr>
        <xdr:cNvSpPr/>
      </xdr:nvSpPr>
      <xdr:spPr>
        <a:xfrm>
          <a:off x="997324" y="1344706"/>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476250</xdr:colOff>
      <xdr:row>34</xdr:row>
      <xdr:rowOff>38100</xdr:rowOff>
    </xdr:from>
    <xdr:to>
      <xdr:col>17</xdr:col>
      <xdr:colOff>116851</xdr:colOff>
      <xdr:row>40</xdr:row>
      <xdr:rowOff>8967</xdr:rowOff>
    </xdr:to>
    <xdr:sp macro="" textlink="">
      <xdr:nvSpPr>
        <xdr:cNvPr id="13" name="角丸四角形吹き出し 7">
          <a:extLst>
            <a:ext uri="{FF2B5EF4-FFF2-40B4-BE49-F238E27FC236}">
              <a16:creationId xmlns:a16="http://schemas.microsoft.com/office/drawing/2014/main" id="{41F536F0-3D83-4B33-A4C4-B61C921B1CCD}"/>
            </a:ext>
          </a:extLst>
        </xdr:cNvPr>
        <xdr:cNvSpPr/>
      </xdr:nvSpPr>
      <xdr:spPr>
        <a:xfrm>
          <a:off x="12096750" y="61722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333375</xdr:colOff>
      <xdr:row>55</xdr:row>
      <xdr:rowOff>123825</xdr:rowOff>
    </xdr:from>
    <xdr:to>
      <xdr:col>18</xdr:col>
      <xdr:colOff>488156</xdr:colOff>
      <xdr:row>58</xdr:row>
      <xdr:rowOff>33334</xdr:rowOff>
    </xdr:to>
    <xdr:sp macro="" textlink="">
      <xdr:nvSpPr>
        <xdr:cNvPr id="7" name="角丸四角形吹き出し 8">
          <a:extLst>
            <a:ext uri="{FF2B5EF4-FFF2-40B4-BE49-F238E27FC236}">
              <a16:creationId xmlns:a16="http://schemas.microsoft.com/office/drawing/2014/main" id="{0C877EAA-2A9D-4D4D-8848-EEBE6064DDD5}"/>
            </a:ext>
          </a:extLst>
        </xdr:cNvPr>
        <xdr:cNvSpPr/>
      </xdr:nvSpPr>
      <xdr:spPr>
        <a:xfrm>
          <a:off x="11953875" y="988695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1053352</xdr:colOff>
      <xdr:row>6</xdr:row>
      <xdr:rowOff>67235</xdr:rowOff>
    </xdr:from>
    <xdr:to>
      <xdr:col>2</xdr:col>
      <xdr:colOff>215153</xdr:colOff>
      <xdr:row>12</xdr:row>
      <xdr:rowOff>10643</xdr:rowOff>
    </xdr:to>
    <xdr:sp macro="" textlink="">
      <xdr:nvSpPr>
        <xdr:cNvPr id="12" name="角丸四角形吹き出し 9">
          <a:extLst>
            <a:ext uri="{FF2B5EF4-FFF2-40B4-BE49-F238E27FC236}">
              <a16:creationId xmlns:a16="http://schemas.microsoft.com/office/drawing/2014/main" id="{087896C2-5AB8-4B64-A4ED-1EC49532925D}"/>
            </a:ext>
          </a:extLst>
        </xdr:cNvPr>
        <xdr:cNvSpPr/>
      </xdr:nvSpPr>
      <xdr:spPr>
        <a:xfrm>
          <a:off x="1053352" y="1389529"/>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14</xdr:col>
      <xdr:colOff>190500</xdr:colOff>
      <xdr:row>34</xdr:row>
      <xdr:rowOff>28575</xdr:rowOff>
    </xdr:from>
    <xdr:to>
      <xdr:col>17</xdr:col>
      <xdr:colOff>516901</xdr:colOff>
      <xdr:row>39</xdr:row>
      <xdr:rowOff>170892</xdr:rowOff>
    </xdr:to>
    <xdr:sp macro="" textlink="">
      <xdr:nvSpPr>
        <xdr:cNvPr id="13" name="角丸四角形吹き出し 7">
          <a:extLst>
            <a:ext uri="{FF2B5EF4-FFF2-40B4-BE49-F238E27FC236}">
              <a16:creationId xmlns:a16="http://schemas.microsoft.com/office/drawing/2014/main" id="{F3B8F782-CFD3-4D8D-8EFC-41C9129B07BC}"/>
            </a:ext>
          </a:extLst>
        </xdr:cNvPr>
        <xdr:cNvSpPr/>
      </xdr:nvSpPr>
      <xdr:spPr>
        <a:xfrm>
          <a:off x="12496800" y="61626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336177</xdr:colOff>
      <xdr:row>55</xdr:row>
      <xdr:rowOff>123265</xdr:rowOff>
    </xdr:from>
    <xdr:to>
      <xdr:col>18</xdr:col>
      <xdr:colOff>502164</xdr:colOff>
      <xdr:row>58</xdr:row>
      <xdr:rowOff>35015</xdr:rowOff>
    </xdr:to>
    <xdr:sp macro="" textlink="">
      <xdr:nvSpPr>
        <xdr:cNvPr id="7" name="角丸四角形吹き出し 8">
          <a:extLst>
            <a:ext uri="{FF2B5EF4-FFF2-40B4-BE49-F238E27FC236}">
              <a16:creationId xmlns:a16="http://schemas.microsoft.com/office/drawing/2014/main" id="{F15FBC5D-8BD4-4757-9521-EF745ABC23ED}"/>
            </a:ext>
          </a:extLst>
        </xdr:cNvPr>
        <xdr:cNvSpPr/>
      </xdr:nvSpPr>
      <xdr:spPr>
        <a:xfrm>
          <a:off x="11967883" y="971550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806824</xdr:colOff>
      <xdr:row>5</xdr:row>
      <xdr:rowOff>145677</xdr:rowOff>
    </xdr:from>
    <xdr:to>
      <xdr:col>1</xdr:col>
      <xdr:colOff>1593478</xdr:colOff>
      <xdr:row>11</xdr:row>
      <xdr:rowOff>89086</xdr:rowOff>
    </xdr:to>
    <xdr:sp macro="" textlink="">
      <xdr:nvSpPr>
        <xdr:cNvPr id="12" name="角丸四角形吹き出し 9">
          <a:extLst>
            <a:ext uri="{FF2B5EF4-FFF2-40B4-BE49-F238E27FC236}">
              <a16:creationId xmlns:a16="http://schemas.microsoft.com/office/drawing/2014/main" id="{0BAC41D0-14F2-4B05-A4AA-47621701D406}"/>
            </a:ext>
          </a:extLst>
        </xdr:cNvPr>
        <xdr:cNvSpPr/>
      </xdr:nvSpPr>
      <xdr:spPr>
        <a:xfrm>
          <a:off x="806824" y="1299883"/>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609600</xdr:colOff>
      <xdr:row>33</xdr:row>
      <xdr:rowOff>152400</xdr:rowOff>
    </xdr:from>
    <xdr:to>
      <xdr:col>17</xdr:col>
      <xdr:colOff>250201</xdr:colOff>
      <xdr:row>39</xdr:row>
      <xdr:rowOff>123267</xdr:rowOff>
    </xdr:to>
    <xdr:sp macro="" textlink="">
      <xdr:nvSpPr>
        <xdr:cNvPr id="13" name="角丸四角形吹き出し 7">
          <a:extLst>
            <a:ext uri="{FF2B5EF4-FFF2-40B4-BE49-F238E27FC236}">
              <a16:creationId xmlns:a16="http://schemas.microsoft.com/office/drawing/2014/main" id="{F86C41DD-AAC5-4600-ABC4-A35667EA7FA9}"/>
            </a:ext>
          </a:extLst>
        </xdr:cNvPr>
        <xdr:cNvSpPr/>
      </xdr:nvSpPr>
      <xdr:spPr>
        <a:xfrm>
          <a:off x="12230100" y="611505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285750</xdr:colOff>
      <xdr:row>55</xdr:row>
      <xdr:rowOff>76200</xdr:rowOff>
    </xdr:from>
    <xdr:to>
      <xdr:col>18</xdr:col>
      <xdr:colOff>440531</xdr:colOff>
      <xdr:row>57</xdr:row>
      <xdr:rowOff>233359</xdr:rowOff>
    </xdr:to>
    <xdr:sp macro="" textlink="">
      <xdr:nvSpPr>
        <xdr:cNvPr id="7" name="角丸四角形吹き出し 8">
          <a:extLst>
            <a:ext uri="{FF2B5EF4-FFF2-40B4-BE49-F238E27FC236}">
              <a16:creationId xmlns:a16="http://schemas.microsoft.com/office/drawing/2014/main" id="{026F9E71-1748-4271-B6F5-B7C1D6BD88B3}"/>
            </a:ext>
          </a:extLst>
        </xdr:cNvPr>
        <xdr:cNvSpPr/>
      </xdr:nvSpPr>
      <xdr:spPr>
        <a:xfrm>
          <a:off x="11906250" y="9839325"/>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627529</xdr:colOff>
      <xdr:row>6</xdr:row>
      <xdr:rowOff>1</xdr:rowOff>
    </xdr:from>
    <xdr:to>
      <xdr:col>1</xdr:col>
      <xdr:colOff>1414183</xdr:colOff>
      <xdr:row>11</xdr:row>
      <xdr:rowOff>111498</xdr:rowOff>
    </xdr:to>
    <xdr:sp macro="" textlink="">
      <xdr:nvSpPr>
        <xdr:cNvPr id="12" name="角丸四角形吹き出し 9">
          <a:extLst>
            <a:ext uri="{FF2B5EF4-FFF2-40B4-BE49-F238E27FC236}">
              <a16:creationId xmlns:a16="http://schemas.microsoft.com/office/drawing/2014/main" id="{43782981-7226-4743-B5D8-B96851B020EB}"/>
            </a:ext>
          </a:extLst>
        </xdr:cNvPr>
        <xdr:cNvSpPr/>
      </xdr:nvSpPr>
      <xdr:spPr>
        <a:xfrm>
          <a:off x="627529" y="1322295"/>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1</xdr:row>
      <xdr:rowOff>124883</xdr:rowOff>
    </xdr:from>
    <xdr:to>
      <xdr:col>46</xdr:col>
      <xdr:colOff>38100</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0071100" y="124883"/>
          <a:ext cx="2673350" cy="1178984"/>
        </a:xfrm>
        <a:prstGeom prst="wedgeRoundRectCallout">
          <a:avLst>
            <a:gd name="adj1" fmla="val -162444"/>
            <a:gd name="adj2" fmla="val -4377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12</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38</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44</xdr:row>
      <xdr:rowOff>34924</xdr:rowOff>
    </xdr:from>
    <xdr:to>
      <xdr:col>26</xdr:col>
      <xdr:colOff>201083</xdr:colOff>
      <xdr:row>46</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57</xdr:row>
      <xdr:rowOff>20108</xdr:rowOff>
    </xdr:from>
    <xdr:to>
      <xdr:col>28</xdr:col>
      <xdr:colOff>190500</xdr:colOff>
      <xdr:row>61</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52917</xdr:colOff>
      <xdr:row>48</xdr:row>
      <xdr:rowOff>3177</xdr:rowOff>
    </xdr:from>
    <xdr:to>
      <xdr:col>46</xdr:col>
      <xdr:colOff>233892</xdr:colOff>
      <xdr:row>50</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64</xdr:row>
      <xdr:rowOff>138643</xdr:rowOff>
    </xdr:from>
    <xdr:to>
      <xdr:col>29</xdr:col>
      <xdr:colOff>10583</xdr:colOff>
      <xdr:row>66</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53</xdr:row>
      <xdr:rowOff>52918</xdr:rowOff>
    </xdr:from>
    <xdr:to>
      <xdr:col>50</xdr:col>
      <xdr:colOff>43390</xdr:colOff>
      <xdr:row>59</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85</xdr:row>
      <xdr:rowOff>21166</xdr:rowOff>
    </xdr:from>
    <xdr:to>
      <xdr:col>34</xdr:col>
      <xdr:colOff>31750</xdr:colOff>
      <xdr:row>86</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92</xdr:row>
      <xdr:rowOff>215349</xdr:rowOff>
    </xdr:from>
    <xdr:to>
      <xdr:col>34</xdr:col>
      <xdr:colOff>190499</xdr:colOff>
      <xdr:row>94</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95</xdr:row>
      <xdr:rowOff>160683</xdr:rowOff>
    </xdr:from>
    <xdr:to>
      <xdr:col>34</xdr:col>
      <xdr:colOff>66859</xdr:colOff>
      <xdr:row>97</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143932</xdr:colOff>
      <xdr:row>14</xdr:row>
      <xdr:rowOff>121708</xdr:rowOff>
    </xdr:from>
    <xdr:to>
      <xdr:col>35</xdr:col>
      <xdr:colOff>32807</xdr:colOff>
      <xdr:row>15</xdr:row>
      <xdr:rowOff>177799</xdr:rowOff>
    </xdr:to>
    <xdr:sp macro="" textlink="">
      <xdr:nvSpPr>
        <xdr:cNvPr id="2" name="角丸四角形吹き出し 7">
          <a:extLst>
            <a:ext uri="{FF2B5EF4-FFF2-40B4-BE49-F238E27FC236}">
              <a16:creationId xmlns:a16="http://schemas.microsoft.com/office/drawing/2014/main" id="{7DBF40B9-1CFC-41D9-98B5-F5541B5636DB}"/>
            </a:ext>
          </a:extLst>
        </xdr:cNvPr>
        <xdr:cNvSpPr/>
      </xdr:nvSpPr>
      <xdr:spPr>
        <a:xfrm>
          <a:off x="7325782" y="2883958"/>
          <a:ext cx="2374900" cy="303741"/>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24</xdr:col>
      <xdr:colOff>31749</xdr:colOff>
      <xdr:row>16</xdr:row>
      <xdr:rowOff>147108</xdr:rowOff>
    </xdr:from>
    <xdr:to>
      <xdr:col>33</xdr:col>
      <xdr:colOff>57150</xdr:colOff>
      <xdr:row>17</xdr:row>
      <xdr:rowOff>250824</xdr:rowOff>
    </xdr:to>
    <xdr:sp macro="" textlink="">
      <xdr:nvSpPr>
        <xdr:cNvPr id="3" name="角丸四角形吹き出し 7">
          <a:extLst>
            <a:ext uri="{FF2B5EF4-FFF2-40B4-BE49-F238E27FC236}">
              <a16:creationId xmlns:a16="http://schemas.microsoft.com/office/drawing/2014/main" id="{331D2877-F2CE-415E-BF4C-A15C2426E08A}"/>
            </a:ext>
          </a:extLst>
        </xdr:cNvPr>
        <xdr:cNvSpPr/>
      </xdr:nvSpPr>
      <xdr:spPr>
        <a:xfrm>
          <a:off x="6661149" y="3385608"/>
          <a:ext cx="2511426" cy="332316"/>
        </a:xfrm>
        <a:prstGeom prst="wedgeRoundRectCallout">
          <a:avLst>
            <a:gd name="adj1" fmla="val -198779"/>
            <a:gd name="adj2" fmla="val 309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537945</xdr:colOff>
      <xdr:row>0</xdr:row>
      <xdr:rowOff>54784</xdr:rowOff>
    </xdr:from>
    <xdr:to>
      <xdr:col>10</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0</xdr:colOff>
      <xdr:row>2</xdr:row>
      <xdr:rowOff>37850</xdr:rowOff>
    </xdr:from>
    <xdr:to>
      <xdr:col>5</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343213</xdr:colOff>
      <xdr:row>7</xdr:row>
      <xdr:rowOff>233955</xdr:rowOff>
    </xdr:from>
    <xdr:to>
      <xdr:col>12</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3</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393699</xdr:colOff>
      <xdr:row>0</xdr:row>
      <xdr:rowOff>179917</xdr:rowOff>
    </xdr:from>
    <xdr:to>
      <xdr:col>9</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2</xdr:col>
      <xdr:colOff>713317</xdr:colOff>
      <xdr:row>2</xdr:row>
      <xdr:rowOff>20108</xdr:rowOff>
    </xdr:from>
    <xdr:to>
      <xdr:col>4</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402164</xdr:colOff>
      <xdr:row>19</xdr:row>
      <xdr:rowOff>227540</xdr:rowOff>
    </xdr:from>
    <xdr:to>
      <xdr:col>13</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211666</xdr:colOff>
      <xdr:row>10</xdr:row>
      <xdr:rowOff>132291</xdr:rowOff>
    </xdr:from>
    <xdr:to>
      <xdr:col>11</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515215</xdr:colOff>
      <xdr:row>11</xdr:row>
      <xdr:rowOff>92942</xdr:rowOff>
    </xdr:from>
    <xdr:to>
      <xdr:col>12</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199351</xdr:colOff>
      <xdr:row>15</xdr:row>
      <xdr:rowOff>195696</xdr:rowOff>
    </xdr:from>
    <xdr:to>
      <xdr:col>10</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391392</xdr:colOff>
      <xdr:row>0</xdr:row>
      <xdr:rowOff>89383</xdr:rowOff>
    </xdr:from>
    <xdr:to>
      <xdr:col>9</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646546</xdr:colOff>
      <xdr:row>6</xdr:row>
      <xdr:rowOff>39255</xdr:rowOff>
    </xdr:from>
    <xdr:to>
      <xdr:col>10</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2</xdr:col>
      <xdr:colOff>424391</xdr:colOff>
      <xdr:row>2</xdr:row>
      <xdr:rowOff>197906</xdr:rowOff>
    </xdr:from>
    <xdr:to>
      <xdr:col>4</xdr:col>
      <xdr:colOff>574675</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110566" y="683681"/>
          <a:ext cx="2131484" cy="445560"/>
        </a:xfrm>
        <a:prstGeom prst="wedgeRoundRectCallout">
          <a:avLst>
            <a:gd name="adj1" fmla="val -67332"/>
            <a:gd name="adj2" fmla="val 2635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1</xdr:col>
      <xdr:colOff>313265</xdr:colOff>
      <xdr:row>5</xdr:row>
      <xdr:rowOff>9525</xdr:rowOff>
    </xdr:from>
    <xdr:to>
      <xdr:col>4</xdr:col>
      <xdr:colOff>923924</xdr:colOff>
      <xdr:row>7</xdr:row>
      <xdr:rowOff>172508</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3008840" y="1238250"/>
          <a:ext cx="3582459" cy="724958"/>
        </a:xfrm>
        <a:prstGeom prst="wedgeRoundRectCallout">
          <a:avLst>
            <a:gd name="adj1" fmla="val -67110"/>
            <a:gd name="adj2" fmla="val -359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２か所以上ある場合は直接入力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0</xdr:colOff>
      <xdr:row>33</xdr:row>
      <xdr:rowOff>66675</xdr:rowOff>
    </xdr:from>
    <xdr:to>
      <xdr:col>16</xdr:col>
      <xdr:colOff>326401</xdr:colOff>
      <xdr:row>39</xdr:row>
      <xdr:rowOff>37542</xdr:rowOff>
    </xdr:to>
    <xdr:sp macro="" textlink="">
      <xdr:nvSpPr>
        <xdr:cNvPr id="10" name="角丸四角形吹き出し 7">
          <a:extLst>
            <a:ext uri="{FF2B5EF4-FFF2-40B4-BE49-F238E27FC236}">
              <a16:creationId xmlns:a16="http://schemas.microsoft.com/office/drawing/2014/main" id="{C444432D-B858-4E11-90F3-35569443628F}"/>
            </a:ext>
          </a:extLst>
        </xdr:cNvPr>
        <xdr:cNvSpPr/>
      </xdr:nvSpPr>
      <xdr:spPr>
        <a:xfrm>
          <a:off x="11544300"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152400</xdr:colOff>
      <xdr:row>33</xdr:row>
      <xdr:rowOff>104775</xdr:rowOff>
    </xdr:from>
    <xdr:to>
      <xdr:col>16</xdr:col>
      <xdr:colOff>478801</xdr:colOff>
      <xdr:row>39</xdr:row>
      <xdr:rowOff>75642</xdr:rowOff>
    </xdr:to>
    <xdr:sp macro="" textlink="">
      <xdr:nvSpPr>
        <xdr:cNvPr id="10" name="角丸四角形吹き出し 7">
          <a:extLst>
            <a:ext uri="{FF2B5EF4-FFF2-40B4-BE49-F238E27FC236}">
              <a16:creationId xmlns:a16="http://schemas.microsoft.com/office/drawing/2014/main" id="{C264B835-E1F8-4187-B3A8-ADB189B3C306}"/>
            </a:ext>
          </a:extLst>
        </xdr:cNvPr>
        <xdr:cNvSpPr/>
      </xdr:nvSpPr>
      <xdr:spPr>
        <a:xfrm>
          <a:off x="11696700" y="59817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14</xdr:col>
      <xdr:colOff>371475</xdr:colOff>
      <xdr:row>33</xdr:row>
      <xdr:rowOff>66675</xdr:rowOff>
    </xdr:from>
    <xdr:to>
      <xdr:col>18</xdr:col>
      <xdr:colOff>12076</xdr:colOff>
      <xdr:row>39</xdr:row>
      <xdr:rowOff>37542</xdr:rowOff>
    </xdr:to>
    <xdr:sp macro="" textlink="">
      <xdr:nvSpPr>
        <xdr:cNvPr id="10" name="角丸四角形吹き出し 7">
          <a:extLst>
            <a:ext uri="{FF2B5EF4-FFF2-40B4-BE49-F238E27FC236}">
              <a16:creationId xmlns:a16="http://schemas.microsoft.com/office/drawing/2014/main" id="{05CB0432-FFA7-457A-AD66-ABE0965A1067}"/>
            </a:ext>
          </a:extLst>
        </xdr:cNvPr>
        <xdr:cNvSpPr/>
      </xdr:nvSpPr>
      <xdr:spPr>
        <a:xfrm>
          <a:off x="12601575"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12</xdr:col>
      <xdr:colOff>619125</xdr:colOff>
      <xdr:row>33</xdr:row>
      <xdr:rowOff>133350</xdr:rowOff>
    </xdr:from>
    <xdr:to>
      <xdr:col>16</xdr:col>
      <xdr:colOff>240676</xdr:colOff>
      <xdr:row>39</xdr:row>
      <xdr:rowOff>104217</xdr:rowOff>
    </xdr:to>
    <xdr:sp macro="" textlink="">
      <xdr:nvSpPr>
        <xdr:cNvPr id="13" name="角丸四角形吹き出し 7">
          <a:extLst>
            <a:ext uri="{FF2B5EF4-FFF2-40B4-BE49-F238E27FC236}">
              <a16:creationId xmlns:a16="http://schemas.microsoft.com/office/drawing/2014/main" id="{B1B89BF4-80D3-4432-9929-4673A6665292}"/>
            </a:ext>
          </a:extLst>
        </xdr:cNvPr>
        <xdr:cNvSpPr/>
      </xdr:nvSpPr>
      <xdr:spPr>
        <a:xfrm>
          <a:off x="11458575" y="60102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2" t="s">
        <v>176</v>
      </c>
      <c r="B1" s="183" t="s">
        <v>177</v>
      </c>
    </row>
    <row r="2" spans="1:2" ht="83.25" customHeight="1" x14ac:dyDescent="0.15">
      <c r="A2" s="178" t="s">
        <v>43</v>
      </c>
      <c r="B2" s="179" t="s">
        <v>317</v>
      </c>
    </row>
    <row r="3" spans="1:2" ht="78.75" customHeight="1" x14ac:dyDescent="0.15">
      <c r="A3" s="1" t="s">
        <v>197</v>
      </c>
      <c r="B3" s="2" t="s">
        <v>304</v>
      </c>
    </row>
    <row r="4" spans="1:2" ht="55.5" customHeight="1" x14ac:dyDescent="0.15">
      <c r="A4" s="178" t="s">
        <v>164</v>
      </c>
      <c r="B4" s="179" t="s">
        <v>166</v>
      </c>
    </row>
    <row r="5" spans="1:2" ht="61.5" customHeight="1" x14ac:dyDescent="0.15">
      <c r="A5" s="4" t="s">
        <v>278</v>
      </c>
      <c r="B5" s="5" t="s">
        <v>165</v>
      </c>
    </row>
    <row r="6" spans="1:2" ht="89.25" customHeight="1" x14ac:dyDescent="0.15">
      <c r="A6" s="4" t="s">
        <v>279</v>
      </c>
      <c r="B6" s="5" t="s">
        <v>280</v>
      </c>
    </row>
    <row r="7" spans="1:2" ht="65.25" customHeight="1" x14ac:dyDescent="0.15">
      <c r="A7" s="5" t="s">
        <v>281</v>
      </c>
      <c r="B7" s="5" t="s">
        <v>318</v>
      </c>
    </row>
    <row r="8" spans="1:2" ht="75" customHeight="1" x14ac:dyDescent="0.15">
      <c r="A8" s="6" t="s">
        <v>282</v>
      </c>
      <c r="B8" s="6" t="s">
        <v>283</v>
      </c>
    </row>
    <row r="9" spans="1:2" x14ac:dyDescent="0.15">
      <c r="A9" s="3" t="s">
        <v>376</v>
      </c>
    </row>
    <row r="10" spans="1:2" x14ac:dyDescent="0.15">
      <c r="A10" s="3" t="s">
        <v>377</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election activeCell="J10" sqref="J10"/>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5" t="s">
        <v>195</v>
      </c>
      <c r="B2" s="445"/>
      <c r="C2" s="445"/>
      <c r="D2" s="445"/>
      <c r="E2" s="445"/>
      <c r="F2" s="445"/>
      <c r="G2" s="445"/>
      <c r="H2" s="445"/>
      <c r="I2" s="445"/>
      <c r="J2" s="445"/>
      <c r="K2" s="445"/>
      <c r="L2" s="445"/>
    </row>
    <row r="3" spans="1:12" ht="18.75" x14ac:dyDescent="0.15">
      <c r="B3" s="446"/>
      <c r="C3" s="446"/>
      <c r="D3" s="446"/>
      <c r="E3" s="446"/>
      <c r="F3" s="446"/>
      <c r="G3" s="446"/>
      <c r="H3" s="446"/>
      <c r="I3" s="447"/>
      <c r="J3" s="447"/>
      <c r="K3" s="447"/>
      <c r="L3" s="447"/>
    </row>
    <row r="4" spans="1:12" s="17" customFormat="1" ht="14.25" thickBot="1" x14ac:dyDescent="0.2">
      <c r="A4" s="451" t="str">
        <f>"（４）"&amp;情報項目シート!C6&amp;"　　　項目別明細表(2028年度）"</f>
        <v>（４）　　　項目別明細表(2028年度）</v>
      </c>
      <c r="B4" s="451"/>
      <c r="C4" s="451"/>
      <c r="D4" s="451"/>
      <c r="E4" s="451"/>
      <c r="F4" s="451"/>
      <c r="G4" s="451"/>
      <c r="H4" s="451"/>
      <c r="I4" s="451"/>
      <c r="J4" s="451"/>
      <c r="K4" s="451"/>
    </row>
    <row r="5" spans="1:12" s="17" customFormat="1" x14ac:dyDescent="0.15">
      <c r="A5" s="448" t="s">
        <v>89</v>
      </c>
      <c r="B5" s="449"/>
      <c r="C5" s="449"/>
      <c r="D5" s="449"/>
      <c r="E5" s="449"/>
      <c r="F5" s="449"/>
      <c r="G5" s="449"/>
      <c r="H5" s="449"/>
      <c r="I5" s="450"/>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0"/>
    </row>
    <row r="7" spans="1:12" s="17" customFormat="1" x14ac:dyDescent="0.15">
      <c r="A7" s="49" t="s">
        <v>75</v>
      </c>
      <c r="B7" s="50"/>
      <c r="C7" s="50"/>
      <c r="D7" s="51"/>
      <c r="E7" s="50"/>
      <c r="F7" s="50"/>
      <c r="G7" s="50"/>
      <c r="H7" s="50"/>
      <c r="I7" s="52"/>
      <c r="J7" s="53">
        <f>SUM(J8:J9)</f>
        <v>0</v>
      </c>
      <c r="K7" s="53">
        <f>SUM(K8:K9)</f>
        <v>0</v>
      </c>
      <c r="L7" s="441"/>
    </row>
    <row r="8" spans="1:12" s="17" customFormat="1" x14ac:dyDescent="0.15">
      <c r="A8" s="29"/>
      <c r="B8" s="17" t="s">
        <v>92</v>
      </c>
      <c r="C8" s="17" t="s">
        <v>93</v>
      </c>
      <c r="D8" s="13"/>
      <c r="E8" s="17" t="s">
        <v>25</v>
      </c>
      <c r="F8" s="17" t="s">
        <v>94</v>
      </c>
      <c r="H8" s="17" t="s">
        <v>95</v>
      </c>
      <c r="I8" s="30" t="s">
        <v>96</v>
      </c>
      <c r="J8" s="31">
        <f>D8*G8</f>
        <v>0</v>
      </c>
      <c r="K8" s="32">
        <f>J8</f>
        <v>0</v>
      </c>
      <c r="L8" s="441"/>
    </row>
    <row r="9" spans="1:12" s="17" customFormat="1" x14ac:dyDescent="0.15">
      <c r="A9" s="29"/>
      <c r="D9" s="13"/>
      <c r="I9" s="30"/>
      <c r="J9" s="31"/>
      <c r="K9" s="32">
        <f>J9</f>
        <v>0</v>
      </c>
      <c r="L9" s="441"/>
    </row>
    <row r="10" spans="1:12" s="17" customFormat="1" x14ac:dyDescent="0.15">
      <c r="A10" s="443" t="s">
        <v>76</v>
      </c>
      <c r="B10" s="444"/>
      <c r="C10" s="50"/>
      <c r="D10" s="64"/>
      <c r="E10" s="50"/>
      <c r="F10" s="50"/>
      <c r="G10" s="50"/>
      <c r="H10" s="50"/>
      <c r="I10" s="65"/>
      <c r="J10" s="53">
        <f>SUM(J11:J15)</f>
        <v>0</v>
      </c>
      <c r="K10" s="53">
        <f>SUM(K11:K15)</f>
        <v>0</v>
      </c>
      <c r="L10" s="441"/>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1"/>
    </row>
    <row r="12" spans="1:12" s="17" customFormat="1" x14ac:dyDescent="0.15">
      <c r="A12" s="29"/>
      <c r="B12" s="17" t="s">
        <v>98</v>
      </c>
      <c r="C12" s="17" t="s">
        <v>93</v>
      </c>
      <c r="D12" s="13"/>
      <c r="E12" s="17" t="s">
        <v>25</v>
      </c>
      <c r="F12" s="17" t="s">
        <v>94</v>
      </c>
      <c r="H12" s="17" t="s">
        <v>95</v>
      </c>
      <c r="I12" s="30" t="s">
        <v>96</v>
      </c>
      <c r="J12" s="31">
        <f t="shared" si="0"/>
        <v>0</v>
      </c>
      <c r="K12" s="32">
        <f>J12</f>
        <v>0</v>
      </c>
      <c r="L12" s="441"/>
    </row>
    <row r="13" spans="1:12" s="17" customFormat="1" x14ac:dyDescent="0.15">
      <c r="A13" s="29"/>
      <c r="B13" s="17" t="s">
        <v>99</v>
      </c>
      <c r="D13" s="13"/>
      <c r="I13" s="30" t="s">
        <v>96</v>
      </c>
      <c r="J13" s="31"/>
      <c r="K13" s="32">
        <f>J13</f>
        <v>0</v>
      </c>
      <c r="L13" s="441"/>
    </row>
    <row r="14" spans="1:12" s="17" customFormat="1" x14ac:dyDescent="0.15">
      <c r="A14" s="29"/>
      <c r="B14" s="17" t="s">
        <v>100</v>
      </c>
      <c r="D14" s="13"/>
      <c r="I14" s="30" t="s">
        <v>96</v>
      </c>
      <c r="J14" s="31"/>
      <c r="K14" s="32">
        <f>J14</f>
        <v>0</v>
      </c>
      <c r="L14" s="441"/>
    </row>
    <row r="15" spans="1:12" s="17" customFormat="1" x14ac:dyDescent="0.15">
      <c r="A15" s="29"/>
      <c r="B15" s="17" t="s">
        <v>101</v>
      </c>
      <c r="D15" s="13"/>
      <c r="I15" s="30" t="s">
        <v>96</v>
      </c>
      <c r="J15" s="31"/>
      <c r="K15" s="32">
        <f>J15</f>
        <v>0</v>
      </c>
      <c r="L15" s="441"/>
    </row>
    <row r="16" spans="1:12" s="17" customFormat="1" x14ac:dyDescent="0.15">
      <c r="A16" s="49" t="s">
        <v>77</v>
      </c>
      <c r="B16" s="50"/>
      <c r="C16" s="50"/>
      <c r="D16" s="51"/>
      <c r="E16" s="50"/>
      <c r="F16" s="50"/>
      <c r="G16" s="50"/>
      <c r="H16" s="50"/>
      <c r="I16" s="52"/>
      <c r="J16" s="53">
        <f>SUM(J17:J18)</f>
        <v>0</v>
      </c>
      <c r="K16" s="53">
        <f>SUM(K17:K18)</f>
        <v>0</v>
      </c>
      <c r="L16" s="441"/>
    </row>
    <row r="17" spans="1:13" s="17" customFormat="1" x14ac:dyDescent="0.15">
      <c r="A17" s="29"/>
      <c r="B17" s="17" t="s">
        <v>102</v>
      </c>
      <c r="D17" s="13"/>
      <c r="I17" s="30" t="s">
        <v>96</v>
      </c>
      <c r="J17" s="31"/>
      <c r="K17" s="32">
        <f>J17</f>
        <v>0</v>
      </c>
      <c r="L17" s="441"/>
    </row>
    <row r="18" spans="1:13" s="17" customFormat="1" x14ac:dyDescent="0.15">
      <c r="A18" s="29"/>
      <c r="B18" s="17" t="s">
        <v>103</v>
      </c>
      <c r="D18" s="13"/>
      <c r="I18" s="30" t="s">
        <v>96</v>
      </c>
      <c r="J18" s="31"/>
      <c r="K18" s="32">
        <f>J18</f>
        <v>0</v>
      </c>
      <c r="L18" s="441"/>
    </row>
    <row r="19" spans="1:13" s="17" customFormat="1" x14ac:dyDescent="0.15">
      <c r="A19" s="59" t="s">
        <v>35</v>
      </c>
      <c r="B19" s="60"/>
      <c r="C19" s="60"/>
      <c r="D19" s="61"/>
      <c r="E19" s="60"/>
      <c r="F19" s="60"/>
      <c r="G19" s="60"/>
      <c r="H19" s="60"/>
      <c r="I19" s="62"/>
      <c r="J19" s="63">
        <f>SUM(J20,J26)</f>
        <v>0</v>
      </c>
      <c r="K19" s="63">
        <f>SUM(K20,K26)</f>
        <v>0</v>
      </c>
      <c r="L19" s="441"/>
    </row>
    <row r="20" spans="1:13" s="17" customFormat="1" x14ac:dyDescent="0.15">
      <c r="A20" s="49" t="s">
        <v>78</v>
      </c>
      <c r="B20" s="50"/>
      <c r="C20" s="50"/>
      <c r="D20" s="64"/>
      <c r="E20" s="50"/>
      <c r="F20" s="50"/>
      <c r="G20" s="50"/>
      <c r="H20" s="50"/>
      <c r="I20" s="65"/>
      <c r="J20" s="53">
        <f>SUM(J21:J25)</f>
        <v>0</v>
      </c>
      <c r="K20" s="53">
        <f>SUM(K21:K25)</f>
        <v>0</v>
      </c>
      <c r="L20" s="441"/>
    </row>
    <row r="21" spans="1:13" s="17" customFormat="1" x14ac:dyDescent="0.15">
      <c r="A21" s="29" t="s">
        <v>118</v>
      </c>
      <c r="C21" s="17" t="s">
        <v>93</v>
      </c>
      <c r="D21" s="13"/>
      <c r="E21" s="17" t="s">
        <v>25</v>
      </c>
      <c r="F21" s="17" t="s">
        <v>94</v>
      </c>
      <c r="H21" s="17" t="s">
        <v>95</v>
      </c>
      <c r="I21" s="30" t="s">
        <v>96</v>
      </c>
      <c r="J21" s="31">
        <f>D21*G21</f>
        <v>0</v>
      </c>
      <c r="K21" s="33">
        <f>J21</f>
        <v>0</v>
      </c>
      <c r="L21" s="441"/>
      <c r="M21" s="34"/>
    </row>
    <row r="22" spans="1:13" s="17" customFormat="1" x14ac:dyDescent="0.15">
      <c r="A22" s="29" t="s">
        <v>119</v>
      </c>
      <c r="D22" s="13"/>
      <c r="E22" s="17" t="s">
        <v>25</v>
      </c>
      <c r="F22" s="17" t="s">
        <v>94</v>
      </c>
      <c r="H22" s="17" t="s">
        <v>95</v>
      </c>
      <c r="I22" s="30" t="s">
        <v>96</v>
      </c>
      <c r="J22" s="31">
        <f>D22*G22</f>
        <v>0</v>
      </c>
      <c r="K22" s="33">
        <f t="shared" ref="K22:K25" si="1">J22</f>
        <v>0</v>
      </c>
      <c r="L22" s="441"/>
      <c r="M22" s="34"/>
    </row>
    <row r="23" spans="1:13" s="17" customFormat="1" x14ac:dyDescent="0.15">
      <c r="A23" s="29"/>
      <c r="D23" s="13"/>
      <c r="E23" s="17" t="s">
        <v>25</v>
      </c>
      <c r="F23" s="17" t="s">
        <v>94</v>
      </c>
      <c r="H23" s="17" t="s">
        <v>95</v>
      </c>
      <c r="I23" s="30" t="s">
        <v>96</v>
      </c>
      <c r="J23" s="31">
        <f t="shared" ref="J23:J25" si="2">D23*G23</f>
        <v>0</v>
      </c>
      <c r="K23" s="33">
        <f t="shared" si="1"/>
        <v>0</v>
      </c>
      <c r="L23" s="441"/>
      <c r="M23" s="34"/>
    </row>
    <row r="24" spans="1:13" s="17" customFormat="1" x14ac:dyDescent="0.15">
      <c r="A24" s="29"/>
      <c r="D24" s="13"/>
      <c r="E24" s="17" t="s">
        <v>25</v>
      </c>
      <c r="F24" s="17" t="s">
        <v>94</v>
      </c>
      <c r="H24" s="17" t="s">
        <v>95</v>
      </c>
      <c r="I24" s="30" t="s">
        <v>96</v>
      </c>
      <c r="J24" s="31">
        <f t="shared" si="2"/>
        <v>0</v>
      </c>
      <c r="K24" s="33">
        <f t="shared" si="1"/>
        <v>0</v>
      </c>
      <c r="L24" s="441"/>
      <c r="M24" s="34"/>
    </row>
    <row r="25" spans="1:13" s="17" customFormat="1" x14ac:dyDescent="0.15">
      <c r="A25" s="29"/>
      <c r="C25" s="17" t="s">
        <v>93</v>
      </c>
      <c r="D25" s="13"/>
      <c r="E25" s="17" t="s">
        <v>25</v>
      </c>
      <c r="F25" s="17" t="s">
        <v>94</v>
      </c>
      <c r="H25" s="17" t="s">
        <v>95</v>
      </c>
      <c r="I25" s="30" t="s">
        <v>96</v>
      </c>
      <c r="J25" s="31">
        <f t="shared" si="2"/>
        <v>0</v>
      </c>
      <c r="K25" s="33">
        <f t="shared" si="1"/>
        <v>0</v>
      </c>
      <c r="L25" s="441"/>
    </row>
    <row r="26" spans="1:13" s="17" customFormat="1" x14ac:dyDescent="0.15">
      <c r="A26" s="49" t="s">
        <v>79</v>
      </c>
      <c r="B26" s="50"/>
      <c r="C26" s="50"/>
      <c r="D26" s="64"/>
      <c r="E26" s="50"/>
      <c r="F26" s="50"/>
      <c r="G26" s="50"/>
      <c r="H26" s="50"/>
      <c r="I26" s="65"/>
      <c r="J26" s="53">
        <f>SUM(J27)</f>
        <v>0</v>
      </c>
      <c r="K26" s="53">
        <f>SUM(K27)</f>
        <v>0</v>
      </c>
      <c r="L26" s="441"/>
    </row>
    <row r="27" spans="1:13" s="17" customFormat="1" x14ac:dyDescent="0.15">
      <c r="A27" s="29"/>
      <c r="C27" s="17" t="s">
        <v>93</v>
      </c>
      <c r="D27" s="13"/>
      <c r="E27" s="17" t="s">
        <v>25</v>
      </c>
      <c r="F27" s="17" t="s">
        <v>94</v>
      </c>
      <c r="H27" s="17" t="s">
        <v>104</v>
      </c>
      <c r="I27" s="30" t="s">
        <v>96</v>
      </c>
      <c r="J27" s="31">
        <f t="shared" ref="J27" si="3">D27*G27</f>
        <v>0</v>
      </c>
      <c r="K27" s="33">
        <f>J27</f>
        <v>0</v>
      </c>
      <c r="L27" s="441"/>
    </row>
    <row r="28" spans="1:13" s="17" customFormat="1" x14ac:dyDescent="0.15">
      <c r="A28" s="59" t="s">
        <v>36</v>
      </c>
      <c r="B28" s="60"/>
      <c r="C28" s="60"/>
      <c r="D28" s="61"/>
      <c r="E28" s="60"/>
      <c r="F28" s="60"/>
      <c r="G28" s="60"/>
      <c r="H28" s="60"/>
      <c r="I28" s="62"/>
      <c r="J28" s="63">
        <f>SUM(J29,J32,J36,J38)</f>
        <v>0</v>
      </c>
      <c r="K28" s="66">
        <f>SUM(K29,K32,K36,K38)</f>
        <v>0</v>
      </c>
      <c r="L28" s="441"/>
    </row>
    <row r="29" spans="1:13" s="17" customFormat="1" x14ac:dyDescent="0.15">
      <c r="A29" s="49" t="s">
        <v>80</v>
      </c>
      <c r="B29" s="50"/>
      <c r="C29" s="50"/>
      <c r="D29" s="64"/>
      <c r="E29" s="50"/>
      <c r="F29" s="50"/>
      <c r="G29" s="50"/>
      <c r="H29" s="50"/>
      <c r="I29" s="65"/>
      <c r="J29" s="53">
        <f>SUM(J30:J31)</f>
        <v>0</v>
      </c>
      <c r="K29" s="53">
        <f>SUM(K30:K31)</f>
        <v>0</v>
      </c>
      <c r="L29" s="441"/>
    </row>
    <row r="30" spans="1:13" s="17" customFormat="1" x14ac:dyDescent="0.15">
      <c r="A30" s="29"/>
      <c r="B30" s="17" t="s">
        <v>105</v>
      </c>
      <c r="D30" s="13"/>
      <c r="I30" s="30" t="s">
        <v>96</v>
      </c>
      <c r="J30" s="32"/>
      <c r="K30" s="32">
        <f>J30</f>
        <v>0</v>
      </c>
      <c r="L30" s="441"/>
    </row>
    <row r="31" spans="1:13" s="17" customFormat="1" x14ac:dyDescent="0.15">
      <c r="A31" s="29"/>
      <c r="B31" s="17" t="s">
        <v>106</v>
      </c>
      <c r="D31" s="13"/>
      <c r="I31" s="30" t="s">
        <v>96</v>
      </c>
      <c r="J31" s="32"/>
      <c r="K31" s="32">
        <f>J31</f>
        <v>0</v>
      </c>
      <c r="L31" s="441"/>
    </row>
    <row r="32" spans="1:13" s="17" customFormat="1" x14ac:dyDescent="0.15">
      <c r="A32" s="49" t="s">
        <v>81</v>
      </c>
      <c r="B32" s="50"/>
      <c r="C32" s="50"/>
      <c r="D32" s="51"/>
      <c r="E32" s="50"/>
      <c r="F32" s="50"/>
      <c r="G32" s="50"/>
      <c r="H32" s="50"/>
      <c r="I32" s="65"/>
      <c r="J32" s="53">
        <f>SUM(J33:J35)</f>
        <v>0</v>
      </c>
      <c r="K32" s="53">
        <f>SUM(K33:K35)</f>
        <v>0</v>
      </c>
      <c r="L32" s="441"/>
    </row>
    <row r="33" spans="1:12" s="17" customFormat="1" x14ac:dyDescent="0.15">
      <c r="A33" s="29" t="s">
        <v>107</v>
      </c>
      <c r="B33" s="17" t="s">
        <v>368</v>
      </c>
      <c r="C33" s="17" t="s">
        <v>93</v>
      </c>
      <c r="D33" s="13"/>
      <c r="E33" s="17" t="s">
        <v>25</v>
      </c>
      <c r="F33" s="17" t="s">
        <v>94</v>
      </c>
      <c r="H33" s="17" t="s">
        <v>367</v>
      </c>
      <c r="I33" s="30" t="s">
        <v>96</v>
      </c>
      <c r="J33" s="31">
        <f t="shared" ref="J33:J35" si="4">D33*G33</f>
        <v>0</v>
      </c>
      <c r="K33" s="32">
        <f>J33</f>
        <v>0</v>
      </c>
      <c r="L33" s="441"/>
    </row>
    <row r="34" spans="1:12" s="17" customFormat="1" x14ac:dyDescent="0.15">
      <c r="A34" s="29"/>
      <c r="B34" s="17" t="s">
        <v>369</v>
      </c>
      <c r="C34" s="17" t="s">
        <v>93</v>
      </c>
      <c r="D34" s="13"/>
      <c r="E34" s="17" t="s">
        <v>25</v>
      </c>
      <c r="F34" s="17" t="s">
        <v>94</v>
      </c>
      <c r="H34" s="17" t="s">
        <v>367</v>
      </c>
      <c r="I34" s="30" t="s">
        <v>96</v>
      </c>
      <c r="J34" s="31">
        <f t="shared" si="4"/>
        <v>0</v>
      </c>
      <c r="K34" s="32">
        <f t="shared" ref="K34:K35" si="5">J34</f>
        <v>0</v>
      </c>
      <c r="L34" s="441"/>
    </row>
    <row r="35" spans="1:12" s="17" customFormat="1" x14ac:dyDescent="0.15">
      <c r="A35" s="29" t="s">
        <v>108</v>
      </c>
      <c r="B35" s="17" t="s">
        <v>369</v>
      </c>
      <c r="C35" s="17" t="s">
        <v>93</v>
      </c>
      <c r="D35" s="13"/>
      <c r="E35" s="17" t="s">
        <v>25</v>
      </c>
      <c r="F35" s="17" t="s">
        <v>94</v>
      </c>
      <c r="H35" s="17" t="s">
        <v>367</v>
      </c>
      <c r="I35" s="30" t="s">
        <v>96</v>
      </c>
      <c r="J35" s="31">
        <f t="shared" si="4"/>
        <v>0</v>
      </c>
      <c r="K35" s="32">
        <f t="shared" si="5"/>
        <v>0</v>
      </c>
      <c r="L35" s="441"/>
    </row>
    <row r="36" spans="1:12" s="17" customFormat="1" x14ac:dyDescent="0.15">
      <c r="A36" s="49" t="s">
        <v>82</v>
      </c>
      <c r="B36" s="50"/>
      <c r="C36" s="50"/>
      <c r="D36" s="64"/>
      <c r="E36" s="50"/>
      <c r="F36" s="50"/>
      <c r="G36" s="50"/>
      <c r="H36" s="50"/>
      <c r="I36" s="65"/>
      <c r="J36" s="53">
        <f>SUM(J37)</f>
        <v>0</v>
      </c>
      <c r="K36" s="53">
        <f>SUM(K37)</f>
        <v>0</v>
      </c>
      <c r="L36" s="441"/>
    </row>
    <row r="37" spans="1:12" s="17" customFormat="1" x14ac:dyDescent="0.15">
      <c r="A37" s="29"/>
      <c r="B37" s="17" t="s">
        <v>378</v>
      </c>
      <c r="D37" s="13"/>
      <c r="I37" s="30" t="s">
        <v>96</v>
      </c>
      <c r="J37" s="32"/>
      <c r="K37" s="32">
        <f>J37</f>
        <v>0</v>
      </c>
      <c r="L37" s="441"/>
    </row>
    <row r="38" spans="1:12" s="17" customFormat="1" x14ac:dyDescent="0.15">
      <c r="A38" s="49" t="s">
        <v>83</v>
      </c>
      <c r="B38" s="50"/>
      <c r="C38" s="50"/>
      <c r="D38" s="51"/>
      <c r="E38" s="50"/>
      <c r="F38" s="50"/>
      <c r="G38" s="50"/>
      <c r="H38" s="50"/>
      <c r="I38" s="65"/>
      <c r="J38" s="53">
        <f>SUM(J39:J48)</f>
        <v>0</v>
      </c>
      <c r="K38" s="53">
        <f>SUM(K39:K48)</f>
        <v>0</v>
      </c>
      <c r="L38" s="441"/>
    </row>
    <row r="39" spans="1:12" s="114" customFormat="1" x14ac:dyDescent="0.15">
      <c r="A39" s="29" t="s">
        <v>185</v>
      </c>
      <c r="C39" s="114" t="s">
        <v>93</v>
      </c>
      <c r="D39" s="118"/>
      <c r="E39" s="114" t="s">
        <v>25</v>
      </c>
      <c r="F39" s="114" t="s">
        <v>94</v>
      </c>
      <c r="H39" s="114" t="s">
        <v>109</v>
      </c>
      <c r="I39" s="119" t="s">
        <v>96</v>
      </c>
      <c r="J39" s="121">
        <f>D39*G39</f>
        <v>0</v>
      </c>
      <c r="K39" s="122">
        <f t="shared" ref="K39:K48" si="6">J39</f>
        <v>0</v>
      </c>
      <c r="L39" s="441"/>
    </row>
    <row r="40" spans="1:12" s="114" customFormat="1" x14ac:dyDescent="0.15">
      <c r="A40" s="29" t="s">
        <v>186</v>
      </c>
      <c r="D40" s="118"/>
      <c r="I40" s="119"/>
      <c r="J40" s="121"/>
      <c r="K40" s="122">
        <f t="shared" si="6"/>
        <v>0</v>
      </c>
      <c r="L40" s="441"/>
    </row>
    <row r="41" spans="1:12" s="114" customFormat="1" x14ac:dyDescent="0.15">
      <c r="A41" s="29" t="s">
        <v>191</v>
      </c>
      <c r="D41" s="118"/>
      <c r="I41" s="119"/>
      <c r="J41" s="121"/>
      <c r="K41" s="122">
        <f t="shared" si="6"/>
        <v>0</v>
      </c>
      <c r="L41" s="441"/>
    </row>
    <row r="42" spans="1:12" s="114" customFormat="1" x14ac:dyDescent="0.15">
      <c r="A42" s="29" t="s">
        <v>190</v>
      </c>
      <c r="C42" s="114" t="s">
        <v>93</v>
      </c>
      <c r="D42" s="118"/>
      <c r="E42" s="114" t="s">
        <v>25</v>
      </c>
      <c r="F42" s="114" t="s">
        <v>94</v>
      </c>
      <c r="H42" s="114" t="s">
        <v>109</v>
      </c>
      <c r="I42" s="119" t="s">
        <v>96</v>
      </c>
      <c r="J42" s="121">
        <f>D42*G42</f>
        <v>0</v>
      </c>
      <c r="K42" s="122">
        <f t="shared" si="6"/>
        <v>0</v>
      </c>
      <c r="L42" s="441"/>
    </row>
    <row r="43" spans="1:12" s="114" customFormat="1" x14ac:dyDescent="0.15">
      <c r="A43" s="29" t="s">
        <v>189</v>
      </c>
      <c r="D43" s="118"/>
      <c r="I43" s="119"/>
      <c r="J43" s="121"/>
      <c r="K43" s="122">
        <f t="shared" si="6"/>
        <v>0</v>
      </c>
      <c r="L43" s="441"/>
    </row>
    <row r="44" spans="1:12" s="114" customFormat="1" x14ac:dyDescent="0.15">
      <c r="A44" s="29" t="s">
        <v>188</v>
      </c>
      <c r="D44" s="118"/>
      <c r="I44" s="119"/>
      <c r="J44" s="121"/>
      <c r="K44" s="122">
        <f t="shared" si="6"/>
        <v>0</v>
      </c>
      <c r="L44" s="441"/>
    </row>
    <row r="45" spans="1:12" s="114" customFormat="1" x14ac:dyDescent="0.15">
      <c r="A45" s="29" t="s">
        <v>187</v>
      </c>
      <c r="D45" s="118"/>
      <c r="I45" s="119"/>
      <c r="J45" s="121"/>
      <c r="K45" s="122">
        <f t="shared" si="6"/>
        <v>0</v>
      </c>
      <c r="L45" s="441"/>
    </row>
    <row r="46" spans="1:12" s="114" customFormat="1" x14ac:dyDescent="0.15">
      <c r="A46" s="120" t="s">
        <v>183</v>
      </c>
      <c r="B46" s="114" t="s">
        <v>110</v>
      </c>
      <c r="D46" s="118"/>
      <c r="I46" s="119"/>
      <c r="J46" s="121"/>
      <c r="K46" s="122">
        <f t="shared" si="6"/>
        <v>0</v>
      </c>
      <c r="L46" s="441"/>
    </row>
    <row r="47" spans="1:12" s="114" customFormat="1" x14ac:dyDescent="0.15">
      <c r="A47" s="120"/>
      <c r="B47" s="114" t="s">
        <v>111</v>
      </c>
      <c r="D47" s="118"/>
      <c r="I47" s="119"/>
      <c r="J47" s="121"/>
      <c r="K47" s="122">
        <f t="shared" si="6"/>
        <v>0</v>
      </c>
      <c r="L47" s="441"/>
    </row>
    <row r="48" spans="1:12" s="114" customFormat="1" x14ac:dyDescent="0.15">
      <c r="A48" s="120" t="s">
        <v>184</v>
      </c>
      <c r="D48" s="118"/>
      <c r="I48" s="119"/>
      <c r="J48" s="121"/>
      <c r="K48" s="122">
        <f t="shared" si="6"/>
        <v>0</v>
      </c>
      <c r="L48" s="441"/>
    </row>
    <row r="49" spans="1:13" s="35" customFormat="1" x14ac:dyDescent="0.15">
      <c r="A49" s="190" t="s">
        <v>84</v>
      </c>
      <c r="B49" s="191"/>
      <c r="C49" s="191"/>
      <c r="D49" s="192"/>
      <c r="E49" s="191"/>
      <c r="F49" s="191"/>
      <c r="G49" s="191"/>
      <c r="H49" s="191"/>
      <c r="I49" s="193"/>
      <c r="J49" s="194">
        <f>SUM(J50+J54)</f>
        <v>0</v>
      </c>
      <c r="K49" s="194">
        <f>SUM(K50+K54)</f>
        <v>0</v>
      </c>
      <c r="L49" s="441"/>
    </row>
    <row r="50" spans="1:13" s="35" customFormat="1" x14ac:dyDescent="0.15">
      <c r="A50" s="195" t="s">
        <v>85</v>
      </c>
      <c r="B50" s="196"/>
      <c r="C50" s="196"/>
      <c r="D50" s="197"/>
      <c r="E50" s="196"/>
      <c r="F50" s="196"/>
      <c r="G50" s="196"/>
      <c r="H50" s="196"/>
      <c r="I50" s="198"/>
      <c r="J50" s="199">
        <f>SUM(J51:J53)</f>
        <v>0</v>
      </c>
      <c r="K50" s="200">
        <f>SUM(K51:K53)</f>
        <v>0</v>
      </c>
      <c r="L50" s="441"/>
      <c r="M50" s="36"/>
    </row>
    <row r="51" spans="1:13" s="35" customFormat="1" x14ac:dyDescent="0.15">
      <c r="A51" s="32"/>
      <c r="B51" s="75" t="s">
        <v>167</v>
      </c>
      <c r="D51" s="75"/>
      <c r="I51" s="30" t="s">
        <v>96</v>
      </c>
      <c r="J51" s="31">
        <f>'別紙2(4)項目別明細表(委託共同研究先)【2028年度】'!$J$52</f>
        <v>0</v>
      </c>
      <c r="K51" s="77">
        <f>'別紙2(4)項目別明細表(委託共同研究先)【2028年度】'!$K$52</f>
        <v>0</v>
      </c>
      <c r="L51" s="441"/>
      <c r="M51" s="36"/>
    </row>
    <row r="52" spans="1:13" s="35" customFormat="1" x14ac:dyDescent="0.15">
      <c r="A52" s="32"/>
      <c r="B52" s="75"/>
      <c r="D52" s="75"/>
      <c r="I52" s="30"/>
      <c r="J52" s="31"/>
      <c r="K52" s="77"/>
      <c r="L52" s="441"/>
      <c r="M52" s="36"/>
    </row>
    <row r="53" spans="1:13" s="35" customFormat="1" x14ac:dyDescent="0.15">
      <c r="A53" s="76"/>
      <c r="B53" s="75"/>
      <c r="C53" s="75"/>
      <c r="D53" s="75"/>
      <c r="I53" s="30" t="s">
        <v>96</v>
      </c>
      <c r="J53" s="31"/>
      <c r="K53" s="77"/>
      <c r="L53" s="441"/>
      <c r="M53" s="37"/>
    </row>
    <row r="54" spans="1:13" s="35" customFormat="1" x14ac:dyDescent="0.15">
      <c r="A54" s="161" t="s">
        <v>86</v>
      </c>
      <c r="B54" s="162"/>
      <c r="C54" s="162"/>
      <c r="D54" s="163"/>
      <c r="E54" s="162"/>
      <c r="F54" s="162"/>
      <c r="G54" s="162"/>
      <c r="H54" s="162"/>
      <c r="I54" s="164"/>
      <c r="J54" s="165">
        <f>SUM(J55:J56)</f>
        <v>0</v>
      </c>
      <c r="K54" s="166">
        <f>SUM(K55:K56)</f>
        <v>0</v>
      </c>
      <c r="L54" s="441"/>
    </row>
    <row r="55" spans="1:13" s="35" customFormat="1" x14ac:dyDescent="0.15">
      <c r="A55" s="167"/>
      <c r="B55" s="162"/>
      <c r="C55" s="163"/>
      <c r="D55" s="163"/>
      <c r="E55" s="162"/>
      <c r="F55" s="162"/>
      <c r="G55" s="162"/>
      <c r="H55" s="162"/>
      <c r="I55" s="168" t="s">
        <v>96</v>
      </c>
      <c r="J55" s="165"/>
      <c r="K55" s="166"/>
      <c r="L55" s="441"/>
      <c r="M55" s="37"/>
    </row>
    <row r="56" spans="1:13" s="35" customFormat="1" ht="14.25" thickBot="1" x14ac:dyDescent="0.2">
      <c r="A56" s="169"/>
      <c r="B56" s="170"/>
      <c r="C56" s="170"/>
      <c r="D56" s="171"/>
      <c r="E56" s="170"/>
      <c r="F56" s="170"/>
      <c r="G56" s="170"/>
      <c r="H56" s="170"/>
      <c r="I56" s="172"/>
      <c r="J56" s="173"/>
      <c r="K56" s="174"/>
      <c r="L56" s="442"/>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113</v>
      </c>
    </row>
    <row r="61" spans="1:13" ht="32.25" customHeight="1" x14ac:dyDescent="0.15">
      <c r="A61" s="15" t="s">
        <v>180</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0" t="s">
        <v>395</v>
      </c>
      <c r="L62" s="349"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workbookViewId="0">
      <selection activeCell="S8" sqref="S8"/>
    </sheetView>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7" t="s">
        <v>196</v>
      </c>
      <c r="B2" s="457"/>
      <c r="C2" s="457"/>
      <c r="D2" s="457"/>
      <c r="E2" s="457"/>
      <c r="F2" s="457"/>
      <c r="G2" s="457"/>
      <c r="H2" s="457"/>
      <c r="I2" s="457"/>
      <c r="J2" s="457"/>
      <c r="K2" s="457"/>
      <c r="L2" s="457"/>
    </row>
    <row r="3" spans="1:12" ht="19.5" customHeight="1" x14ac:dyDescent="0.15">
      <c r="B3" s="458"/>
      <c r="C3" s="458"/>
      <c r="D3" s="458"/>
      <c r="E3" s="458"/>
      <c r="F3" s="458"/>
      <c r="G3" s="458"/>
      <c r="H3" s="458"/>
      <c r="I3" s="459"/>
      <c r="J3" s="459"/>
      <c r="K3" s="459"/>
      <c r="L3" s="459"/>
    </row>
    <row r="4" spans="1:12" s="114" customFormat="1" ht="19.5" customHeight="1" thickBot="1" x14ac:dyDescent="0.2">
      <c r="A4" s="460" t="str">
        <f>"（４）"&amp;情報項目シート!C45&amp;"　　項目別明細表(2025年度）"</f>
        <v>（４）　　項目別明細表(2025年度）</v>
      </c>
      <c r="B4" s="460"/>
      <c r="C4" s="460"/>
      <c r="D4" s="460"/>
      <c r="E4" s="460"/>
      <c r="F4" s="460"/>
      <c r="G4" s="460"/>
      <c r="H4" s="460"/>
      <c r="I4" s="460"/>
      <c r="J4" s="460"/>
      <c r="K4" s="460"/>
      <c r="L4" s="102"/>
    </row>
    <row r="5" spans="1:12" s="114" customFormat="1" ht="13.5" x14ac:dyDescent="0.15">
      <c r="A5" s="461" t="s">
        <v>89</v>
      </c>
      <c r="B5" s="462"/>
      <c r="C5" s="462"/>
      <c r="D5" s="462"/>
      <c r="E5" s="462"/>
      <c r="F5" s="462"/>
      <c r="G5" s="462"/>
      <c r="H5" s="462"/>
      <c r="I5" s="463"/>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52"/>
    </row>
    <row r="7" spans="1:12" s="114" customFormat="1" ht="13.5" x14ac:dyDescent="0.15">
      <c r="A7" s="144" t="s">
        <v>75</v>
      </c>
      <c r="B7" s="145"/>
      <c r="C7" s="145"/>
      <c r="D7" s="146"/>
      <c r="E7" s="145"/>
      <c r="F7" s="145"/>
      <c r="G7" s="145"/>
      <c r="H7" s="145"/>
      <c r="I7" s="147"/>
      <c r="J7" s="148">
        <f>SUM(J8:J9)</f>
        <v>0</v>
      </c>
      <c r="K7" s="148">
        <f>SUM(K8:K9)</f>
        <v>0</v>
      </c>
      <c r="L7" s="453"/>
    </row>
    <row r="8" spans="1:12" s="114" customFormat="1" ht="13.5" x14ac:dyDescent="0.15">
      <c r="A8" s="120"/>
      <c r="B8" s="114" t="s">
        <v>92</v>
      </c>
      <c r="C8" s="114" t="s">
        <v>93</v>
      </c>
      <c r="D8" s="118"/>
      <c r="E8" s="114" t="s">
        <v>25</v>
      </c>
      <c r="F8" s="114" t="s">
        <v>94</v>
      </c>
      <c r="G8" s="114">
        <v>1</v>
      </c>
      <c r="H8" s="114" t="s">
        <v>95</v>
      </c>
      <c r="I8" s="119" t="s">
        <v>96</v>
      </c>
      <c r="J8" s="121"/>
      <c r="K8" s="122">
        <f>J8</f>
        <v>0</v>
      </c>
      <c r="L8" s="453"/>
    </row>
    <row r="9" spans="1:12" s="114" customFormat="1" ht="13.5" x14ac:dyDescent="0.15">
      <c r="A9" s="120"/>
      <c r="D9" s="118"/>
      <c r="I9" s="119"/>
      <c r="J9" s="121"/>
      <c r="K9" s="122">
        <f>J9</f>
        <v>0</v>
      </c>
      <c r="L9" s="453"/>
    </row>
    <row r="10" spans="1:12" s="114" customFormat="1" ht="13.5" x14ac:dyDescent="0.15">
      <c r="A10" s="455" t="s">
        <v>76</v>
      </c>
      <c r="B10" s="456"/>
      <c r="C10" s="145"/>
      <c r="D10" s="149"/>
      <c r="E10" s="145"/>
      <c r="F10" s="145"/>
      <c r="G10" s="145"/>
      <c r="H10" s="145"/>
      <c r="I10" s="145"/>
      <c r="J10" s="148">
        <f>SUM(J11:J16)</f>
        <v>0</v>
      </c>
      <c r="K10" s="148">
        <f>SUM(K11:K16)</f>
        <v>0</v>
      </c>
      <c r="L10" s="453"/>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53"/>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53"/>
    </row>
    <row r="13" spans="1:12" s="114" customFormat="1" ht="13.5" x14ac:dyDescent="0.15">
      <c r="A13" s="120"/>
      <c r="B13" s="114" t="s">
        <v>99</v>
      </c>
      <c r="D13" s="118"/>
      <c r="E13" s="114" t="s">
        <v>25</v>
      </c>
      <c r="I13" s="119" t="s">
        <v>96</v>
      </c>
      <c r="J13" s="121"/>
      <c r="K13" s="122">
        <f t="shared" si="0"/>
        <v>0</v>
      </c>
      <c r="L13" s="453"/>
    </row>
    <row r="14" spans="1:12" s="114" customFormat="1" ht="13.5" x14ac:dyDescent="0.15">
      <c r="A14" s="120"/>
      <c r="B14" s="114" t="s">
        <v>100</v>
      </c>
      <c r="D14" s="118"/>
      <c r="E14" s="114" t="s">
        <v>25</v>
      </c>
      <c r="I14" s="119" t="s">
        <v>96</v>
      </c>
      <c r="J14" s="121"/>
      <c r="K14" s="122">
        <f t="shared" si="0"/>
        <v>0</v>
      </c>
      <c r="L14" s="453"/>
    </row>
    <row r="15" spans="1:12" s="114" customFormat="1" ht="13.5" x14ac:dyDescent="0.15">
      <c r="A15" s="120"/>
      <c r="B15" s="114" t="s">
        <v>101</v>
      </c>
      <c r="D15" s="118"/>
      <c r="E15" s="114" t="s">
        <v>25</v>
      </c>
      <c r="I15" s="119" t="s">
        <v>96</v>
      </c>
      <c r="J15" s="121"/>
      <c r="K15" s="122">
        <f t="shared" si="0"/>
        <v>0</v>
      </c>
      <c r="L15" s="453"/>
    </row>
    <row r="16" spans="1:12" s="114" customFormat="1" ht="13.5" x14ac:dyDescent="0.15">
      <c r="A16" s="120"/>
      <c r="D16" s="118"/>
      <c r="I16" s="119"/>
      <c r="J16" s="121"/>
      <c r="K16" s="122">
        <f t="shared" si="0"/>
        <v>0</v>
      </c>
      <c r="L16" s="453"/>
    </row>
    <row r="17" spans="1:13" s="114" customFormat="1" ht="13.5" x14ac:dyDescent="0.15">
      <c r="A17" s="144" t="s">
        <v>77</v>
      </c>
      <c r="B17" s="145"/>
      <c r="C17" s="145"/>
      <c r="D17" s="146"/>
      <c r="E17" s="145"/>
      <c r="F17" s="145"/>
      <c r="G17" s="145"/>
      <c r="H17" s="145"/>
      <c r="I17" s="147"/>
      <c r="J17" s="148">
        <f>SUM(J18:J19)</f>
        <v>0</v>
      </c>
      <c r="K17" s="148">
        <f>SUM(K18:K19)</f>
        <v>0</v>
      </c>
      <c r="L17" s="453"/>
    </row>
    <row r="18" spans="1:13" s="114" customFormat="1" ht="13.5" x14ac:dyDescent="0.15">
      <c r="A18" s="120"/>
      <c r="B18" s="114" t="s">
        <v>102</v>
      </c>
      <c r="D18" s="118"/>
      <c r="E18" s="114" t="s">
        <v>25</v>
      </c>
      <c r="I18" s="119" t="s">
        <v>96</v>
      </c>
      <c r="J18" s="121"/>
      <c r="K18" s="122">
        <f t="shared" si="0"/>
        <v>0</v>
      </c>
      <c r="L18" s="453"/>
    </row>
    <row r="19" spans="1:13" s="114" customFormat="1" ht="13.5" x14ac:dyDescent="0.15">
      <c r="A19" s="120"/>
      <c r="B19" s="114" t="s">
        <v>103</v>
      </c>
      <c r="D19" s="118"/>
      <c r="E19" s="114" t="s">
        <v>25</v>
      </c>
      <c r="I19" s="119" t="s">
        <v>96</v>
      </c>
      <c r="J19" s="121"/>
      <c r="K19" s="122">
        <f>J19</f>
        <v>0</v>
      </c>
      <c r="L19" s="453"/>
    </row>
    <row r="20" spans="1:13" s="114" customFormat="1" ht="13.5" x14ac:dyDescent="0.15">
      <c r="A20" s="150" t="s">
        <v>35</v>
      </c>
      <c r="B20" s="151"/>
      <c r="C20" s="151"/>
      <c r="D20" s="152"/>
      <c r="E20" s="151"/>
      <c r="F20" s="151"/>
      <c r="G20" s="151"/>
      <c r="H20" s="151"/>
      <c r="I20" s="151"/>
      <c r="J20" s="153">
        <f>SUM(J21,J25)</f>
        <v>0</v>
      </c>
      <c r="K20" s="153">
        <f>SUM(K21,K25)</f>
        <v>0</v>
      </c>
      <c r="L20" s="453"/>
    </row>
    <row r="21" spans="1:13" s="114" customFormat="1" ht="13.5" x14ac:dyDescent="0.15">
      <c r="A21" s="144" t="s">
        <v>78</v>
      </c>
      <c r="B21" s="145"/>
      <c r="C21" s="145"/>
      <c r="D21" s="149"/>
      <c r="E21" s="145"/>
      <c r="F21" s="145"/>
      <c r="G21" s="145"/>
      <c r="H21" s="145"/>
      <c r="I21" s="145"/>
      <c r="J21" s="148">
        <f>SUM(J22:J24)</f>
        <v>0</v>
      </c>
      <c r="K21" s="148">
        <f>SUM(K22:K24)</f>
        <v>0</v>
      </c>
      <c r="L21" s="453"/>
    </row>
    <row r="22" spans="1:13" s="114" customFormat="1" ht="13.5" x14ac:dyDescent="0.15">
      <c r="A22" s="120"/>
      <c r="B22" s="114" t="s">
        <v>139</v>
      </c>
      <c r="C22" s="114" t="s">
        <v>93</v>
      </c>
      <c r="D22" s="118">
        <v>1830</v>
      </c>
      <c r="E22" s="114" t="s">
        <v>25</v>
      </c>
      <c r="F22" s="114" t="s">
        <v>94</v>
      </c>
      <c r="G22" s="114">
        <v>0</v>
      </c>
      <c r="H22" s="114" t="s">
        <v>95</v>
      </c>
      <c r="I22" s="119" t="s">
        <v>96</v>
      </c>
      <c r="J22" s="121">
        <f>D22*G22</f>
        <v>0</v>
      </c>
      <c r="K22" s="123">
        <f>J22</f>
        <v>0</v>
      </c>
      <c r="L22" s="453"/>
      <c r="M22" s="124"/>
    </row>
    <row r="23" spans="1:13" s="114" customFormat="1" ht="13.5" x14ac:dyDescent="0.15">
      <c r="A23" s="120"/>
      <c r="B23" s="114" t="s">
        <v>140</v>
      </c>
      <c r="C23" s="114" t="s">
        <v>93</v>
      </c>
      <c r="D23" s="118">
        <v>3530</v>
      </c>
      <c r="E23" s="114" t="s">
        <v>25</v>
      </c>
      <c r="F23" s="114" t="s">
        <v>94</v>
      </c>
      <c r="G23" s="114">
        <v>0</v>
      </c>
      <c r="H23" s="114" t="s">
        <v>95</v>
      </c>
      <c r="I23" s="119" t="s">
        <v>96</v>
      </c>
      <c r="J23" s="121">
        <f>D23*G23</f>
        <v>0</v>
      </c>
      <c r="K23" s="123">
        <f>J23</f>
        <v>0</v>
      </c>
      <c r="L23" s="453"/>
    </row>
    <row r="24" spans="1:13" s="114" customFormat="1" ht="13.5" x14ac:dyDescent="0.15">
      <c r="A24" s="120"/>
      <c r="D24" s="118"/>
      <c r="I24" s="119"/>
      <c r="J24" s="121"/>
      <c r="K24" s="123">
        <f>J24</f>
        <v>0</v>
      </c>
      <c r="L24" s="453"/>
    </row>
    <row r="25" spans="1:13" s="114" customFormat="1" ht="13.5" x14ac:dyDescent="0.15">
      <c r="A25" s="144" t="s">
        <v>79</v>
      </c>
      <c r="B25" s="145"/>
      <c r="C25" s="145"/>
      <c r="D25" s="149"/>
      <c r="E25" s="145"/>
      <c r="F25" s="145"/>
      <c r="G25" s="145"/>
      <c r="H25" s="145"/>
      <c r="I25" s="145"/>
      <c r="J25" s="148">
        <f>SUM(J26)</f>
        <v>0</v>
      </c>
      <c r="K25" s="148">
        <f>SUM(K26)</f>
        <v>0</v>
      </c>
      <c r="L25" s="453"/>
    </row>
    <row r="26" spans="1:13" s="114" customFormat="1" ht="13.5" x14ac:dyDescent="0.15">
      <c r="A26" s="120"/>
      <c r="B26" s="114" t="s">
        <v>141</v>
      </c>
      <c r="C26" s="114" t="s">
        <v>93</v>
      </c>
      <c r="D26" s="118">
        <v>8000</v>
      </c>
      <c r="E26" s="114" t="s">
        <v>25</v>
      </c>
      <c r="F26" s="114" t="s">
        <v>94</v>
      </c>
      <c r="G26" s="114">
        <v>0</v>
      </c>
      <c r="H26" s="114" t="s">
        <v>104</v>
      </c>
      <c r="I26" s="119" t="s">
        <v>96</v>
      </c>
      <c r="J26" s="121">
        <f t="shared" ref="J26" si="1">D26*G26</f>
        <v>0</v>
      </c>
      <c r="K26" s="123">
        <f>J26</f>
        <v>0</v>
      </c>
      <c r="L26" s="453"/>
    </row>
    <row r="27" spans="1:13" s="114" customFormat="1" ht="13.5" x14ac:dyDescent="0.15">
      <c r="A27" s="150" t="s">
        <v>36</v>
      </c>
      <c r="B27" s="151"/>
      <c r="C27" s="151"/>
      <c r="D27" s="152"/>
      <c r="E27" s="151"/>
      <c r="F27" s="151"/>
      <c r="G27" s="151"/>
      <c r="H27" s="151"/>
      <c r="I27" s="151"/>
      <c r="J27" s="153">
        <f>SUM(J28,J32,J37,J40)</f>
        <v>0</v>
      </c>
      <c r="K27" s="160">
        <f>SUM(K28,K32,K37,K40)</f>
        <v>0</v>
      </c>
      <c r="L27" s="453"/>
    </row>
    <row r="28" spans="1:13" s="114" customFormat="1" ht="13.5" x14ac:dyDescent="0.15">
      <c r="A28" s="144" t="s">
        <v>80</v>
      </c>
      <c r="B28" s="145"/>
      <c r="C28" s="145"/>
      <c r="D28" s="149"/>
      <c r="E28" s="145"/>
      <c r="F28" s="145"/>
      <c r="G28" s="145"/>
      <c r="H28" s="145"/>
      <c r="I28" s="145"/>
      <c r="J28" s="148">
        <f>SUM(J29:J31)</f>
        <v>0</v>
      </c>
      <c r="K28" s="148">
        <f>SUM(K29:K31)</f>
        <v>0</v>
      </c>
      <c r="L28" s="453"/>
    </row>
    <row r="29" spans="1:13" s="114" customFormat="1" ht="13.5" x14ac:dyDescent="0.15">
      <c r="A29" s="120"/>
      <c r="B29" s="114" t="s">
        <v>105</v>
      </c>
      <c r="D29" s="118"/>
      <c r="E29" s="114" t="s">
        <v>25</v>
      </c>
      <c r="I29" s="119" t="s">
        <v>96</v>
      </c>
      <c r="J29" s="121"/>
      <c r="K29" s="122">
        <f>J29</f>
        <v>0</v>
      </c>
      <c r="L29" s="453"/>
    </row>
    <row r="30" spans="1:13" s="114" customFormat="1" ht="13.5" x14ac:dyDescent="0.15">
      <c r="A30" s="120"/>
      <c r="B30" s="114" t="s">
        <v>106</v>
      </c>
      <c r="D30" s="118"/>
      <c r="E30" s="114" t="s">
        <v>25</v>
      </c>
      <c r="I30" s="119" t="s">
        <v>96</v>
      </c>
      <c r="J30" s="121"/>
      <c r="K30" s="122">
        <f>J30</f>
        <v>0</v>
      </c>
      <c r="L30" s="453"/>
    </row>
    <row r="31" spans="1:13" s="114" customFormat="1" ht="13.5" x14ac:dyDescent="0.15">
      <c r="A31" s="120"/>
      <c r="D31" s="118"/>
      <c r="I31" s="119"/>
      <c r="J31" s="121"/>
      <c r="K31" s="122"/>
      <c r="L31" s="453"/>
    </row>
    <row r="32" spans="1:13" s="114" customFormat="1" ht="13.5" x14ac:dyDescent="0.15">
      <c r="A32" s="144" t="s">
        <v>81</v>
      </c>
      <c r="B32" s="145"/>
      <c r="C32" s="145"/>
      <c r="D32" s="146"/>
      <c r="E32" s="145"/>
      <c r="F32" s="145"/>
      <c r="G32" s="145"/>
      <c r="H32" s="145"/>
      <c r="I32" s="145"/>
      <c r="J32" s="148">
        <f>SUM(J33:J36)</f>
        <v>0</v>
      </c>
      <c r="K32" s="148">
        <f>SUM(K33:K36)</f>
        <v>0</v>
      </c>
      <c r="L32" s="453"/>
    </row>
    <row r="33" spans="1:12" s="114" customFormat="1" ht="13.5" x14ac:dyDescent="0.15">
      <c r="A33" s="29" t="s">
        <v>107</v>
      </c>
      <c r="B33" s="17" t="s">
        <v>368</v>
      </c>
      <c r="C33" s="17" t="s">
        <v>93</v>
      </c>
      <c r="D33" s="13"/>
      <c r="E33" s="17" t="s">
        <v>25</v>
      </c>
      <c r="F33" s="17" t="s">
        <v>94</v>
      </c>
      <c r="G33" s="17"/>
      <c r="H33" s="17" t="s">
        <v>367</v>
      </c>
      <c r="I33" s="30" t="s">
        <v>96</v>
      </c>
      <c r="J33" s="31">
        <f t="shared" ref="J33:J35" si="2">D33*G33</f>
        <v>0</v>
      </c>
      <c r="K33" s="32">
        <f>J33</f>
        <v>0</v>
      </c>
      <c r="L33" s="453"/>
    </row>
    <row r="34" spans="1:12" s="114" customFormat="1" ht="13.5" x14ac:dyDescent="0.15">
      <c r="A34" s="29"/>
      <c r="B34" s="17" t="s">
        <v>369</v>
      </c>
      <c r="C34" s="17" t="s">
        <v>93</v>
      </c>
      <c r="D34" s="13"/>
      <c r="E34" s="17" t="s">
        <v>25</v>
      </c>
      <c r="F34" s="17" t="s">
        <v>94</v>
      </c>
      <c r="G34" s="17"/>
      <c r="H34" s="17" t="s">
        <v>367</v>
      </c>
      <c r="I34" s="30" t="s">
        <v>96</v>
      </c>
      <c r="J34" s="31">
        <f t="shared" si="2"/>
        <v>0</v>
      </c>
      <c r="K34" s="32">
        <f t="shared" ref="K34:K35" si="3">J34</f>
        <v>0</v>
      </c>
      <c r="L34" s="453"/>
    </row>
    <row r="35" spans="1:12" s="114" customFormat="1" ht="13.5" x14ac:dyDescent="0.15">
      <c r="A35" s="29" t="s">
        <v>108</v>
      </c>
      <c r="B35" s="17" t="s">
        <v>369</v>
      </c>
      <c r="C35" s="17" t="s">
        <v>93</v>
      </c>
      <c r="D35" s="13"/>
      <c r="E35" s="17" t="s">
        <v>25</v>
      </c>
      <c r="F35" s="17" t="s">
        <v>94</v>
      </c>
      <c r="G35" s="17"/>
      <c r="H35" s="17" t="s">
        <v>367</v>
      </c>
      <c r="I35" s="30" t="s">
        <v>96</v>
      </c>
      <c r="J35" s="31">
        <f t="shared" si="2"/>
        <v>0</v>
      </c>
      <c r="K35" s="32">
        <f t="shared" si="3"/>
        <v>0</v>
      </c>
      <c r="L35" s="453"/>
    </row>
    <row r="36" spans="1:12" s="114" customFormat="1" ht="13.5" x14ac:dyDescent="0.15">
      <c r="A36" s="120"/>
      <c r="D36" s="118"/>
      <c r="I36" s="119"/>
      <c r="J36" s="121"/>
      <c r="K36" s="122">
        <f t="shared" ref="K36" si="4">J36</f>
        <v>0</v>
      </c>
      <c r="L36" s="453"/>
    </row>
    <row r="37" spans="1:12" s="114" customFormat="1" ht="13.5" x14ac:dyDescent="0.15">
      <c r="A37" s="144" t="s">
        <v>82</v>
      </c>
      <c r="B37" s="145"/>
      <c r="C37" s="145"/>
      <c r="D37" s="149"/>
      <c r="E37" s="145"/>
      <c r="F37" s="145"/>
      <c r="G37" s="145"/>
      <c r="H37" s="145"/>
      <c r="I37" s="145"/>
      <c r="J37" s="148">
        <f>SUM(J38:J39)</f>
        <v>0</v>
      </c>
      <c r="K37" s="148">
        <f>SUM(K38:K39)</f>
        <v>0</v>
      </c>
      <c r="L37" s="453"/>
    </row>
    <row r="38" spans="1:12" s="114" customFormat="1" ht="13.5" x14ac:dyDescent="0.15">
      <c r="A38" s="120"/>
      <c r="B38" s="114" t="s">
        <v>378</v>
      </c>
      <c r="D38" s="118"/>
      <c r="E38" s="114" t="s">
        <v>25</v>
      </c>
      <c r="I38" s="119" t="s">
        <v>96</v>
      </c>
      <c r="J38" s="121"/>
      <c r="K38" s="122">
        <f>J38</f>
        <v>0</v>
      </c>
      <c r="L38" s="453"/>
    </row>
    <row r="39" spans="1:12" s="114" customFormat="1" ht="13.5" x14ac:dyDescent="0.15">
      <c r="A39" s="120"/>
      <c r="D39" s="118"/>
      <c r="I39" s="119"/>
      <c r="J39" s="121"/>
      <c r="K39" s="122">
        <f>J39</f>
        <v>0</v>
      </c>
      <c r="L39" s="453"/>
    </row>
    <row r="40" spans="1:12" s="114" customFormat="1" ht="13.5" x14ac:dyDescent="0.15">
      <c r="A40" s="144" t="s">
        <v>83</v>
      </c>
      <c r="B40" s="145"/>
      <c r="C40" s="145"/>
      <c r="D40" s="146"/>
      <c r="E40" s="145"/>
      <c r="F40" s="145"/>
      <c r="G40" s="145"/>
      <c r="H40" s="145"/>
      <c r="I40" s="145"/>
      <c r="J40" s="148">
        <f>SUM(J41:J50)</f>
        <v>0</v>
      </c>
      <c r="K40" s="148">
        <f>SUM(K41:K50)</f>
        <v>0</v>
      </c>
      <c r="L40" s="453"/>
    </row>
    <row r="41" spans="1:12" s="114" customFormat="1" ht="13.5" x14ac:dyDescent="0.15">
      <c r="A41" s="29" t="s">
        <v>185</v>
      </c>
      <c r="C41" s="114" t="s">
        <v>93</v>
      </c>
      <c r="D41" s="118"/>
      <c r="E41" s="114" t="s">
        <v>25</v>
      </c>
      <c r="F41" s="114" t="s">
        <v>94</v>
      </c>
      <c r="H41" s="114" t="s">
        <v>109</v>
      </c>
      <c r="I41" s="119" t="s">
        <v>96</v>
      </c>
      <c r="J41" s="121">
        <f>D41*G41</f>
        <v>0</v>
      </c>
      <c r="K41" s="122">
        <f t="shared" ref="K41:K50" si="5">J41</f>
        <v>0</v>
      </c>
      <c r="L41" s="453"/>
    </row>
    <row r="42" spans="1:12" s="114" customFormat="1" ht="13.5" x14ac:dyDescent="0.15">
      <c r="A42" s="29" t="s">
        <v>186</v>
      </c>
      <c r="D42" s="118"/>
      <c r="I42" s="119"/>
      <c r="J42" s="121"/>
      <c r="K42" s="122">
        <f t="shared" si="5"/>
        <v>0</v>
      </c>
      <c r="L42" s="453"/>
    </row>
    <row r="43" spans="1:12" s="114" customFormat="1" ht="13.5" x14ac:dyDescent="0.15">
      <c r="A43" s="29" t="s">
        <v>191</v>
      </c>
      <c r="D43" s="118"/>
      <c r="I43" s="119"/>
      <c r="J43" s="121"/>
      <c r="K43" s="122">
        <f t="shared" si="5"/>
        <v>0</v>
      </c>
      <c r="L43" s="453"/>
    </row>
    <row r="44" spans="1:12" s="114" customFormat="1" ht="13.5" x14ac:dyDescent="0.15">
      <c r="A44" s="29" t="s">
        <v>190</v>
      </c>
      <c r="C44" s="114" t="s">
        <v>93</v>
      </c>
      <c r="D44" s="118"/>
      <c r="E44" s="114" t="s">
        <v>25</v>
      </c>
      <c r="F44" s="114" t="s">
        <v>94</v>
      </c>
      <c r="H44" s="114" t="s">
        <v>109</v>
      </c>
      <c r="I44" s="119" t="s">
        <v>96</v>
      </c>
      <c r="J44" s="121">
        <f>D44*G44</f>
        <v>0</v>
      </c>
      <c r="K44" s="122">
        <f t="shared" si="5"/>
        <v>0</v>
      </c>
      <c r="L44" s="453"/>
    </row>
    <row r="45" spans="1:12" s="114" customFormat="1" ht="13.5" x14ac:dyDescent="0.15">
      <c r="A45" s="29" t="s">
        <v>189</v>
      </c>
      <c r="D45" s="118"/>
      <c r="I45" s="119"/>
      <c r="J45" s="121"/>
      <c r="K45" s="122">
        <f t="shared" si="5"/>
        <v>0</v>
      </c>
      <c r="L45" s="453"/>
    </row>
    <row r="46" spans="1:12" s="114" customFormat="1" ht="13.5" x14ac:dyDescent="0.15">
      <c r="A46" s="29" t="s">
        <v>188</v>
      </c>
      <c r="D46" s="118"/>
      <c r="I46" s="119"/>
      <c r="J46" s="121"/>
      <c r="K46" s="122">
        <f t="shared" si="5"/>
        <v>0</v>
      </c>
      <c r="L46" s="453"/>
    </row>
    <row r="47" spans="1:12" s="114" customFormat="1" ht="13.5" x14ac:dyDescent="0.15">
      <c r="A47" s="29" t="s">
        <v>187</v>
      </c>
      <c r="D47" s="118"/>
      <c r="I47" s="119"/>
      <c r="J47" s="121"/>
      <c r="K47" s="122">
        <f t="shared" si="5"/>
        <v>0</v>
      </c>
      <c r="L47" s="453"/>
    </row>
    <row r="48" spans="1:12" s="114" customFormat="1" ht="13.5" x14ac:dyDescent="0.15">
      <c r="A48" s="120" t="s">
        <v>183</v>
      </c>
      <c r="B48" s="114" t="s">
        <v>110</v>
      </c>
      <c r="D48" s="118"/>
      <c r="I48" s="119"/>
      <c r="J48" s="121"/>
      <c r="K48" s="122">
        <f t="shared" si="5"/>
        <v>0</v>
      </c>
      <c r="L48" s="453"/>
    </row>
    <row r="49" spans="1:12" s="114" customFormat="1" ht="13.5" x14ac:dyDescent="0.15">
      <c r="A49" s="120"/>
      <c r="B49" s="114" t="s">
        <v>111</v>
      </c>
      <c r="D49" s="118"/>
      <c r="I49" s="119"/>
      <c r="J49" s="121"/>
      <c r="K49" s="122">
        <f t="shared" si="5"/>
        <v>0</v>
      </c>
      <c r="L49" s="453"/>
    </row>
    <row r="50" spans="1:12" s="114" customFormat="1" ht="13.5" x14ac:dyDescent="0.15">
      <c r="A50" s="120" t="s">
        <v>184</v>
      </c>
      <c r="D50" s="118"/>
      <c r="I50" s="119"/>
      <c r="J50" s="121"/>
      <c r="K50" s="122">
        <f t="shared" si="5"/>
        <v>0</v>
      </c>
      <c r="L50" s="453"/>
    </row>
    <row r="51" spans="1:12" s="130" customFormat="1" ht="14.25" thickBot="1" x14ac:dyDescent="0.2">
      <c r="A51" s="154" t="s">
        <v>142</v>
      </c>
      <c r="B51" s="348" t="s">
        <v>386</v>
      </c>
      <c r="C51" s="155">
        <v>0</v>
      </c>
      <c r="D51" s="156" t="s">
        <v>385</v>
      </c>
      <c r="E51" s="155"/>
      <c r="F51" s="155"/>
      <c r="G51" s="155"/>
      <c r="H51" s="155"/>
      <c r="I51" s="157"/>
      <c r="J51" s="158">
        <f>ROUNDDOWN((J6+J20+J27)*C51%,-3)</f>
        <v>0</v>
      </c>
      <c r="K51" s="159">
        <f>ROUNDDOWN((K6+K20+K27)*C51%,-3)</f>
        <v>0</v>
      </c>
      <c r="L51" s="454"/>
    </row>
    <row r="52" spans="1:12" s="130" customFormat="1" ht="14.25" thickBot="1" x14ac:dyDescent="0.2">
      <c r="A52" s="125" t="s">
        <v>143</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144</v>
      </c>
      <c r="B53" s="133">
        <v>10</v>
      </c>
      <c r="C53" s="126"/>
      <c r="D53" s="127"/>
      <c r="E53" s="126"/>
      <c r="F53" s="126"/>
      <c r="G53" s="126"/>
      <c r="H53" s="126"/>
      <c r="I53" s="128"/>
      <c r="J53" s="129">
        <f>ROUNDDOWN(J52*B53%,0)</f>
        <v>0</v>
      </c>
      <c r="K53" s="464"/>
      <c r="L53" s="466"/>
    </row>
    <row r="54" spans="1:12" s="130" customFormat="1" ht="14.25" thickBot="1" x14ac:dyDescent="0.2">
      <c r="A54" s="134" t="s">
        <v>145</v>
      </c>
      <c r="B54" s="135"/>
      <c r="C54" s="135"/>
      <c r="D54" s="135"/>
      <c r="E54" s="135"/>
      <c r="F54" s="135"/>
      <c r="G54" s="135"/>
      <c r="H54" s="135"/>
      <c r="I54" s="135"/>
      <c r="J54" s="136">
        <f>SUM(J52:J53)</f>
        <v>0</v>
      </c>
      <c r="K54" s="465"/>
      <c r="L54" s="454"/>
    </row>
    <row r="55" spans="1:12" s="130" customFormat="1" ht="13.5" x14ac:dyDescent="0.15">
      <c r="A55" s="110">
        <v>0.66666666666666663</v>
      </c>
      <c r="J55" s="131"/>
      <c r="K55" s="137"/>
      <c r="L55" s="138"/>
    </row>
    <row r="56" spans="1:12" ht="20.100000000000001" customHeight="1" x14ac:dyDescent="0.15">
      <c r="A56" s="467" t="s">
        <v>138</v>
      </c>
      <c r="B56" s="467"/>
      <c r="C56" s="467"/>
      <c r="D56" s="467"/>
      <c r="E56" s="467"/>
      <c r="F56" s="467"/>
      <c r="G56" s="467"/>
      <c r="H56" s="467"/>
      <c r="I56" s="467"/>
      <c r="J56" s="467"/>
      <c r="K56" s="467"/>
      <c r="L56" s="467"/>
    </row>
    <row r="57" spans="1:12" ht="30" customHeight="1" x14ac:dyDescent="0.15">
      <c r="A57" s="468" t="s">
        <v>181</v>
      </c>
      <c r="B57" s="468"/>
      <c r="C57" s="468"/>
      <c r="D57" s="468"/>
      <c r="E57" s="468"/>
      <c r="F57" s="468"/>
      <c r="G57" s="468"/>
      <c r="H57" s="468"/>
      <c r="I57" s="468"/>
      <c r="J57" s="468"/>
      <c r="K57" s="468"/>
      <c r="L57" s="468"/>
    </row>
    <row r="58" spans="1:12" ht="19.5" customHeight="1" x14ac:dyDescent="0.15">
      <c r="A58" s="469" t="s">
        <v>182</v>
      </c>
      <c r="B58" s="469"/>
      <c r="C58" s="469"/>
      <c r="D58" s="469"/>
      <c r="E58" s="469"/>
      <c r="F58" s="469"/>
      <c r="G58" s="469"/>
      <c r="H58" s="469"/>
      <c r="I58" s="469"/>
      <c r="J58" s="469"/>
      <c r="K58" s="469"/>
      <c r="L58" s="469"/>
    </row>
    <row r="59" spans="1:12" ht="19.5" customHeight="1" x14ac:dyDescent="0.15">
      <c r="A59" s="130"/>
      <c r="K59" s="350" t="s">
        <v>396</v>
      </c>
      <c r="L59" s="349"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workbookViewId="0">
      <selection activeCell="J10" sqref="J10"/>
    </sheetView>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7" t="s">
        <v>196</v>
      </c>
      <c r="B2" s="457"/>
      <c r="C2" s="457"/>
      <c r="D2" s="457"/>
      <c r="E2" s="457"/>
      <c r="F2" s="457"/>
      <c r="G2" s="457"/>
      <c r="H2" s="457"/>
      <c r="I2" s="457"/>
      <c r="J2" s="457"/>
      <c r="K2" s="457"/>
      <c r="L2" s="457"/>
    </row>
    <row r="3" spans="1:12" ht="19.5" customHeight="1" x14ac:dyDescent="0.15">
      <c r="B3" s="458"/>
      <c r="C3" s="458"/>
      <c r="D3" s="458"/>
      <c r="E3" s="458"/>
      <c r="F3" s="458"/>
      <c r="G3" s="458"/>
      <c r="H3" s="458"/>
      <c r="I3" s="459"/>
      <c r="J3" s="459"/>
      <c r="K3" s="459"/>
      <c r="L3" s="459"/>
    </row>
    <row r="4" spans="1:12" s="114" customFormat="1" ht="19.5" customHeight="1" thickBot="1" x14ac:dyDescent="0.2">
      <c r="A4" s="460" t="str">
        <f>"（４）"&amp;情報項目シート!C45&amp;"　　項目別明細表(2026年度）"</f>
        <v>（４）　　項目別明細表(2026年度）</v>
      </c>
      <c r="B4" s="460"/>
      <c r="C4" s="460"/>
      <c r="D4" s="460"/>
      <c r="E4" s="460"/>
      <c r="F4" s="460"/>
      <c r="G4" s="460"/>
      <c r="H4" s="460"/>
      <c r="I4" s="460"/>
      <c r="J4" s="460"/>
      <c r="K4" s="460"/>
    </row>
    <row r="5" spans="1:12" s="114" customFormat="1" ht="13.5" x14ac:dyDescent="0.15">
      <c r="A5" s="461" t="s">
        <v>89</v>
      </c>
      <c r="B5" s="462"/>
      <c r="C5" s="462"/>
      <c r="D5" s="462"/>
      <c r="E5" s="462"/>
      <c r="F5" s="462"/>
      <c r="G5" s="462"/>
      <c r="H5" s="462"/>
      <c r="I5" s="463"/>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52"/>
    </row>
    <row r="7" spans="1:12" s="114" customFormat="1" ht="13.5" x14ac:dyDescent="0.15">
      <c r="A7" s="144" t="s">
        <v>75</v>
      </c>
      <c r="B7" s="145"/>
      <c r="C7" s="145"/>
      <c r="D7" s="146"/>
      <c r="E7" s="145"/>
      <c r="F7" s="145"/>
      <c r="G7" s="145"/>
      <c r="H7" s="145"/>
      <c r="I7" s="147"/>
      <c r="J7" s="148">
        <f>SUM(J8:J9)</f>
        <v>0</v>
      </c>
      <c r="K7" s="148">
        <f>SUM(K8:K9)</f>
        <v>0</v>
      </c>
      <c r="L7" s="453"/>
    </row>
    <row r="8" spans="1:12" s="114" customFormat="1" ht="13.5" x14ac:dyDescent="0.15">
      <c r="A8" s="120"/>
      <c r="B8" s="114" t="s">
        <v>92</v>
      </c>
      <c r="C8" s="114" t="s">
        <v>93</v>
      </c>
      <c r="D8" s="118"/>
      <c r="E8" s="114" t="s">
        <v>25</v>
      </c>
      <c r="F8" s="114" t="s">
        <v>94</v>
      </c>
      <c r="G8" s="114">
        <v>1</v>
      </c>
      <c r="H8" s="114" t="s">
        <v>95</v>
      </c>
      <c r="I8" s="119" t="s">
        <v>96</v>
      </c>
      <c r="J8" s="121"/>
      <c r="K8" s="122">
        <f>J8</f>
        <v>0</v>
      </c>
      <c r="L8" s="453"/>
    </row>
    <row r="9" spans="1:12" s="114" customFormat="1" ht="13.5" x14ac:dyDescent="0.15">
      <c r="A9" s="120"/>
      <c r="D9" s="118"/>
      <c r="I9" s="119"/>
      <c r="J9" s="121"/>
      <c r="K9" s="122">
        <f>J9</f>
        <v>0</v>
      </c>
      <c r="L9" s="453"/>
    </row>
    <row r="10" spans="1:12" s="114" customFormat="1" ht="13.5" x14ac:dyDescent="0.15">
      <c r="A10" s="455" t="s">
        <v>76</v>
      </c>
      <c r="B10" s="456"/>
      <c r="C10" s="145"/>
      <c r="D10" s="149"/>
      <c r="E10" s="145"/>
      <c r="F10" s="145"/>
      <c r="G10" s="145"/>
      <c r="H10" s="145"/>
      <c r="I10" s="145"/>
      <c r="J10" s="148">
        <f>SUM(J11:J16)</f>
        <v>0</v>
      </c>
      <c r="K10" s="148">
        <f>SUM(K11:K16)</f>
        <v>0</v>
      </c>
      <c r="L10" s="453"/>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53"/>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53"/>
    </row>
    <row r="13" spans="1:12" s="114" customFormat="1" ht="13.5" x14ac:dyDescent="0.15">
      <c r="A13" s="120"/>
      <c r="B13" s="114" t="s">
        <v>99</v>
      </c>
      <c r="D13" s="118"/>
      <c r="E13" s="114" t="s">
        <v>25</v>
      </c>
      <c r="I13" s="119" t="s">
        <v>96</v>
      </c>
      <c r="J13" s="121"/>
      <c r="K13" s="122">
        <f t="shared" si="0"/>
        <v>0</v>
      </c>
      <c r="L13" s="453"/>
    </row>
    <row r="14" spans="1:12" s="114" customFormat="1" ht="13.5" x14ac:dyDescent="0.15">
      <c r="A14" s="120"/>
      <c r="B14" s="114" t="s">
        <v>100</v>
      </c>
      <c r="D14" s="118"/>
      <c r="E14" s="114" t="s">
        <v>25</v>
      </c>
      <c r="I14" s="119" t="s">
        <v>96</v>
      </c>
      <c r="J14" s="121"/>
      <c r="K14" s="122">
        <f t="shared" si="0"/>
        <v>0</v>
      </c>
      <c r="L14" s="453"/>
    </row>
    <row r="15" spans="1:12" s="114" customFormat="1" ht="13.5" x14ac:dyDescent="0.15">
      <c r="A15" s="120"/>
      <c r="B15" s="114" t="s">
        <v>101</v>
      </c>
      <c r="D15" s="118"/>
      <c r="E15" s="114" t="s">
        <v>25</v>
      </c>
      <c r="I15" s="119" t="s">
        <v>96</v>
      </c>
      <c r="J15" s="121"/>
      <c r="K15" s="122">
        <f t="shared" si="0"/>
        <v>0</v>
      </c>
      <c r="L15" s="453"/>
    </row>
    <row r="16" spans="1:12" s="114" customFormat="1" ht="13.5" x14ac:dyDescent="0.15">
      <c r="A16" s="120"/>
      <c r="D16" s="118"/>
      <c r="I16" s="119"/>
      <c r="J16" s="121"/>
      <c r="K16" s="122">
        <f t="shared" si="0"/>
        <v>0</v>
      </c>
      <c r="L16" s="453"/>
    </row>
    <row r="17" spans="1:13" s="114" customFormat="1" ht="13.5" x14ac:dyDescent="0.15">
      <c r="A17" s="144" t="s">
        <v>77</v>
      </c>
      <c r="B17" s="145"/>
      <c r="C17" s="145"/>
      <c r="D17" s="146"/>
      <c r="E17" s="145"/>
      <c r="F17" s="145"/>
      <c r="G17" s="145"/>
      <c r="H17" s="145"/>
      <c r="I17" s="147"/>
      <c r="J17" s="148">
        <f>SUM(J18:J19)</f>
        <v>0</v>
      </c>
      <c r="K17" s="148">
        <f>SUM(K18:K19)</f>
        <v>0</v>
      </c>
      <c r="L17" s="453"/>
    </row>
    <row r="18" spans="1:13" s="114" customFormat="1" ht="13.5" x14ac:dyDescent="0.15">
      <c r="A18" s="120"/>
      <c r="B18" s="114" t="s">
        <v>102</v>
      </c>
      <c r="D18" s="118"/>
      <c r="E18" s="114" t="s">
        <v>25</v>
      </c>
      <c r="I18" s="119" t="s">
        <v>96</v>
      </c>
      <c r="J18" s="121"/>
      <c r="K18" s="122">
        <f t="shared" si="0"/>
        <v>0</v>
      </c>
      <c r="L18" s="453"/>
    </row>
    <row r="19" spans="1:13" s="114" customFormat="1" ht="13.5" x14ac:dyDescent="0.15">
      <c r="A19" s="120"/>
      <c r="B19" s="114" t="s">
        <v>103</v>
      </c>
      <c r="D19" s="118"/>
      <c r="E19" s="114" t="s">
        <v>25</v>
      </c>
      <c r="I19" s="119" t="s">
        <v>96</v>
      </c>
      <c r="J19" s="121"/>
      <c r="K19" s="122">
        <f>J19</f>
        <v>0</v>
      </c>
      <c r="L19" s="453"/>
    </row>
    <row r="20" spans="1:13" s="114" customFormat="1" ht="13.5" x14ac:dyDescent="0.15">
      <c r="A20" s="150" t="s">
        <v>35</v>
      </c>
      <c r="B20" s="151"/>
      <c r="C20" s="151"/>
      <c r="D20" s="152"/>
      <c r="E20" s="151"/>
      <c r="F20" s="151"/>
      <c r="G20" s="151"/>
      <c r="H20" s="151"/>
      <c r="I20" s="151"/>
      <c r="J20" s="153">
        <f>SUM(J21,J25)</f>
        <v>0</v>
      </c>
      <c r="K20" s="153">
        <f>SUM(K21,K25)</f>
        <v>0</v>
      </c>
      <c r="L20" s="453"/>
    </row>
    <row r="21" spans="1:13" s="114" customFormat="1" ht="13.5" x14ac:dyDescent="0.15">
      <c r="A21" s="144" t="s">
        <v>78</v>
      </c>
      <c r="B21" s="145"/>
      <c r="C21" s="145"/>
      <c r="D21" s="149"/>
      <c r="E21" s="145"/>
      <c r="F21" s="145"/>
      <c r="G21" s="145"/>
      <c r="H21" s="145"/>
      <c r="I21" s="145"/>
      <c r="J21" s="148">
        <f>SUM(J22:J24)</f>
        <v>0</v>
      </c>
      <c r="K21" s="148">
        <f>SUM(K22:K24)</f>
        <v>0</v>
      </c>
      <c r="L21" s="453"/>
    </row>
    <row r="22" spans="1:13" s="114" customFormat="1" ht="13.5" x14ac:dyDescent="0.15">
      <c r="A22" s="120"/>
      <c r="B22" s="114" t="s">
        <v>139</v>
      </c>
      <c r="C22" s="114" t="s">
        <v>93</v>
      </c>
      <c r="D22" s="118">
        <v>1830</v>
      </c>
      <c r="E22" s="114" t="s">
        <v>25</v>
      </c>
      <c r="F22" s="114" t="s">
        <v>94</v>
      </c>
      <c r="G22" s="114">
        <v>0</v>
      </c>
      <c r="H22" s="114" t="s">
        <v>95</v>
      </c>
      <c r="I22" s="119" t="s">
        <v>96</v>
      </c>
      <c r="J22" s="121">
        <f>D22*G22</f>
        <v>0</v>
      </c>
      <c r="K22" s="123">
        <f>J22</f>
        <v>0</v>
      </c>
      <c r="L22" s="453"/>
      <c r="M22" s="124"/>
    </row>
    <row r="23" spans="1:13" s="114" customFormat="1" ht="13.5" x14ac:dyDescent="0.15">
      <c r="A23" s="120"/>
      <c r="B23" s="114" t="s">
        <v>140</v>
      </c>
      <c r="C23" s="114" t="s">
        <v>93</v>
      </c>
      <c r="D23" s="118">
        <v>3530</v>
      </c>
      <c r="E23" s="114" t="s">
        <v>25</v>
      </c>
      <c r="F23" s="114" t="s">
        <v>94</v>
      </c>
      <c r="G23" s="114">
        <v>0</v>
      </c>
      <c r="H23" s="114" t="s">
        <v>95</v>
      </c>
      <c r="I23" s="119" t="s">
        <v>96</v>
      </c>
      <c r="J23" s="121">
        <f>D23*G23</f>
        <v>0</v>
      </c>
      <c r="K23" s="123">
        <f>J23</f>
        <v>0</v>
      </c>
      <c r="L23" s="453"/>
    </row>
    <row r="24" spans="1:13" s="114" customFormat="1" ht="13.5" x14ac:dyDescent="0.15">
      <c r="A24" s="120"/>
      <c r="D24" s="118"/>
      <c r="I24" s="119"/>
      <c r="J24" s="121"/>
      <c r="K24" s="122"/>
      <c r="L24" s="453"/>
    </row>
    <row r="25" spans="1:13" s="114" customFormat="1" ht="13.5" x14ac:dyDescent="0.15">
      <c r="A25" s="144" t="s">
        <v>79</v>
      </c>
      <c r="B25" s="145"/>
      <c r="C25" s="145"/>
      <c r="D25" s="149"/>
      <c r="E25" s="145"/>
      <c r="F25" s="145"/>
      <c r="G25" s="145"/>
      <c r="H25" s="145"/>
      <c r="I25" s="145"/>
      <c r="J25" s="148">
        <f>SUM(J26)</f>
        <v>0</v>
      </c>
      <c r="K25" s="148">
        <f>SUM(K26)</f>
        <v>0</v>
      </c>
      <c r="L25" s="453"/>
    </row>
    <row r="26" spans="1:13" s="114" customFormat="1" ht="13.5" x14ac:dyDescent="0.15">
      <c r="A26" s="120"/>
      <c r="B26" s="114" t="s">
        <v>141</v>
      </c>
      <c r="C26" s="114" t="s">
        <v>93</v>
      </c>
      <c r="D26" s="118">
        <v>8000</v>
      </c>
      <c r="E26" s="114" t="s">
        <v>25</v>
      </c>
      <c r="F26" s="114" t="s">
        <v>94</v>
      </c>
      <c r="G26" s="114">
        <v>0</v>
      </c>
      <c r="H26" s="114" t="s">
        <v>104</v>
      </c>
      <c r="I26" s="119" t="s">
        <v>96</v>
      </c>
      <c r="J26" s="121">
        <f t="shared" ref="J26" si="1">D26*G26</f>
        <v>0</v>
      </c>
      <c r="K26" s="123">
        <f>J26</f>
        <v>0</v>
      </c>
      <c r="L26" s="453"/>
    </row>
    <row r="27" spans="1:13" s="114" customFormat="1" ht="13.5" x14ac:dyDescent="0.15">
      <c r="A27" s="150" t="s">
        <v>36</v>
      </c>
      <c r="B27" s="151"/>
      <c r="C27" s="151"/>
      <c r="D27" s="152"/>
      <c r="E27" s="151"/>
      <c r="F27" s="151"/>
      <c r="G27" s="151"/>
      <c r="H27" s="151"/>
      <c r="I27" s="151"/>
      <c r="J27" s="153">
        <f>SUM(J28,J32,J37,J40)</f>
        <v>0</v>
      </c>
      <c r="K27" s="160">
        <f>SUM(K28,K32,K37,K40)</f>
        <v>0</v>
      </c>
      <c r="L27" s="453"/>
    </row>
    <row r="28" spans="1:13" s="114" customFormat="1" ht="13.5" x14ac:dyDescent="0.15">
      <c r="A28" s="144" t="s">
        <v>80</v>
      </c>
      <c r="B28" s="145"/>
      <c r="C28" s="145"/>
      <c r="D28" s="149"/>
      <c r="E28" s="145"/>
      <c r="F28" s="145"/>
      <c r="G28" s="145"/>
      <c r="H28" s="145"/>
      <c r="I28" s="145"/>
      <c r="J28" s="148">
        <f>SUM(J29:J31)</f>
        <v>0</v>
      </c>
      <c r="K28" s="148">
        <f>SUM(K29:K31)</f>
        <v>0</v>
      </c>
      <c r="L28" s="453"/>
    </row>
    <row r="29" spans="1:13" s="114" customFormat="1" ht="13.5" x14ac:dyDescent="0.15">
      <c r="A29" s="120"/>
      <c r="B29" s="114" t="s">
        <v>105</v>
      </c>
      <c r="D29" s="118"/>
      <c r="E29" s="114" t="s">
        <v>25</v>
      </c>
      <c r="I29" s="119" t="s">
        <v>96</v>
      </c>
      <c r="J29" s="121"/>
      <c r="K29" s="122">
        <f>J29</f>
        <v>0</v>
      </c>
      <c r="L29" s="453"/>
    </row>
    <row r="30" spans="1:13" s="114" customFormat="1" ht="13.5" x14ac:dyDescent="0.15">
      <c r="A30" s="120"/>
      <c r="B30" s="114" t="s">
        <v>106</v>
      </c>
      <c r="D30" s="118"/>
      <c r="E30" s="114" t="s">
        <v>25</v>
      </c>
      <c r="I30" s="119" t="s">
        <v>96</v>
      </c>
      <c r="J30" s="121"/>
      <c r="K30" s="122">
        <f>J30</f>
        <v>0</v>
      </c>
      <c r="L30" s="453"/>
    </row>
    <row r="31" spans="1:13" s="114" customFormat="1" ht="13.5" x14ac:dyDescent="0.15">
      <c r="A31" s="120"/>
      <c r="D31" s="118"/>
      <c r="I31" s="119"/>
      <c r="J31" s="121"/>
      <c r="K31" s="122">
        <f>J31</f>
        <v>0</v>
      </c>
      <c r="L31" s="453"/>
    </row>
    <row r="32" spans="1:13" s="114" customFormat="1" ht="13.5" x14ac:dyDescent="0.15">
      <c r="A32" s="144" t="s">
        <v>81</v>
      </c>
      <c r="B32" s="145"/>
      <c r="C32" s="145"/>
      <c r="D32" s="146"/>
      <c r="E32" s="145"/>
      <c r="F32" s="145"/>
      <c r="G32" s="145"/>
      <c r="H32" s="145"/>
      <c r="I32" s="145"/>
      <c r="J32" s="148">
        <f>SUM(J33:J36)</f>
        <v>0</v>
      </c>
      <c r="K32" s="148">
        <f>SUM(K33:K36)</f>
        <v>0</v>
      </c>
      <c r="L32" s="453"/>
    </row>
    <row r="33" spans="1:12" s="114" customFormat="1" ht="13.5" x14ac:dyDescent="0.15">
      <c r="A33" s="29" t="s">
        <v>107</v>
      </c>
      <c r="B33" s="17" t="s">
        <v>368</v>
      </c>
      <c r="C33" s="17" t="s">
        <v>93</v>
      </c>
      <c r="D33" s="13"/>
      <c r="E33" s="17" t="s">
        <v>25</v>
      </c>
      <c r="F33" s="17" t="s">
        <v>94</v>
      </c>
      <c r="G33" s="17"/>
      <c r="H33" s="17" t="s">
        <v>367</v>
      </c>
      <c r="I33" s="30" t="s">
        <v>96</v>
      </c>
      <c r="J33" s="31">
        <f t="shared" ref="J33:J35" si="2">D33*G33</f>
        <v>0</v>
      </c>
      <c r="K33" s="32">
        <f>J33</f>
        <v>0</v>
      </c>
      <c r="L33" s="453"/>
    </row>
    <row r="34" spans="1:12" s="114" customFormat="1" ht="13.5" x14ac:dyDescent="0.15">
      <c r="A34" s="29"/>
      <c r="B34" s="17" t="s">
        <v>369</v>
      </c>
      <c r="C34" s="17" t="s">
        <v>93</v>
      </c>
      <c r="D34" s="13"/>
      <c r="E34" s="17" t="s">
        <v>25</v>
      </c>
      <c r="F34" s="17" t="s">
        <v>94</v>
      </c>
      <c r="G34" s="17"/>
      <c r="H34" s="17" t="s">
        <v>367</v>
      </c>
      <c r="I34" s="30" t="s">
        <v>96</v>
      </c>
      <c r="J34" s="31">
        <f t="shared" si="2"/>
        <v>0</v>
      </c>
      <c r="K34" s="32">
        <f t="shared" ref="K34:K35" si="3">J34</f>
        <v>0</v>
      </c>
      <c r="L34" s="453"/>
    </row>
    <row r="35" spans="1:12" s="114" customFormat="1" ht="13.5" x14ac:dyDescent="0.15">
      <c r="A35" s="29" t="s">
        <v>108</v>
      </c>
      <c r="B35" s="17" t="s">
        <v>369</v>
      </c>
      <c r="C35" s="17" t="s">
        <v>93</v>
      </c>
      <c r="D35" s="13"/>
      <c r="E35" s="17" t="s">
        <v>25</v>
      </c>
      <c r="F35" s="17" t="s">
        <v>94</v>
      </c>
      <c r="G35" s="17"/>
      <c r="H35" s="17" t="s">
        <v>367</v>
      </c>
      <c r="I35" s="30" t="s">
        <v>96</v>
      </c>
      <c r="J35" s="31">
        <f t="shared" si="2"/>
        <v>0</v>
      </c>
      <c r="K35" s="32">
        <f t="shared" si="3"/>
        <v>0</v>
      </c>
      <c r="L35" s="453"/>
    </row>
    <row r="36" spans="1:12" s="114" customFormat="1" ht="13.5" x14ac:dyDescent="0.15">
      <c r="A36" s="120"/>
      <c r="D36" s="118"/>
      <c r="I36" s="119"/>
      <c r="J36" s="121"/>
      <c r="K36" s="122">
        <f t="shared" ref="K36" si="4">J36</f>
        <v>0</v>
      </c>
      <c r="L36" s="453"/>
    </row>
    <row r="37" spans="1:12" s="114" customFormat="1" ht="13.5" x14ac:dyDescent="0.15">
      <c r="A37" s="144" t="s">
        <v>82</v>
      </c>
      <c r="B37" s="145"/>
      <c r="C37" s="145"/>
      <c r="D37" s="149"/>
      <c r="E37" s="145"/>
      <c r="F37" s="145"/>
      <c r="G37" s="145"/>
      <c r="H37" s="145"/>
      <c r="I37" s="145"/>
      <c r="J37" s="148">
        <f>SUM(J38:J39)</f>
        <v>0</v>
      </c>
      <c r="K37" s="148">
        <f>SUM(K38:K39)</f>
        <v>0</v>
      </c>
      <c r="L37" s="453"/>
    </row>
    <row r="38" spans="1:12" s="114" customFormat="1" ht="13.5" x14ac:dyDescent="0.15">
      <c r="A38" s="120"/>
      <c r="B38" s="114" t="s">
        <v>378</v>
      </c>
      <c r="D38" s="118"/>
      <c r="E38" s="114" t="s">
        <v>25</v>
      </c>
      <c r="I38" s="119" t="s">
        <v>96</v>
      </c>
      <c r="J38" s="121"/>
      <c r="K38" s="122">
        <f>J38</f>
        <v>0</v>
      </c>
      <c r="L38" s="453"/>
    </row>
    <row r="39" spans="1:12" s="114" customFormat="1" ht="13.5" x14ac:dyDescent="0.15">
      <c r="A39" s="120"/>
      <c r="D39" s="118"/>
      <c r="I39" s="119"/>
      <c r="J39" s="121"/>
      <c r="K39" s="122">
        <f>J39</f>
        <v>0</v>
      </c>
      <c r="L39" s="453"/>
    </row>
    <row r="40" spans="1:12" s="114" customFormat="1" ht="13.5" x14ac:dyDescent="0.15">
      <c r="A40" s="144" t="s">
        <v>83</v>
      </c>
      <c r="B40" s="145"/>
      <c r="C40" s="145"/>
      <c r="D40" s="146"/>
      <c r="E40" s="145"/>
      <c r="F40" s="145"/>
      <c r="G40" s="145"/>
      <c r="H40" s="145"/>
      <c r="I40" s="145"/>
      <c r="J40" s="148">
        <f>SUM(J41:J50)</f>
        <v>0</v>
      </c>
      <c r="K40" s="148">
        <f>SUM(K41:K50)</f>
        <v>0</v>
      </c>
      <c r="L40" s="453"/>
    </row>
    <row r="41" spans="1:12" s="114" customFormat="1" ht="13.5" x14ac:dyDescent="0.15">
      <c r="A41" s="29" t="s">
        <v>185</v>
      </c>
      <c r="C41" s="114" t="s">
        <v>93</v>
      </c>
      <c r="D41" s="118"/>
      <c r="E41" s="114" t="s">
        <v>25</v>
      </c>
      <c r="F41" s="114" t="s">
        <v>94</v>
      </c>
      <c r="H41" s="114" t="s">
        <v>109</v>
      </c>
      <c r="I41" s="119" t="s">
        <v>96</v>
      </c>
      <c r="J41" s="121">
        <f>D41*G41</f>
        <v>0</v>
      </c>
      <c r="K41" s="122">
        <f t="shared" ref="K41:K50" si="5">J41</f>
        <v>0</v>
      </c>
      <c r="L41" s="453"/>
    </row>
    <row r="42" spans="1:12" s="114" customFormat="1" ht="13.5" x14ac:dyDescent="0.15">
      <c r="A42" s="29" t="s">
        <v>186</v>
      </c>
      <c r="D42" s="118"/>
      <c r="I42" s="119"/>
      <c r="J42" s="121"/>
      <c r="K42" s="122">
        <f t="shared" si="5"/>
        <v>0</v>
      </c>
      <c r="L42" s="453"/>
    </row>
    <row r="43" spans="1:12" s="114" customFormat="1" ht="13.5" x14ac:dyDescent="0.15">
      <c r="A43" s="29" t="s">
        <v>191</v>
      </c>
      <c r="D43" s="118"/>
      <c r="I43" s="119"/>
      <c r="J43" s="121"/>
      <c r="K43" s="122">
        <f t="shared" si="5"/>
        <v>0</v>
      </c>
      <c r="L43" s="453"/>
    </row>
    <row r="44" spans="1:12" s="114" customFormat="1" ht="13.5" x14ac:dyDescent="0.15">
      <c r="A44" s="29" t="s">
        <v>190</v>
      </c>
      <c r="C44" s="114" t="s">
        <v>93</v>
      </c>
      <c r="D44" s="118"/>
      <c r="E44" s="114" t="s">
        <v>25</v>
      </c>
      <c r="F44" s="114" t="s">
        <v>94</v>
      </c>
      <c r="H44" s="114" t="s">
        <v>109</v>
      </c>
      <c r="I44" s="119" t="s">
        <v>96</v>
      </c>
      <c r="J44" s="121">
        <f>D44*G44</f>
        <v>0</v>
      </c>
      <c r="K44" s="122">
        <f t="shared" si="5"/>
        <v>0</v>
      </c>
      <c r="L44" s="453"/>
    </row>
    <row r="45" spans="1:12" s="114" customFormat="1" ht="13.5" x14ac:dyDescent="0.15">
      <c r="A45" s="29" t="s">
        <v>189</v>
      </c>
      <c r="D45" s="118"/>
      <c r="I45" s="119"/>
      <c r="J45" s="121"/>
      <c r="K45" s="122">
        <f t="shared" si="5"/>
        <v>0</v>
      </c>
      <c r="L45" s="453"/>
    </row>
    <row r="46" spans="1:12" s="114" customFormat="1" ht="13.5" x14ac:dyDescent="0.15">
      <c r="A46" s="29" t="s">
        <v>188</v>
      </c>
      <c r="D46" s="118"/>
      <c r="I46" s="119"/>
      <c r="J46" s="121"/>
      <c r="K46" s="122">
        <f t="shared" si="5"/>
        <v>0</v>
      </c>
      <c r="L46" s="453"/>
    </row>
    <row r="47" spans="1:12" s="114" customFormat="1" ht="13.5" x14ac:dyDescent="0.15">
      <c r="A47" s="29" t="s">
        <v>187</v>
      </c>
      <c r="D47" s="118"/>
      <c r="I47" s="119"/>
      <c r="J47" s="121"/>
      <c r="K47" s="122">
        <f t="shared" si="5"/>
        <v>0</v>
      </c>
      <c r="L47" s="453"/>
    </row>
    <row r="48" spans="1:12" s="114" customFormat="1" ht="13.5" x14ac:dyDescent="0.15">
      <c r="A48" s="120" t="s">
        <v>183</v>
      </c>
      <c r="B48" s="114" t="s">
        <v>110</v>
      </c>
      <c r="D48" s="118"/>
      <c r="I48" s="119"/>
      <c r="J48" s="121"/>
      <c r="K48" s="122">
        <f t="shared" si="5"/>
        <v>0</v>
      </c>
      <c r="L48" s="453"/>
    </row>
    <row r="49" spans="1:12" s="114" customFormat="1" ht="13.5" x14ac:dyDescent="0.15">
      <c r="A49" s="120"/>
      <c r="B49" s="114" t="s">
        <v>111</v>
      </c>
      <c r="D49" s="118"/>
      <c r="I49" s="119"/>
      <c r="J49" s="121"/>
      <c r="K49" s="122">
        <f t="shared" si="5"/>
        <v>0</v>
      </c>
      <c r="L49" s="453"/>
    </row>
    <row r="50" spans="1:12" s="114" customFormat="1" ht="13.5" x14ac:dyDescent="0.15">
      <c r="A50" s="120" t="s">
        <v>184</v>
      </c>
      <c r="D50" s="118"/>
      <c r="I50" s="119"/>
      <c r="J50" s="121"/>
      <c r="K50" s="122">
        <f t="shared" si="5"/>
        <v>0</v>
      </c>
      <c r="L50" s="453"/>
    </row>
    <row r="51" spans="1:12" s="130" customFormat="1" ht="14.25" thickBot="1" x14ac:dyDescent="0.2">
      <c r="A51" s="154" t="s">
        <v>142</v>
      </c>
      <c r="B51" s="348" t="s">
        <v>386</v>
      </c>
      <c r="C51" s="155">
        <v>0</v>
      </c>
      <c r="D51" s="156" t="s">
        <v>385</v>
      </c>
      <c r="E51" s="155"/>
      <c r="F51" s="155"/>
      <c r="G51" s="155"/>
      <c r="H51" s="155"/>
      <c r="I51" s="157"/>
      <c r="J51" s="158">
        <f>ROUNDDOWN((J6+J20+J27)*C51%,-3)</f>
        <v>0</v>
      </c>
      <c r="K51" s="159">
        <f>ROUNDDOWN((K6+K20+K27)*C51%,-3)</f>
        <v>0</v>
      </c>
      <c r="L51" s="454"/>
    </row>
    <row r="52" spans="1:12" s="130" customFormat="1" ht="14.25" thickBot="1" x14ac:dyDescent="0.2">
      <c r="A52" s="125" t="s">
        <v>143</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144</v>
      </c>
      <c r="B53" s="133">
        <v>10</v>
      </c>
      <c r="C53" s="126"/>
      <c r="D53" s="127"/>
      <c r="E53" s="126"/>
      <c r="F53" s="126"/>
      <c r="G53" s="126"/>
      <c r="H53" s="126"/>
      <c r="I53" s="128"/>
      <c r="J53" s="129">
        <f>ROUNDDOWN(J52*B53%,0)</f>
        <v>0</v>
      </c>
      <c r="K53" s="464"/>
      <c r="L53" s="466"/>
    </row>
    <row r="54" spans="1:12" s="130" customFormat="1" ht="14.25" thickBot="1" x14ac:dyDescent="0.2">
      <c r="A54" s="134" t="s">
        <v>145</v>
      </c>
      <c r="B54" s="135"/>
      <c r="C54" s="135"/>
      <c r="D54" s="135"/>
      <c r="E54" s="135"/>
      <c r="F54" s="135"/>
      <c r="G54" s="135"/>
      <c r="H54" s="135"/>
      <c r="I54" s="135"/>
      <c r="J54" s="136">
        <f>SUM(J52:J53)</f>
        <v>0</v>
      </c>
      <c r="K54" s="465"/>
      <c r="L54" s="454"/>
    </row>
    <row r="55" spans="1:12" s="130" customFormat="1" ht="13.5" x14ac:dyDescent="0.15">
      <c r="A55" s="110">
        <v>0.66666666666666663</v>
      </c>
      <c r="J55" s="131"/>
      <c r="K55" s="137"/>
      <c r="L55" s="138"/>
    </row>
    <row r="56" spans="1:12" ht="20.100000000000001" customHeight="1" x14ac:dyDescent="0.15">
      <c r="A56" s="467" t="s">
        <v>138</v>
      </c>
      <c r="B56" s="467"/>
      <c r="C56" s="467"/>
      <c r="D56" s="467"/>
      <c r="E56" s="467"/>
      <c r="F56" s="467"/>
      <c r="G56" s="467"/>
      <c r="H56" s="467"/>
      <c r="I56" s="467"/>
      <c r="J56" s="467"/>
      <c r="K56" s="467"/>
      <c r="L56" s="467"/>
    </row>
    <row r="57" spans="1:12" ht="30" customHeight="1" x14ac:dyDescent="0.15">
      <c r="A57" s="468" t="s">
        <v>181</v>
      </c>
      <c r="B57" s="468"/>
      <c r="C57" s="468"/>
      <c r="D57" s="468"/>
      <c r="E57" s="468"/>
      <c r="F57" s="468"/>
      <c r="G57" s="468"/>
      <c r="H57" s="468"/>
      <c r="I57" s="468"/>
      <c r="J57" s="468"/>
      <c r="K57" s="468"/>
      <c r="L57" s="468"/>
    </row>
    <row r="58" spans="1:12" ht="19.5" customHeight="1" x14ac:dyDescent="0.15">
      <c r="A58" s="469" t="s">
        <v>182</v>
      </c>
      <c r="B58" s="469"/>
      <c r="C58" s="469"/>
      <c r="D58" s="469"/>
      <c r="E58" s="469"/>
      <c r="F58" s="469"/>
      <c r="G58" s="469"/>
      <c r="H58" s="469"/>
      <c r="I58" s="469"/>
      <c r="J58" s="469"/>
      <c r="K58" s="469"/>
      <c r="L58" s="469"/>
    </row>
    <row r="59" spans="1:12" ht="19.5" customHeight="1" x14ac:dyDescent="0.15">
      <c r="A59" s="130"/>
      <c r="K59" s="350" t="s">
        <v>396</v>
      </c>
      <c r="L59" s="349"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workbookViewId="0">
      <selection activeCell="A3" sqref="A3"/>
    </sheetView>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7" t="s">
        <v>196</v>
      </c>
      <c r="B2" s="457"/>
      <c r="C2" s="457"/>
      <c r="D2" s="457"/>
      <c r="E2" s="457"/>
      <c r="F2" s="457"/>
      <c r="G2" s="457"/>
      <c r="H2" s="457"/>
      <c r="I2" s="457"/>
      <c r="J2" s="457"/>
      <c r="K2" s="457"/>
      <c r="L2" s="457"/>
    </row>
    <row r="3" spans="1:12" ht="19.5" customHeight="1" x14ac:dyDescent="0.15">
      <c r="B3" s="458"/>
      <c r="C3" s="458"/>
      <c r="D3" s="458"/>
      <c r="E3" s="458"/>
      <c r="F3" s="458"/>
      <c r="G3" s="458"/>
      <c r="H3" s="458"/>
      <c r="I3" s="459"/>
      <c r="J3" s="459"/>
      <c r="K3" s="459"/>
      <c r="L3" s="459"/>
    </row>
    <row r="4" spans="1:12" s="114" customFormat="1" ht="19.5" customHeight="1" thickBot="1" x14ac:dyDescent="0.2">
      <c r="A4" s="460" t="str">
        <f>"（４）"&amp;情報項目シート!C45&amp;"　　項目別明細表(2027年度）"</f>
        <v>（４）　　項目別明細表(2027年度）</v>
      </c>
      <c r="B4" s="460"/>
      <c r="C4" s="460"/>
      <c r="D4" s="460"/>
      <c r="E4" s="460"/>
      <c r="F4" s="460"/>
      <c r="G4" s="460"/>
      <c r="H4" s="460"/>
      <c r="I4" s="460"/>
      <c r="J4" s="460"/>
      <c r="K4" s="460"/>
    </row>
    <row r="5" spans="1:12" s="114" customFormat="1" ht="13.5" x14ac:dyDescent="0.15">
      <c r="A5" s="461" t="s">
        <v>89</v>
      </c>
      <c r="B5" s="462"/>
      <c r="C5" s="462"/>
      <c r="D5" s="462"/>
      <c r="E5" s="462"/>
      <c r="F5" s="462"/>
      <c r="G5" s="462"/>
      <c r="H5" s="462"/>
      <c r="I5" s="463"/>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52"/>
    </row>
    <row r="7" spans="1:12" s="114" customFormat="1" ht="13.5" x14ac:dyDescent="0.15">
      <c r="A7" s="144" t="s">
        <v>75</v>
      </c>
      <c r="B7" s="145"/>
      <c r="C7" s="145"/>
      <c r="D7" s="146"/>
      <c r="E7" s="145"/>
      <c r="F7" s="145"/>
      <c r="G7" s="145"/>
      <c r="H7" s="145"/>
      <c r="I7" s="147"/>
      <c r="J7" s="148">
        <f>SUM(J8:J9)</f>
        <v>0</v>
      </c>
      <c r="K7" s="148">
        <f>SUM(K8:K9)</f>
        <v>0</v>
      </c>
      <c r="L7" s="453"/>
    </row>
    <row r="8" spans="1:12" s="114" customFormat="1" ht="13.5" x14ac:dyDescent="0.15">
      <c r="A8" s="120"/>
      <c r="B8" s="114" t="s">
        <v>92</v>
      </c>
      <c r="C8" s="114" t="s">
        <v>93</v>
      </c>
      <c r="D8" s="118"/>
      <c r="E8" s="114" t="s">
        <v>25</v>
      </c>
      <c r="F8" s="114" t="s">
        <v>94</v>
      </c>
      <c r="G8" s="114">
        <v>1</v>
      </c>
      <c r="H8" s="114" t="s">
        <v>95</v>
      </c>
      <c r="I8" s="119" t="s">
        <v>96</v>
      </c>
      <c r="J8" s="121"/>
      <c r="K8" s="122">
        <f>J8</f>
        <v>0</v>
      </c>
      <c r="L8" s="453"/>
    </row>
    <row r="9" spans="1:12" s="114" customFormat="1" ht="13.5" x14ac:dyDescent="0.15">
      <c r="A9" s="120"/>
      <c r="D9" s="118"/>
      <c r="I9" s="119"/>
      <c r="J9" s="121"/>
      <c r="K9" s="122">
        <f>J9</f>
        <v>0</v>
      </c>
      <c r="L9" s="453"/>
    </row>
    <row r="10" spans="1:12" s="114" customFormat="1" ht="13.5" x14ac:dyDescent="0.15">
      <c r="A10" s="455" t="s">
        <v>76</v>
      </c>
      <c r="B10" s="456"/>
      <c r="C10" s="145"/>
      <c r="D10" s="149"/>
      <c r="E10" s="145"/>
      <c r="F10" s="145"/>
      <c r="G10" s="145"/>
      <c r="H10" s="145"/>
      <c r="I10" s="145"/>
      <c r="J10" s="148">
        <f>SUM(J11:J16)</f>
        <v>0</v>
      </c>
      <c r="K10" s="148">
        <f>SUM(K11:K16)</f>
        <v>0</v>
      </c>
      <c r="L10" s="453"/>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53"/>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53"/>
    </row>
    <row r="13" spans="1:12" s="114" customFormat="1" ht="13.5" x14ac:dyDescent="0.15">
      <c r="A13" s="120"/>
      <c r="B13" s="114" t="s">
        <v>99</v>
      </c>
      <c r="D13" s="118"/>
      <c r="E13" s="114" t="s">
        <v>25</v>
      </c>
      <c r="I13" s="119" t="s">
        <v>96</v>
      </c>
      <c r="J13" s="121"/>
      <c r="K13" s="122">
        <f t="shared" si="0"/>
        <v>0</v>
      </c>
      <c r="L13" s="453"/>
    </row>
    <row r="14" spans="1:12" s="114" customFormat="1" ht="13.5" x14ac:dyDescent="0.15">
      <c r="A14" s="120"/>
      <c r="B14" s="114" t="s">
        <v>100</v>
      </c>
      <c r="D14" s="118"/>
      <c r="E14" s="114" t="s">
        <v>25</v>
      </c>
      <c r="I14" s="119" t="s">
        <v>96</v>
      </c>
      <c r="J14" s="121"/>
      <c r="K14" s="122">
        <f t="shared" si="0"/>
        <v>0</v>
      </c>
      <c r="L14" s="453"/>
    </row>
    <row r="15" spans="1:12" s="114" customFormat="1" ht="13.5" x14ac:dyDescent="0.15">
      <c r="A15" s="120"/>
      <c r="B15" s="114" t="s">
        <v>101</v>
      </c>
      <c r="D15" s="118"/>
      <c r="E15" s="114" t="s">
        <v>25</v>
      </c>
      <c r="I15" s="119" t="s">
        <v>96</v>
      </c>
      <c r="J15" s="121"/>
      <c r="K15" s="122">
        <f t="shared" si="0"/>
        <v>0</v>
      </c>
      <c r="L15" s="453"/>
    </row>
    <row r="16" spans="1:12" s="114" customFormat="1" ht="13.5" x14ac:dyDescent="0.15">
      <c r="A16" s="120"/>
      <c r="D16" s="118"/>
      <c r="I16" s="119"/>
      <c r="J16" s="121"/>
      <c r="K16" s="122">
        <f t="shared" si="0"/>
        <v>0</v>
      </c>
      <c r="L16" s="453"/>
    </row>
    <row r="17" spans="1:13" s="114" customFormat="1" ht="13.5" x14ac:dyDescent="0.15">
      <c r="A17" s="144" t="s">
        <v>77</v>
      </c>
      <c r="B17" s="145"/>
      <c r="C17" s="145"/>
      <c r="D17" s="146"/>
      <c r="E17" s="145"/>
      <c r="F17" s="145"/>
      <c r="G17" s="145"/>
      <c r="H17" s="145"/>
      <c r="I17" s="147"/>
      <c r="J17" s="148">
        <f>SUM(J18:J19)</f>
        <v>0</v>
      </c>
      <c r="K17" s="148">
        <f>SUM(K18:K19)</f>
        <v>0</v>
      </c>
      <c r="L17" s="453"/>
    </row>
    <row r="18" spans="1:13" s="114" customFormat="1" ht="13.5" x14ac:dyDescent="0.15">
      <c r="A18" s="120"/>
      <c r="B18" s="114" t="s">
        <v>102</v>
      </c>
      <c r="D18" s="118"/>
      <c r="E18" s="114" t="s">
        <v>25</v>
      </c>
      <c r="I18" s="119" t="s">
        <v>96</v>
      </c>
      <c r="J18" s="121"/>
      <c r="K18" s="122">
        <f t="shared" si="0"/>
        <v>0</v>
      </c>
      <c r="L18" s="453"/>
    </row>
    <row r="19" spans="1:13" s="114" customFormat="1" ht="13.5" x14ac:dyDescent="0.15">
      <c r="A19" s="120"/>
      <c r="B19" s="114" t="s">
        <v>103</v>
      </c>
      <c r="D19" s="118"/>
      <c r="E19" s="114" t="s">
        <v>25</v>
      </c>
      <c r="I19" s="119" t="s">
        <v>96</v>
      </c>
      <c r="J19" s="121"/>
      <c r="K19" s="122">
        <f>J19</f>
        <v>0</v>
      </c>
      <c r="L19" s="453"/>
    </row>
    <row r="20" spans="1:13" s="114" customFormat="1" ht="13.5" x14ac:dyDescent="0.15">
      <c r="A20" s="150" t="s">
        <v>35</v>
      </c>
      <c r="B20" s="151"/>
      <c r="C20" s="151"/>
      <c r="D20" s="152"/>
      <c r="E20" s="151"/>
      <c r="F20" s="151"/>
      <c r="G20" s="151"/>
      <c r="H20" s="151"/>
      <c r="I20" s="151"/>
      <c r="J20" s="153">
        <f>SUM(J21,J25)</f>
        <v>0</v>
      </c>
      <c r="K20" s="153">
        <f>SUM(K21,K25)</f>
        <v>0</v>
      </c>
      <c r="L20" s="453"/>
    </row>
    <row r="21" spans="1:13" s="114" customFormat="1" ht="13.5" x14ac:dyDescent="0.15">
      <c r="A21" s="144" t="s">
        <v>78</v>
      </c>
      <c r="B21" s="145"/>
      <c r="C21" s="145"/>
      <c r="D21" s="149"/>
      <c r="E21" s="145"/>
      <c r="F21" s="145"/>
      <c r="G21" s="145"/>
      <c r="H21" s="145"/>
      <c r="I21" s="145"/>
      <c r="J21" s="148">
        <f>SUM(J22:J24)</f>
        <v>0</v>
      </c>
      <c r="K21" s="148">
        <f>SUM(K22:K24)</f>
        <v>0</v>
      </c>
      <c r="L21" s="453"/>
    </row>
    <row r="22" spans="1:13" s="114" customFormat="1" ht="13.5" x14ac:dyDescent="0.15">
      <c r="A22" s="120"/>
      <c r="B22" s="114" t="s">
        <v>139</v>
      </c>
      <c r="C22" s="114" t="s">
        <v>93</v>
      </c>
      <c r="D22" s="118">
        <v>1830</v>
      </c>
      <c r="E22" s="114" t="s">
        <v>25</v>
      </c>
      <c r="F22" s="114" t="s">
        <v>94</v>
      </c>
      <c r="G22" s="114">
        <v>0</v>
      </c>
      <c r="H22" s="114" t="s">
        <v>95</v>
      </c>
      <c r="I22" s="119" t="s">
        <v>96</v>
      </c>
      <c r="J22" s="121">
        <f>D22*G22</f>
        <v>0</v>
      </c>
      <c r="K22" s="123">
        <f>J22</f>
        <v>0</v>
      </c>
      <c r="L22" s="453"/>
      <c r="M22" s="124"/>
    </row>
    <row r="23" spans="1:13" s="114" customFormat="1" ht="13.5" x14ac:dyDescent="0.15">
      <c r="A23" s="120"/>
      <c r="B23" s="114" t="s">
        <v>140</v>
      </c>
      <c r="C23" s="114" t="s">
        <v>93</v>
      </c>
      <c r="D23" s="118">
        <v>3530</v>
      </c>
      <c r="E23" s="114" t="s">
        <v>25</v>
      </c>
      <c r="F23" s="114" t="s">
        <v>94</v>
      </c>
      <c r="G23" s="114">
        <v>0</v>
      </c>
      <c r="H23" s="114" t="s">
        <v>95</v>
      </c>
      <c r="I23" s="119" t="s">
        <v>96</v>
      </c>
      <c r="J23" s="121">
        <f>D23*G23</f>
        <v>0</v>
      </c>
      <c r="K23" s="123">
        <f>J23</f>
        <v>0</v>
      </c>
      <c r="L23" s="453"/>
    </row>
    <row r="24" spans="1:13" s="114" customFormat="1" ht="13.5" x14ac:dyDescent="0.15">
      <c r="A24" s="120"/>
      <c r="D24" s="118"/>
      <c r="I24" s="119"/>
      <c r="J24" s="121"/>
      <c r="K24" s="123">
        <f>J24</f>
        <v>0</v>
      </c>
      <c r="L24" s="453"/>
    </row>
    <row r="25" spans="1:13" s="114" customFormat="1" ht="13.5" x14ac:dyDescent="0.15">
      <c r="A25" s="144" t="s">
        <v>79</v>
      </c>
      <c r="B25" s="145"/>
      <c r="C25" s="145"/>
      <c r="D25" s="149"/>
      <c r="E25" s="145"/>
      <c r="F25" s="145"/>
      <c r="G25" s="145"/>
      <c r="H25" s="145"/>
      <c r="I25" s="145"/>
      <c r="J25" s="148">
        <f>SUM(J26)</f>
        <v>0</v>
      </c>
      <c r="K25" s="148">
        <f>SUM(K26)</f>
        <v>0</v>
      </c>
      <c r="L25" s="453"/>
    </row>
    <row r="26" spans="1:13" s="114" customFormat="1" ht="13.5" x14ac:dyDescent="0.15">
      <c r="A26" s="120"/>
      <c r="B26" s="114" t="s">
        <v>141</v>
      </c>
      <c r="C26" s="114" t="s">
        <v>93</v>
      </c>
      <c r="D26" s="118">
        <v>8000</v>
      </c>
      <c r="E26" s="114" t="s">
        <v>25</v>
      </c>
      <c r="F26" s="114" t="s">
        <v>94</v>
      </c>
      <c r="G26" s="114">
        <v>0</v>
      </c>
      <c r="H26" s="114" t="s">
        <v>104</v>
      </c>
      <c r="I26" s="119" t="s">
        <v>96</v>
      </c>
      <c r="J26" s="121">
        <f t="shared" ref="J26" si="1">D26*G26</f>
        <v>0</v>
      </c>
      <c r="K26" s="123">
        <f>J26</f>
        <v>0</v>
      </c>
      <c r="L26" s="453"/>
    </row>
    <row r="27" spans="1:13" s="114" customFormat="1" ht="13.5" x14ac:dyDescent="0.15">
      <c r="A27" s="150" t="s">
        <v>36</v>
      </c>
      <c r="B27" s="151"/>
      <c r="C27" s="151"/>
      <c r="D27" s="152"/>
      <c r="E27" s="151"/>
      <c r="F27" s="151"/>
      <c r="G27" s="151"/>
      <c r="H27" s="151"/>
      <c r="I27" s="151"/>
      <c r="J27" s="153">
        <f>SUM(J28,J32,J37,J40)</f>
        <v>0</v>
      </c>
      <c r="K27" s="160">
        <f>SUM(K28,K32,K37,K40)</f>
        <v>0</v>
      </c>
      <c r="L27" s="453"/>
    </row>
    <row r="28" spans="1:13" s="114" customFormat="1" ht="13.5" x14ac:dyDescent="0.15">
      <c r="A28" s="144" t="s">
        <v>80</v>
      </c>
      <c r="B28" s="145"/>
      <c r="C28" s="145"/>
      <c r="D28" s="149"/>
      <c r="E28" s="145"/>
      <c r="F28" s="145"/>
      <c r="G28" s="145"/>
      <c r="H28" s="145"/>
      <c r="I28" s="145"/>
      <c r="J28" s="148">
        <f>SUM(J29:J31)</f>
        <v>0</v>
      </c>
      <c r="K28" s="148">
        <f>SUM(K29:K31)</f>
        <v>0</v>
      </c>
      <c r="L28" s="453"/>
    </row>
    <row r="29" spans="1:13" s="114" customFormat="1" ht="13.5" x14ac:dyDescent="0.15">
      <c r="A29" s="120"/>
      <c r="B29" s="114" t="s">
        <v>105</v>
      </c>
      <c r="D29" s="118"/>
      <c r="E29" s="114" t="s">
        <v>25</v>
      </c>
      <c r="I29" s="119" t="s">
        <v>96</v>
      </c>
      <c r="J29" s="121"/>
      <c r="K29" s="122">
        <f>J29</f>
        <v>0</v>
      </c>
      <c r="L29" s="453"/>
    </row>
    <row r="30" spans="1:13" s="114" customFormat="1" ht="13.5" x14ac:dyDescent="0.15">
      <c r="A30" s="120"/>
      <c r="B30" s="114" t="s">
        <v>106</v>
      </c>
      <c r="D30" s="118"/>
      <c r="E30" s="114" t="s">
        <v>25</v>
      </c>
      <c r="I30" s="119" t="s">
        <v>96</v>
      </c>
      <c r="J30" s="121"/>
      <c r="K30" s="122">
        <f>J30</f>
        <v>0</v>
      </c>
      <c r="L30" s="453"/>
    </row>
    <row r="31" spans="1:13" s="114" customFormat="1" ht="13.5" x14ac:dyDescent="0.15">
      <c r="A31" s="120"/>
      <c r="D31" s="118"/>
      <c r="I31" s="119"/>
      <c r="J31" s="121"/>
      <c r="K31" s="122">
        <f>J31</f>
        <v>0</v>
      </c>
      <c r="L31" s="453"/>
    </row>
    <row r="32" spans="1:13" s="114" customFormat="1" ht="13.5" x14ac:dyDescent="0.15">
      <c r="A32" s="144" t="s">
        <v>81</v>
      </c>
      <c r="B32" s="145"/>
      <c r="C32" s="145"/>
      <c r="D32" s="146"/>
      <c r="E32" s="145"/>
      <c r="F32" s="145"/>
      <c r="G32" s="145"/>
      <c r="H32" s="145"/>
      <c r="I32" s="145"/>
      <c r="J32" s="148">
        <f>SUM(J33:J36)</f>
        <v>0</v>
      </c>
      <c r="K32" s="148">
        <f>SUM(K33:K36)</f>
        <v>0</v>
      </c>
      <c r="L32" s="453"/>
    </row>
    <row r="33" spans="1:12" s="114" customFormat="1" ht="13.5" x14ac:dyDescent="0.15">
      <c r="A33" s="29" t="s">
        <v>107</v>
      </c>
      <c r="B33" s="17" t="s">
        <v>368</v>
      </c>
      <c r="C33" s="17" t="s">
        <v>93</v>
      </c>
      <c r="D33" s="13"/>
      <c r="E33" s="17" t="s">
        <v>25</v>
      </c>
      <c r="F33" s="17" t="s">
        <v>94</v>
      </c>
      <c r="G33" s="17"/>
      <c r="H33" s="17" t="s">
        <v>367</v>
      </c>
      <c r="I33" s="30" t="s">
        <v>96</v>
      </c>
      <c r="J33" s="31">
        <f t="shared" ref="J33:J35" si="2">D33*G33</f>
        <v>0</v>
      </c>
      <c r="K33" s="32">
        <f>J33</f>
        <v>0</v>
      </c>
      <c r="L33" s="453"/>
    </row>
    <row r="34" spans="1:12" s="114" customFormat="1" ht="13.5" x14ac:dyDescent="0.15">
      <c r="A34" s="29"/>
      <c r="B34" s="17" t="s">
        <v>369</v>
      </c>
      <c r="C34" s="17" t="s">
        <v>93</v>
      </c>
      <c r="D34" s="13"/>
      <c r="E34" s="17" t="s">
        <v>25</v>
      </c>
      <c r="F34" s="17" t="s">
        <v>94</v>
      </c>
      <c r="G34" s="17"/>
      <c r="H34" s="17" t="s">
        <v>367</v>
      </c>
      <c r="I34" s="30" t="s">
        <v>96</v>
      </c>
      <c r="J34" s="31">
        <f t="shared" si="2"/>
        <v>0</v>
      </c>
      <c r="K34" s="32">
        <f t="shared" ref="K34:K35" si="3">J34</f>
        <v>0</v>
      </c>
      <c r="L34" s="453"/>
    </row>
    <row r="35" spans="1:12" s="114" customFormat="1" ht="13.5" x14ac:dyDescent="0.15">
      <c r="A35" s="29" t="s">
        <v>108</v>
      </c>
      <c r="B35" s="17" t="s">
        <v>369</v>
      </c>
      <c r="C35" s="17" t="s">
        <v>93</v>
      </c>
      <c r="D35" s="13"/>
      <c r="E35" s="17" t="s">
        <v>25</v>
      </c>
      <c r="F35" s="17" t="s">
        <v>94</v>
      </c>
      <c r="G35" s="17"/>
      <c r="H35" s="17" t="s">
        <v>367</v>
      </c>
      <c r="I35" s="30" t="s">
        <v>96</v>
      </c>
      <c r="J35" s="31">
        <f t="shared" si="2"/>
        <v>0</v>
      </c>
      <c r="K35" s="32">
        <f t="shared" si="3"/>
        <v>0</v>
      </c>
      <c r="L35" s="453"/>
    </row>
    <row r="36" spans="1:12" s="114" customFormat="1" ht="13.5" x14ac:dyDescent="0.15">
      <c r="A36" s="120"/>
      <c r="D36" s="118"/>
      <c r="I36" s="119"/>
      <c r="J36" s="121"/>
      <c r="K36" s="122">
        <f t="shared" ref="K36" si="4">J36</f>
        <v>0</v>
      </c>
      <c r="L36" s="453"/>
    </row>
    <row r="37" spans="1:12" s="114" customFormat="1" ht="13.5" x14ac:dyDescent="0.15">
      <c r="A37" s="144" t="s">
        <v>82</v>
      </c>
      <c r="B37" s="145"/>
      <c r="C37" s="145"/>
      <c r="D37" s="149"/>
      <c r="E37" s="145"/>
      <c r="F37" s="145"/>
      <c r="G37" s="145"/>
      <c r="H37" s="145"/>
      <c r="I37" s="145"/>
      <c r="J37" s="148">
        <f>SUM(J38:J39)</f>
        <v>0</v>
      </c>
      <c r="K37" s="148">
        <f>SUM(K38:K39)</f>
        <v>0</v>
      </c>
      <c r="L37" s="453"/>
    </row>
    <row r="38" spans="1:12" s="114" customFormat="1" ht="13.5" x14ac:dyDescent="0.15">
      <c r="A38" s="120"/>
      <c r="B38" s="114" t="s">
        <v>378</v>
      </c>
      <c r="D38" s="118"/>
      <c r="E38" s="114" t="s">
        <v>25</v>
      </c>
      <c r="I38" s="119" t="s">
        <v>96</v>
      </c>
      <c r="J38" s="121"/>
      <c r="K38" s="122">
        <f>J38</f>
        <v>0</v>
      </c>
      <c r="L38" s="453"/>
    </row>
    <row r="39" spans="1:12" s="114" customFormat="1" ht="13.5" x14ac:dyDescent="0.15">
      <c r="A39" s="120"/>
      <c r="D39" s="118"/>
      <c r="I39" s="119"/>
      <c r="J39" s="121"/>
      <c r="K39" s="122">
        <f>J39</f>
        <v>0</v>
      </c>
      <c r="L39" s="453"/>
    </row>
    <row r="40" spans="1:12" s="114" customFormat="1" ht="13.5" x14ac:dyDescent="0.15">
      <c r="A40" s="144" t="s">
        <v>83</v>
      </c>
      <c r="B40" s="145"/>
      <c r="C40" s="145"/>
      <c r="D40" s="146"/>
      <c r="E40" s="145"/>
      <c r="F40" s="145"/>
      <c r="G40" s="145"/>
      <c r="H40" s="145"/>
      <c r="I40" s="145"/>
      <c r="J40" s="148">
        <f>SUM(J41:J50)</f>
        <v>0</v>
      </c>
      <c r="K40" s="148">
        <f>SUM(K41:K50)</f>
        <v>0</v>
      </c>
      <c r="L40" s="453"/>
    </row>
    <row r="41" spans="1:12" s="114" customFormat="1" ht="13.5" x14ac:dyDescent="0.15">
      <c r="A41" s="29" t="s">
        <v>185</v>
      </c>
      <c r="C41" s="114" t="s">
        <v>93</v>
      </c>
      <c r="D41" s="118"/>
      <c r="E41" s="114" t="s">
        <v>25</v>
      </c>
      <c r="F41" s="114" t="s">
        <v>94</v>
      </c>
      <c r="H41" s="114" t="s">
        <v>109</v>
      </c>
      <c r="I41" s="119" t="s">
        <v>96</v>
      </c>
      <c r="J41" s="121">
        <f>D41*G41</f>
        <v>0</v>
      </c>
      <c r="K41" s="122">
        <f t="shared" ref="K41:K50" si="5">J41</f>
        <v>0</v>
      </c>
      <c r="L41" s="453"/>
    </row>
    <row r="42" spans="1:12" s="114" customFormat="1" ht="13.5" x14ac:dyDescent="0.15">
      <c r="A42" s="29" t="s">
        <v>186</v>
      </c>
      <c r="D42" s="118"/>
      <c r="I42" s="119"/>
      <c r="J42" s="121"/>
      <c r="K42" s="122">
        <f t="shared" si="5"/>
        <v>0</v>
      </c>
      <c r="L42" s="453"/>
    </row>
    <row r="43" spans="1:12" s="114" customFormat="1" ht="13.5" x14ac:dyDescent="0.15">
      <c r="A43" s="29" t="s">
        <v>191</v>
      </c>
      <c r="D43" s="118"/>
      <c r="I43" s="119"/>
      <c r="J43" s="121"/>
      <c r="K43" s="122">
        <f t="shared" si="5"/>
        <v>0</v>
      </c>
      <c r="L43" s="453"/>
    </row>
    <row r="44" spans="1:12" s="114" customFormat="1" ht="13.5" x14ac:dyDescent="0.15">
      <c r="A44" s="29" t="s">
        <v>190</v>
      </c>
      <c r="C44" s="114" t="s">
        <v>93</v>
      </c>
      <c r="D44" s="118"/>
      <c r="E44" s="114" t="s">
        <v>25</v>
      </c>
      <c r="F44" s="114" t="s">
        <v>94</v>
      </c>
      <c r="H44" s="114" t="s">
        <v>109</v>
      </c>
      <c r="I44" s="119" t="s">
        <v>96</v>
      </c>
      <c r="J44" s="121">
        <f>D44*G44</f>
        <v>0</v>
      </c>
      <c r="K44" s="122">
        <f t="shared" si="5"/>
        <v>0</v>
      </c>
      <c r="L44" s="453"/>
    </row>
    <row r="45" spans="1:12" s="114" customFormat="1" ht="13.5" x14ac:dyDescent="0.15">
      <c r="A45" s="29" t="s">
        <v>189</v>
      </c>
      <c r="D45" s="118"/>
      <c r="I45" s="119"/>
      <c r="J45" s="121"/>
      <c r="K45" s="122">
        <f t="shared" si="5"/>
        <v>0</v>
      </c>
      <c r="L45" s="453"/>
    </row>
    <row r="46" spans="1:12" s="114" customFormat="1" ht="13.5" x14ac:dyDescent="0.15">
      <c r="A46" s="29" t="s">
        <v>188</v>
      </c>
      <c r="D46" s="118"/>
      <c r="I46" s="119"/>
      <c r="J46" s="121"/>
      <c r="K46" s="122">
        <f t="shared" si="5"/>
        <v>0</v>
      </c>
      <c r="L46" s="453"/>
    </row>
    <row r="47" spans="1:12" s="114" customFormat="1" ht="13.5" x14ac:dyDescent="0.15">
      <c r="A47" s="29" t="s">
        <v>187</v>
      </c>
      <c r="D47" s="118"/>
      <c r="I47" s="119"/>
      <c r="J47" s="121"/>
      <c r="K47" s="122">
        <f t="shared" si="5"/>
        <v>0</v>
      </c>
      <c r="L47" s="453"/>
    </row>
    <row r="48" spans="1:12" s="114" customFormat="1" ht="13.5" x14ac:dyDescent="0.15">
      <c r="A48" s="120" t="s">
        <v>183</v>
      </c>
      <c r="B48" s="114" t="s">
        <v>110</v>
      </c>
      <c r="D48" s="118"/>
      <c r="I48" s="119"/>
      <c r="J48" s="121"/>
      <c r="K48" s="122">
        <f t="shared" si="5"/>
        <v>0</v>
      </c>
      <c r="L48" s="453"/>
    </row>
    <row r="49" spans="1:12" s="114" customFormat="1" ht="13.5" x14ac:dyDescent="0.15">
      <c r="A49" s="120"/>
      <c r="B49" s="114" t="s">
        <v>111</v>
      </c>
      <c r="D49" s="118"/>
      <c r="I49" s="119"/>
      <c r="J49" s="121"/>
      <c r="K49" s="122">
        <f t="shared" si="5"/>
        <v>0</v>
      </c>
      <c r="L49" s="453"/>
    </row>
    <row r="50" spans="1:12" s="114" customFormat="1" ht="13.5" x14ac:dyDescent="0.15">
      <c r="A50" s="120" t="s">
        <v>184</v>
      </c>
      <c r="D50" s="118"/>
      <c r="I50" s="119"/>
      <c r="J50" s="121"/>
      <c r="K50" s="122">
        <f t="shared" si="5"/>
        <v>0</v>
      </c>
      <c r="L50" s="453"/>
    </row>
    <row r="51" spans="1:12" s="130" customFormat="1" ht="14.25" thickBot="1" x14ac:dyDescent="0.2">
      <c r="A51" s="154" t="s">
        <v>142</v>
      </c>
      <c r="B51" s="348" t="s">
        <v>386</v>
      </c>
      <c r="C51" s="155">
        <v>0</v>
      </c>
      <c r="D51" s="156" t="s">
        <v>385</v>
      </c>
      <c r="E51" s="155"/>
      <c r="F51" s="155"/>
      <c r="G51" s="155"/>
      <c r="H51" s="155"/>
      <c r="I51" s="157"/>
      <c r="J51" s="158">
        <f>ROUNDDOWN((J6+J20+J27)*C51%,-3)</f>
        <v>0</v>
      </c>
      <c r="K51" s="159">
        <f>ROUNDDOWN((K6+K20+K27)*C51%,-3)</f>
        <v>0</v>
      </c>
      <c r="L51" s="454"/>
    </row>
    <row r="52" spans="1:12" s="130" customFormat="1" ht="14.25" thickBot="1" x14ac:dyDescent="0.2">
      <c r="A52" s="125" t="s">
        <v>143</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144</v>
      </c>
      <c r="B53" s="133">
        <v>10</v>
      </c>
      <c r="C53" s="126"/>
      <c r="D53" s="127"/>
      <c r="E53" s="126"/>
      <c r="F53" s="126"/>
      <c r="G53" s="126"/>
      <c r="H53" s="126"/>
      <c r="I53" s="128"/>
      <c r="J53" s="129">
        <f>ROUNDDOWN(J52*B53%,0)</f>
        <v>0</v>
      </c>
      <c r="K53" s="464"/>
      <c r="L53" s="466"/>
    </row>
    <row r="54" spans="1:12" s="130" customFormat="1" ht="14.25" thickBot="1" x14ac:dyDescent="0.2">
      <c r="A54" s="134" t="s">
        <v>145</v>
      </c>
      <c r="B54" s="135"/>
      <c r="C54" s="135"/>
      <c r="D54" s="135"/>
      <c r="E54" s="135"/>
      <c r="F54" s="135"/>
      <c r="G54" s="135"/>
      <c r="H54" s="135"/>
      <c r="I54" s="135"/>
      <c r="J54" s="136">
        <f>SUM(J52:J53)</f>
        <v>0</v>
      </c>
      <c r="K54" s="465"/>
      <c r="L54" s="454"/>
    </row>
    <row r="55" spans="1:12" s="130" customFormat="1" ht="13.5" x14ac:dyDescent="0.15">
      <c r="A55" s="110">
        <v>0.66666666666666663</v>
      </c>
      <c r="J55" s="131"/>
      <c r="K55" s="137"/>
      <c r="L55" s="138"/>
    </row>
    <row r="56" spans="1:12" ht="20.100000000000001" customHeight="1" x14ac:dyDescent="0.15">
      <c r="A56" s="467" t="s">
        <v>138</v>
      </c>
      <c r="B56" s="467"/>
      <c r="C56" s="467"/>
      <c r="D56" s="467"/>
      <c r="E56" s="467"/>
      <c r="F56" s="467"/>
      <c r="G56" s="467"/>
      <c r="H56" s="467"/>
      <c r="I56" s="467"/>
      <c r="J56" s="467"/>
      <c r="K56" s="467"/>
      <c r="L56" s="467"/>
    </row>
    <row r="57" spans="1:12" ht="30" customHeight="1" x14ac:dyDescent="0.15">
      <c r="A57" s="468" t="s">
        <v>181</v>
      </c>
      <c r="B57" s="468"/>
      <c r="C57" s="468"/>
      <c r="D57" s="468"/>
      <c r="E57" s="468"/>
      <c r="F57" s="468"/>
      <c r="G57" s="468"/>
      <c r="H57" s="468"/>
      <c r="I57" s="468"/>
      <c r="J57" s="468"/>
      <c r="K57" s="468"/>
      <c r="L57" s="468"/>
    </row>
    <row r="58" spans="1:12" ht="19.5" customHeight="1" x14ac:dyDescent="0.15">
      <c r="A58" s="469" t="s">
        <v>182</v>
      </c>
      <c r="B58" s="469"/>
      <c r="C58" s="469"/>
      <c r="D58" s="469"/>
      <c r="E58" s="469"/>
      <c r="F58" s="469"/>
      <c r="G58" s="469"/>
      <c r="H58" s="469"/>
      <c r="I58" s="469"/>
      <c r="J58" s="469"/>
      <c r="K58" s="469"/>
      <c r="L58" s="469"/>
    </row>
    <row r="59" spans="1:12" ht="19.5" customHeight="1" x14ac:dyDescent="0.15">
      <c r="A59" s="130"/>
      <c r="K59" s="350" t="s">
        <v>396</v>
      </c>
      <c r="L59" s="349"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workbookViewId="0">
      <selection activeCell="J10" sqref="J10"/>
    </sheetView>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7" t="s">
        <v>196</v>
      </c>
      <c r="B2" s="457"/>
      <c r="C2" s="457"/>
      <c r="D2" s="457"/>
      <c r="E2" s="457"/>
      <c r="F2" s="457"/>
      <c r="G2" s="457"/>
      <c r="H2" s="457"/>
      <c r="I2" s="457"/>
      <c r="J2" s="457"/>
      <c r="K2" s="457"/>
      <c r="L2" s="457"/>
    </row>
    <row r="3" spans="1:12" ht="19.5" customHeight="1" x14ac:dyDescent="0.15">
      <c r="B3" s="458"/>
      <c r="C3" s="458"/>
      <c r="D3" s="458"/>
      <c r="E3" s="458"/>
      <c r="F3" s="458"/>
      <c r="G3" s="458"/>
      <c r="H3" s="458"/>
      <c r="I3" s="459"/>
      <c r="J3" s="459"/>
      <c r="K3" s="459"/>
      <c r="L3" s="459"/>
    </row>
    <row r="4" spans="1:12" s="114" customFormat="1" ht="19.5" customHeight="1" thickBot="1" x14ac:dyDescent="0.2">
      <c r="A4" s="460" t="str">
        <f>"（４）"&amp;情報項目シート!C45&amp;"　　項目別明細表(2028年度）"</f>
        <v>（４）　　項目別明細表(2028年度）</v>
      </c>
      <c r="B4" s="460"/>
      <c r="C4" s="460"/>
      <c r="D4" s="460"/>
      <c r="E4" s="460"/>
      <c r="F4" s="460"/>
      <c r="G4" s="460"/>
      <c r="H4" s="460"/>
      <c r="I4" s="460"/>
      <c r="J4" s="460"/>
      <c r="K4" s="460"/>
    </row>
    <row r="5" spans="1:12" s="114" customFormat="1" ht="13.5" x14ac:dyDescent="0.15">
      <c r="A5" s="461" t="s">
        <v>89</v>
      </c>
      <c r="B5" s="462"/>
      <c r="C5" s="462"/>
      <c r="D5" s="462"/>
      <c r="E5" s="462"/>
      <c r="F5" s="462"/>
      <c r="G5" s="462"/>
      <c r="H5" s="462"/>
      <c r="I5" s="463"/>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52"/>
    </row>
    <row r="7" spans="1:12" s="114" customFormat="1" ht="13.5" x14ac:dyDescent="0.15">
      <c r="A7" s="144" t="s">
        <v>75</v>
      </c>
      <c r="B7" s="145"/>
      <c r="C7" s="145"/>
      <c r="D7" s="146"/>
      <c r="E7" s="145"/>
      <c r="F7" s="145"/>
      <c r="G7" s="145"/>
      <c r="H7" s="145"/>
      <c r="I7" s="147"/>
      <c r="J7" s="148">
        <f>SUM(J8:J9)</f>
        <v>0</v>
      </c>
      <c r="K7" s="148">
        <f>SUM(K8:K9)</f>
        <v>0</v>
      </c>
      <c r="L7" s="453"/>
    </row>
    <row r="8" spans="1:12" s="114" customFormat="1" ht="13.5" x14ac:dyDescent="0.15">
      <c r="A8" s="120"/>
      <c r="B8" s="114" t="s">
        <v>92</v>
      </c>
      <c r="C8" s="114" t="s">
        <v>93</v>
      </c>
      <c r="D8" s="118"/>
      <c r="E8" s="114" t="s">
        <v>25</v>
      </c>
      <c r="F8" s="114" t="s">
        <v>94</v>
      </c>
      <c r="G8" s="114">
        <v>1</v>
      </c>
      <c r="H8" s="114" t="s">
        <v>95</v>
      </c>
      <c r="I8" s="119" t="s">
        <v>96</v>
      </c>
      <c r="J8" s="121"/>
      <c r="K8" s="122">
        <f>J8</f>
        <v>0</v>
      </c>
      <c r="L8" s="453"/>
    </row>
    <row r="9" spans="1:12" s="114" customFormat="1" ht="13.5" x14ac:dyDescent="0.15">
      <c r="A9" s="120"/>
      <c r="D9" s="118"/>
      <c r="I9" s="119"/>
      <c r="J9" s="121"/>
      <c r="K9" s="122">
        <f>J9</f>
        <v>0</v>
      </c>
      <c r="L9" s="453"/>
    </row>
    <row r="10" spans="1:12" s="114" customFormat="1" ht="13.5" x14ac:dyDescent="0.15">
      <c r="A10" s="455" t="s">
        <v>76</v>
      </c>
      <c r="B10" s="456"/>
      <c r="C10" s="145"/>
      <c r="D10" s="149"/>
      <c r="E10" s="145"/>
      <c r="F10" s="145"/>
      <c r="G10" s="145"/>
      <c r="H10" s="145"/>
      <c r="I10" s="145"/>
      <c r="J10" s="148">
        <f>SUM(J11:J16)</f>
        <v>0</v>
      </c>
      <c r="K10" s="148">
        <f>SUM(K11:K16)</f>
        <v>0</v>
      </c>
      <c r="L10" s="453"/>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53"/>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53"/>
    </row>
    <row r="13" spans="1:12" s="114" customFormat="1" ht="13.5" x14ac:dyDescent="0.15">
      <c r="A13" s="120"/>
      <c r="B13" s="114" t="s">
        <v>99</v>
      </c>
      <c r="D13" s="118"/>
      <c r="E13" s="114" t="s">
        <v>25</v>
      </c>
      <c r="I13" s="119" t="s">
        <v>96</v>
      </c>
      <c r="J13" s="121"/>
      <c r="K13" s="122">
        <f t="shared" si="0"/>
        <v>0</v>
      </c>
      <c r="L13" s="453"/>
    </row>
    <row r="14" spans="1:12" s="114" customFormat="1" ht="13.5" x14ac:dyDescent="0.15">
      <c r="A14" s="120"/>
      <c r="B14" s="114" t="s">
        <v>100</v>
      </c>
      <c r="D14" s="118"/>
      <c r="E14" s="114" t="s">
        <v>25</v>
      </c>
      <c r="I14" s="119" t="s">
        <v>96</v>
      </c>
      <c r="J14" s="121"/>
      <c r="K14" s="122">
        <f t="shared" si="0"/>
        <v>0</v>
      </c>
      <c r="L14" s="453"/>
    </row>
    <row r="15" spans="1:12" s="114" customFormat="1" ht="13.5" x14ac:dyDescent="0.15">
      <c r="A15" s="120"/>
      <c r="B15" s="114" t="s">
        <v>101</v>
      </c>
      <c r="D15" s="118"/>
      <c r="E15" s="114" t="s">
        <v>25</v>
      </c>
      <c r="I15" s="119" t="s">
        <v>96</v>
      </c>
      <c r="J15" s="121"/>
      <c r="K15" s="122">
        <f t="shared" si="0"/>
        <v>0</v>
      </c>
      <c r="L15" s="453"/>
    </row>
    <row r="16" spans="1:12" s="114" customFormat="1" ht="13.5" x14ac:dyDescent="0.15">
      <c r="A16" s="120"/>
      <c r="D16" s="118"/>
      <c r="I16" s="119"/>
      <c r="J16" s="121"/>
      <c r="K16" s="122">
        <f t="shared" si="0"/>
        <v>0</v>
      </c>
      <c r="L16" s="453"/>
    </row>
    <row r="17" spans="1:13" s="114" customFormat="1" ht="13.5" x14ac:dyDescent="0.15">
      <c r="A17" s="144" t="s">
        <v>77</v>
      </c>
      <c r="B17" s="145"/>
      <c r="C17" s="145"/>
      <c r="D17" s="146"/>
      <c r="E17" s="145"/>
      <c r="F17" s="145"/>
      <c r="G17" s="145"/>
      <c r="H17" s="145"/>
      <c r="I17" s="147"/>
      <c r="J17" s="148">
        <f>SUM(J18:J19)</f>
        <v>0</v>
      </c>
      <c r="K17" s="148">
        <f>SUM(K18:K19)</f>
        <v>0</v>
      </c>
      <c r="L17" s="453"/>
    </row>
    <row r="18" spans="1:13" s="114" customFormat="1" ht="13.5" x14ac:dyDescent="0.15">
      <c r="A18" s="120"/>
      <c r="B18" s="114" t="s">
        <v>102</v>
      </c>
      <c r="D18" s="118"/>
      <c r="E18" s="114" t="s">
        <v>25</v>
      </c>
      <c r="I18" s="119" t="s">
        <v>96</v>
      </c>
      <c r="J18" s="121"/>
      <c r="K18" s="122">
        <f t="shared" si="0"/>
        <v>0</v>
      </c>
      <c r="L18" s="453"/>
    </row>
    <row r="19" spans="1:13" s="114" customFormat="1" ht="13.5" x14ac:dyDescent="0.15">
      <c r="A19" s="120"/>
      <c r="B19" s="114" t="s">
        <v>103</v>
      </c>
      <c r="D19" s="118"/>
      <c r="E19" s="114" t="s">
        <v>25</v>
      </c>
      <c r="I19" s="119" t="s">
        <v>96</v>
      </c>
      <c r="J19" s="121"/>
      <c r="K19" s="122">
        <f>J19</f>
        <v>0</v>
      </c>
      <c r="L19" s="453"/>
    </row>
    <row r="20" spans="1:13" s="114" customFormat="1" ht="13.5" x14ac:dyDescent="0.15">
      <c r="A20" s="150" t="s">
        <v>35</v>
      </c>
      <c r="B20" s="151"/>
      <c r="C20" s="151"/>
      <c r="D20" s="152"/>
      <c r="E20" s="151"/>
      <c r="F20" s="151"/>
      <c r="G20" s="151"/>
      <c r="H20" s="151"/>
      <c r="I20" s="151"/>
      <c r="J20" s="153">
        <f>SUM(J21,J25)</f>
        <v>0</v>
      </c>
      <c r="K20" s="153">
        <f>SUM(K21,K25)</f>
        <v>0</v>
      </c>
      <c r="L20" s="453"/>
    </row>
    <row r="21" spans="1:13" s="114" customFormat="1" ht="13.5" x14ac:dyDescent="0.15">
      <c r="A21" s="144" t="s">
        <v>78</v>
      </c>
      <c r="B21" s="145"/>
      <c r="C21" s="145"/>
      <c r="D21" s="149"/>
      <c r="E21" s="145"/>
      <c r="F21" s="145"/>
      <c r="G21" s="145"/>
      <c r="H21" s="145"/>
      <c r="I21" s="145"/>
      <c r="J21" s="148">
        <f>SUM(J22:J24)</f>
        <v>0</v>
      </c>
      <c r="K21" s="148">
        <f>SUM(K22:K24)</f>
        <v>0</v>
      </c>
      <c r="L21" s="453"/>
    </row>
    <row r="22" spans="1:13" s="114" customFormat="1" ht="13.5" x14ac:dyDescent="0.15">
      <c r="A22" s="120"/>
      <c r="B22" s="114" t="s">
        <v>139</v>
      </c>
      <c r="C22" s="114" t="s">
        <v>93</v>
      </c>
      <c r="D22" s="118">
        <v>1830</v>
      </c>
      <c r="E22" s="114" t="s">
        <v>25</v>
      </c>
      <c r="F22" s="114" t="s">
        <v>94</v>
      </c>
      <c r="G22" s="114">
        <v>0</v>
      </c>
      <c r="H22" s="114" t="s">
        <v>95</v>
      </c>
      <c r="I22" s="119" t="s">
        <v>96</v>
      </c>
      <c r="J22" s="121">
        <f>D22*G22</f>
        <v>0</v>
      </c>
      <c r="K22" s="123">
        <f>J22</f>
        <v>0</v>
      </c>
      <c r="L22" s="453"/>
      <c r="M22" s="124"/>
    </row>
    <row r="23" spans="1:13" s="114" customFormat="1" ht="13.5" x14ac:dyDescent="0.15">
      <c r="A23" s="120"/>
      <c r="B23" s="114" t="s">
        <v>140</v>
      </c>
      <c r="C23" s="114" t="s">
        <v>93</v>
      </c>
      <c r="D23" s="118">
        <v>3530</v>
      </c>
      <c r="E23" s="114" t="s">
        <v>25</v>
      </c>
      <c r="F23" s="114" t="s">
        <v>94</v>
      </c>
      <c r="G23" s="114">
        <v>0</v>
      </c>
      <c r="H23" s="114" t="s">
        <v>95</v>
      </c>
      <c r="I23" s="119" t="s">
        <v>96</v>
      </c>
      <c r="J23" s="121">
        <f>D23*G23</f>
        <v>0</v>
      </c>
      <c r="K23" s="123">
        <f>J23</f>
        <v>0</v>
      </c>
      <c r="L23" s="453"/>
    </row>
    <row r="24" spans="1:13" s="114" customFormat="1" ht="13.5" x14ac:dyDescent="0.15">
      <c r="A24" s="120"/>
      <c r="D24" s="118"/>
      <c r="I24" s="119"/>
      <c r="J24" s="121"/>
      <c r="K24" s="123">
        <f>J24</f>
        <v>0</v>
      </c>
      <c r="L24" s="453"/>
    </row>
    <row r="25" spans="1:13" s="114" customFormat="1" ht="13.5" x14ac:dyDescent="0.15">
      <c r="A25" s="144" t="s">
        <v>79</v>
      </c>
      <c r="B25" s="145"/>
      <c r="C25" s="145"/>
      <c r="D25" s="149"/>
      <c r="E25" s="145"/>
      <c r="F25" s="145"/>
      <c r="G25" s="145"/>
      <c r="H25" s="145"/>
      <c r="I25" s="145"/>
      <c r="J25" s="148">
        <f>SUM(J26)</f>
        <v>0</v>
      </c>
      <c r="K25" s="148">
        <f>SUM(K26)</f>
        <v>0</v>
      </c>
      <c r="L25" s="453"/>
    </row>
    <row r="26" spans="1:13" s="114" customFormat="1" ht="13.5" x14ac:dyDescent="0.15">
      <c r="A26" s="120"/>
      <c r="B26" s="114" t="s">
        <v>141</v>
      </c>
      <c r="C26" s="114" t="s">
        <v>93</v>
      </c>
      <c r="D26" s="118">
        <v>8000</v>
      </c>
      <c r="E26" s="114" t="s">
        <v>25</v>
      </c>
      <c r="F26" s="114" t="s">
        <v>94</v>
      </c>
      <c r="G26" s="114">
        <v>0</v>
      </c>
      <c r="H26" s="114" t="s">
        <v>104</v>
      </c>
      <c r="I26" s="119" t="s">
        <v>96</v>
      </c>
      <c r="J26" s="121">
        <f t="shared" ref="J26" si="1">D26*G26</f>
        <v>0</v>
      </c>
      <c r="K26" s="123">
        <f>J26</f>
        <v>0</v>
      </c>
      <c r="L26" s="453"/>
    </row>
    <row r="27" spans="1:13" s="114" customFormat="1" ht="13.5" x14ac:dyDescent="0.15">
      <c r="A27" s="150" t="s">
        <v>36</v>
      </c>
      <c r="B27" s="151"/>
      <c r="C27" s="151"/>
      <c r="D27" s="152"/>
      <c r="E27" s="151"/>
      <c r="F27" s="151"/>
      <c r="G27" s="151"/>
      <c r="H27" s="151"/>
      <c r="I27" s="151"/>
      <c r="J27" s="153">
        <f>SUM(J28,J32,J37,J40)</f>
        <v>0</v>
      </c>
      <c r="K27" s="160">
        <f>SUM(K28,K32,K37,K40)</f>
        <v>0</v>
      </c>
      <c r="L27" s="453"/>
    </row>
    <row r="28" spans="1:13" s="114" customFormat="1" ht="13.5" x14ac:dyDescent="0.15">
      <c r="A28" s="144" t="s">
        <v>80</v>
      </c>
      <c r="B28" s="145"/>
      <c r="C28" s="145"/>
      <c r="D28" s="149"/>
      <c r="E28" s="145"/>
      <c r="F28" s="145"/>
      <c r="G28" s="145"/>
      <c r="H28" s="145"/>
      <c r="I28" s="145"/>
      <c r="J28" s="148">
        <f>SUM(J29:J31)</f>
        <v>0</v>
      </c>
      <c r="K28" s="148">
        <f>SUM(K29:K31)</f>
        <v>0</v>
      </c>
      <c r="L28" s="453"/>
    </row>
    <row r="29" spans="1:13" s="114" customFormat="1" ht="13.5" x14ac:dyDescent="0.15">
      <c r="A29" s="120"/>
      <c r="B29" s="114" t="s">
        <v>105</v>
      </c>
      <c r="D29" s="118"/>
      <c r="E29" s="114" t="s">
        <v>25</v>
      </c>
      <c r="I29" s="119" t="s">
        <v>96</v>
      </c>
      <c r="J29" s="121"/>
      <c r="K29" s="122">
        <f>J29</f>
        <v>0</v>
      </c>
      <c r="L29" s="453"/>
    </row>
    <row r="30" spans="1:13" s="114" customFormat="1" ht="13.5" x14ac:dyDescent="0.15">
      <c r="A30" s="120"/>
      <c r="B30" s="114" t="s">
        <v>106</v>
      </c>
      <c r="D30" s="118"/>
      <c r="E30" s="114" t="s">
        <v>25</v>
      </c>
      <c r="I30" s="119" t="s">
        <v>96</v>
      </c>
      <c r="J30" s="121"/>
      <c r="K30" s="122">
        <f>J30</f>
        <v>0</v>
      </c>
      <c r="L30" s="453"/>
    </row>
    <row r="31" spans="1:13" s="114" customFormat="1" ht="13.5" x14ac:dyDescent="0.15">
      <c r="A31" s="120"/>
      <c r="D31" s="118"/>
      <c r="I31" s="119"/>
      <c r="J31" s="121"/>
      <c r="K31" s="122">
        <f>J31</f>
        <v>0</v>
      </c>
      <c r="L31" s="453"/>
    </row>
    <row r="32" spans="1:13" s="114" customFormat="1" ht="13.5" x14ac:dyDescent="0.15">
      <c r="A32" s="144" t="s">
        <v>81</v>
      </c>
      <c r="B32" s="145"/>
      <c r="C32" s="145"/>
      <c r="D32" s="146"/>
      <c r="E32" s="145"/>
      <c r="F32" s="145"/>
      <c r="G32" s="145"/>
      <c r="H32" s="145"/>
      <c r="I32" s="145"/>
      <c r="J32" s="148">
        <f>SUM(J33:J36)</f>
        <v>0</v>
      </c>
      <c r="K32" s="148">
        <f>SUM(K33:K36)</f>
        <v>0</v>
      </c>
      <c r="L32" s="453"/>
    </row>
    <row r="33" spans="1:12" s="114" customFormat="1" ht="13.5" x14ac:dyDescent="0.15">
      <c r="A33" s="29" t="s">
        <v>107</v>
      </c>
      <c r="B33" s="17" t="s">
        <v>368</v>
      </c>
      <c r="C33" s="17" t="s">
        <v>93</v>
      </c>
      <c r="D33" s="13"/>
      <c r="E33" s="17" t="s">
        <v>25</v>
      </c>
      <c r="F33" s="17" t="s">
        <v>94</v>
      </c>
      <c r="G33" s="17"/>
      <c r="H33" s="17" t="s">
        <v>367</v>
      </c>
      <c r="I33" s="30" t="s">
        <v>96</v>
      </c>
      <c r="J33" s="31">
        <f t="shared" ref="J33:J35" si="2">D33*G33</f>
        <v>0</v>
      </c>
      <c r="K33" s="32">
        <f>J33</f>
        <v>0</v>
      </c>
      <c r="L33" s="453"/>
    </row>
    <row r="34" spans="1:12" s="114" customFormat="1" ht="13.5" x14ac:dyDescent="0.15">
      <c r="A34" s="29"/>
      <c r="B34" s="17" t="s">
        <v>369</v>
      </c>
      <c r="C34" s="17" t="s">
        <v>93</v>
      </c>
      <c r="D34" s="13"/>
      <c r="E34" s="17" t="s">
        <v>25</v>
      </c>
      <c r="F34" s="17" t="s">
        <v>94</v>
      </c>
      <c r="G34" s="17"/>
      <c r="H34" s="17" t="s">
        <v>367</v>
      </c>
      <c r="I34" s="30" t="s">
        <v>96</v>
      </c>
      <c r="J34" s="31">
        <f t="shared" si="2"/>
        <v>0</v>
      </c>
      <c r="K34" s="32">
        <f t="shared" ref="K34:K35" si="3">J34</f>
        <v>0</v>
      </c>
      <c r="L34" s="453"/>
    </row>
    <row r="35" spans="1:12" s="114" customFormat="1" ht="13.5" x14ac:dyDescent="0.15">
      <c r="A35" s="29" t="s">
        <v>108</v>
      </c>
      <c r="B35" s="17" t="s">
        <v>369</v>
      </c>
      <c r="C35" s="17" t="s">
        <v>93</v>
      </c>
      <c r="D35" s="13"/>
      <c r="E35" s="17" t="s">
        <v>25</v>
      </c>
      <c r="F35" s="17" t="s">
        <v>94</v>
      </c>
      <c r="G35" s="17"/>
      <c r="H35" s="17" t="s">
        <v>367</v>
      </c>
      <c r="I35" s="30" t="s">
        <v>96</v>
      </c>
      <c r="J35" s="31">
        <f t="shared" si="2"/>
        <v>0</v>
      </c>
      <c r="K35" s="32">
        <f t="shared" si="3"/>
        <v>0</v>
      </c>
      <c r="L35" s="453"/>
    </row>
    <row r="36" spans="1:12" s="114" customFormat="1" ht="13.5" x14ac:dyDescent="0.15">
      <c r="A36" s="120"/>
      <c r="D36" s="118"/>
      <c r="I36" s="119"/>
      <c r="J36" s="121"/>
      <c r="K36" s="122">
        <f t="shared" ref="K36" si="4">J36</f>
        <v>0</v>
      </c>
      <c r="L36" s="453"/>
    </row>
    <row r="37" spans="1:12" s="114" customFormat="1" ht="13.5" x14ac:dyDescent="0.15">
      <c r="A37" s="144" t="s">
        <v>82</v>
      </c>
      <c r="B37" s="145"/>
      <c r="C37" s="145"/>
      <c r="D37" s="149"/>
      <c r="E37" s="145"/>
      <c r="F37" s="145"/>
      <c r="G37" s="145"/>
      <c r="H37" s="145"/>
      <c r="I37" s="145"/>
      <c r="J37" s="148">
        <f>SUM(J38:J39)</f>
        <v>0</v>
      </c>
      <c r="K37" s="148">
        <f>SUM(K38:K39)</f>
        <v>0</v>
      </c>
      <c r="L37" s="453"/>
    </row>
    <row r="38" spans="1:12" s="114" customFormat="1" ht="13.5" x14ac:dyDescent="0.15">
      <c r="A38" s="120"/>
      <c r="B38" s="114" t="s">
        <v>378</v>
      </c>
      <c r="D38" s="118"/>
      <c r="E38" s="114" t="s">
        <v>25</v>
      </c>
      <c r="I38" s="119" t="s">
        <v>96</v>
      </c>
      <c r="J38" s="121"/>
      <c r="K38" s="122">
        <f>J38</f>
        <v>0</v>
      </c>
      <c r="L38" s="453"/>
    </row>
    <row r="39" spans="1:12" s="114" customFormat="1" ht="13.5" x14ac:dyDescent="0.15">
      <c r="A39" s="120"/>
      <c r="D39" s="118"/>
      <c r="I39" s="119"/>
      <c r="J39" s="121"/>
      <c r="K39" s="122">
        <f>J39</f>
        <v>0</v>
      </c>
      <c r="L39" s="453"/>
    </row>
    <row r="40" spans="1:12" s="114" customFormat="1" ht="13.5" x14ac:dyDescent="0.15">
      <c r="A40" s="144" t="s">
        <v>83</v>
      </c>
      <c r="B40" s="145"/>
      <c r="C40" s="145"/>
      <c r="D40" s="146"/>
      <c r="E40" s="145"/>
      <c r="F40" s="145"/>
      <c r="G40" s="145"/>
      <c r="H40" s="145"/>
      <c r="I40" s="145"/>
      <c r="J40" s="148">
        <f>SUM(J41:J50)</f>
        <v>0</v>
      </c>
      <c r="K40" s="148">
        <f>SUM(K41:K50)</f>
        <v>0</v>
      </c>
      <c r="L40" s="453"/>
    </row>
    <row r="41" spans="1:12" s="114" customFormat="1" ht="13.5" x14ac:dyDescent="0.15">
      <c r="A41" s="29" t="s">
        <v>185</v>
      </c>
      <c r="C41" s="114" t="s">
        <v>93</v>
      </c>
      <c r="D41" s="118"/>
      <c r="E41" s="114" t="s">
        <v>25</v>
      </c>
      <c r="F41" s="114" t="s">
        <v>94</v>
      </c>
      <c r="H41" s="114" t="s">
        <v>109</v>
      </c>
      <c r="I41" s="119" t="s">
        <v>96</v>
      </c>
      <c r="J41" s="121">
        <f>D41*G41</f>
        <v>0</v>
      </c>
      <c r="K41" s="122">
        <f t="shared" ref="K41:K50" si="5">J41</f>
        <v>0</v>
      </c>
      <c r="L41" s="453"/>
    </row>
    <row r="42" spans="1:12" s="114" customFormat="1" ht="13.5" x14ac:dyDescent="0.15">
      <c r="A42" s="29" t="s">
        <v>186</v>
      </c>
      <c r="D42" s="118"/>
      <c r="I42" s="119"/>
      <c r="J42" s="121"/>
      <c r="K42" s="122">
        <f t="shared" si="5"/>
        <v>0</v>
      </c>
      <c r="L42" s="453"/>
    </row>
    <row r="43" spans="1:12" s="114" customFormat="1" ht="13.5" x14ac:dyDescent="0.15">
      <c r="A43" s="29" t="s">
        <v>191</v>
      </c>
      <c r="D43" s="118"/>
      <c r="I43" s="119"/>
      <c r="J43" s="121"/>
      <c r="K43" s="122">
        <f t="shared" si="5"/>
        <v>0</v>
      </c>
      <c r="L43" s="453"/>
    </row>
    <row r="44" spans="1:12" s="114" customFormat="1" ht="13.5" x14ac:dyDescent="0.15">
      <c r="A44" s="29" t="s">
        <v>190</v>
      </c>
      <c r="C44" s="114" t="s">
        <v>93</v>
      </c>
      <c r="D44" s="118"/>
      <c r="E44" s="114" t="s">
        <v>25</v>
      </c>
      <c r="F44" s="114" t="s">
        <v>94</v>
      </c>
      <c r="H44" s="114" t="s">
        <v>109</v>
      </c>
      <c r="I44" s="119" t="s">
        <v>96</v>
      </c>
      <c r="J44" s="121">
        <f>D44*G44</f>
        <v>0</v>
      </c>
      <c r="K44" s="122">
        <f t="shared" si="5"/>
        <v>0</v>
      </c>
      <c r="L44" s="453"/>
    </row>
    <row r="45" spans="1:12" s="114" customFormat="1" ht="13.5" x14ac:dyDescent="0.15">
      <c r="A45" s="29" t="s">
        <v>189</v>
      </c>
      <c r="D45" s="118"/>
      <c r="I45" s="119"/>
      <c r="J45" s="121"/>
      <c r="K45" s="122">
        <f t="shared" si="5"/>
        <v>0</v>
      </c>
      <c r="L45" s="453"/>
    </row>
    <row r="46" spans="1:12" s="114" customFormat="1" ht="13.5" x14ac:dyDescent="0.15">
      <c r="A46" s="29" t="s">
        <v>188</v>
      </c>
      <c r="D46" s="118"/>
      <c r="I46" s="119"/>
      <c r="J46" s="121"/>
      <c r="K46" s="122">
        <f t="shared" si="5"/>
        <v>0</v>
      </c>
      <c r="L46" s="453"/>
    </row>
    <row r="47" spans="1:12" s="114" customFormat="1" ht="13.5" x14ac:dyDescent="0.15">
      <c r="A47" s="29" t="s">
        <v>187</v>
      </c>
      <c r="D47" s="118"/>
      <c r="I47" s="119"/>
      <c r="J47" s="121"/>
      <c r="K47" s="122">
        <f t="shared" si="5"/>
        <v>0</v>
      </c>
      <c r="L47" s="453"/>
    </row>
    <row r="48" spans="1:12" s="114" customFormat="1" ht="13.5" x14ac:dyDescent="0.15">
      <c r="A48" s="120" t="s">
        <v>183</v>
      </c>
      <c r="B48" s="114" t="s">
        <v>110</v>
      </c>
      <c r="D48" s="118"/>
      <c r="I48" s="119"/>
      <c r="J48" s="121"/>
      <c r="K48" s="122">
        <f t="shared" si="5"/>
        <v>0</v>
      </c>
      <c r="L48" s="453"/>
    </row>
    <row r="49" spans="1:12" s="114" customFormat="1" ht="13.5" x14ac:dyDescent="0.15">
      <c r="A49" s="120"/>
      <c r="B49" s="114" t="s">
        <v>111</v>
      </c>
      <c r="D49" s="118"/>
      <c r="I49" s="119"/>
      <c r="J49" s="121"/>
      <c r="K49" s="122">
        <f t="shared" si="5"/>
        <v>0</v>
      </c>
      <c r="L49" s="453"/>
    </row>
    <row r="50" spans="1:12" s="114" customFormat="1" ht="13.5" x14ac:dyDescent="0.15">
      <c r="A50" s="120" t="s">
        <v>184</v>
      </c>
      <c r="D50" s="118"/>
      <c r="I50" s="119"/>
      <c r="J50" s="121"/>
      <c r="K50" s="122">
        <f t="shared" si="5"/>
        <v>0</v>
      </c>
      <c r="L50" s="453"/>
    </row>
    <row r="51" spans="1:12" s="130" customFormat="1" ht="14.25" thickBot="1" x14ac:dyDescent="0.2">
      <c r="A51" s="154" t="s">
        <v>142</v>
      </c>
      <c r="B51" s="348" t="s">
        <v>386</v>
      </c>
      <c r="C51" s="155">
        <v>0</v>
      </c>
      <c r="D51" s="156" t="s">
        <v>385</v>
      </c>
      <c r="E51" s="155"/>
      <c r="F51" s="155"/>
      <c r="G51" s="155"/>
      <c r="H51" s="155"/>
      <c r="I51" s="157"/>
      <c r="J51" s="158">
        <f>ROUNDDOWN((J6+J20+J27)*C51%,-3)</f>
        <v>0</v>
      </c>
      <c r="K51" s="159">
        <f>ROUNDDOWN((K6+K20+K27)*C51%,-3)</f>
        <v>0</v>
      </c>
      <c r="L51" s="454"/>
    </row>
    <row r="52" spans="1:12" s="130" customFormat="1" ht="14.25" thickBot="1" x14ac:dyDescent="0.2">
      <c r="A52" s="125" t="s">
        <v>143</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144</v>
      </c>
      <c r="B53" s="133">
        <v>10</v>
      </c>
      <c r="C53" s="126"/>
      <c r="D53" s="127"/>
      <c r="E53" s="126"/>
      <c r="F53" s="126"/>
      <c r="G53" s="126"/>
      <c r="H53" s="126"/>
      <c r="I53" s="128"/>
      <c r="J53" s="129">
        <f>ROUNDDOWN(J52*B53%,0)</f>
        <v>0</v>
      </c>
      <c r="K53" s="464"/>
      <c r="L53" s="466"/>
    </row>
    <row r="54" spans="1:12" s="130" customFormat="1" ht="14.25" thickBot="1" x14ac:dyDescent="0.2">
      <c r="A54" s="134" t="s">
        <v>145</v>
      </c>
      <c r="B54" s="135"/>
      <c r="C54" s="135"/>
      <c r="D54" s="135"/>
      <c r="E54" s="135"/>
      <c r="F54" s="135"/>
      <c r="G54" s="135"/>
      <c r="H54" s="135"/>
      <c r="I54" s="135"/>
      <c r="J54" s="136">
        <f>SUM(J52:J53)</f>
        <v>0</v>
      </c>
      <c r="K54" s="465"/>
      <c r="L54" s="454"/>
    </row>
    <row r="55" spans="1:12" s="130" customFormat="1" ht="13.5" x14ac:dyDescent="0.15">
      <c r="A55" s="110">
        <v>0.66666666666666663</v>
      </c>
      <c r="J55" s="131"/>
      <c r="K55" s="137"/>
      <c r="L55" s="138"/>
    </row>
    <row r="56" spans="1:12" ht="20.100000000000001" customHeight="1" x14ac:dyDescent="0.15">
      <c r="A56" s="467" t="s">
        <v>138</v>
      </c>
      <c r="B56" s="467"/>
      <c r="C56" s="467"/>
      <c r="D56" s="467"/>
      <c r="E56" s="467"/>
      <c r="F56" s="467"/>
      <c r="G56" s="467"/>
      <c r="H56" s="467"/>
      <c r="I56" s="467"/>
      <c r="J56" s="467"/>
      <c r="K56" s="467"/>
      <c r="L56" s="467"/>
    </row>
    <row r="57" spans="1:12" ht="30" customHeight="1" x14ac:dyDescent="0.15">
      <c r="A57" s="468" t="s">
        <v>181</v>
      </c>
      <c r="B57" s="468"/>
      <c r="C57" s="468"/>
      <c r="D57" s="468"/>
      <c r="E57" s="468"/>
      <c r="F57" s="468"/>
      <c r="G57" s="468"/>
      <c r="H57" s="468"/>
      <c r="I57" s="468"/>
      <c r="J57" s="468"/>
      <c r="K57" s="468"/>
      <c r="L57" s="468"/>
    </row>
    <row r="58" spans="1:12" ht="19.5" customHeight="1" x14ac:dyDescent="0.15">
      <c r="A58" s="469" t="s">
        <v>182</v>
      </c>
      <c r="B58" s="469"/>
      <c r="C58" s="469"/>
      <c r="D58" s="469"/>
      <c r="E58" s="469"/>
      <c r="F58" s="469"/>
      <c r="G58" s="469"/>
      <c r="H58" s="469"/>
      <c r="I58" s="469"/>
      <c r="J58" s="469"/>
      <c r="K58" s="469"/>
      <c r="L58" s="469"/>
    </row>
    <row r="59" spans="1:12" ht="19.5" customHeight="1" x14ac:dyDescent="0.15">
      <c r="A59" s="130"/>
      <c r="K59" s="350" t="s">
        <v>396</v>
      </c>
      <c r="L59" s="349"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2"/>
  <sheetViews>
    <sheetView view="pageBreakPreview" zoomScale="90" zoomScaleNormal="100" zoomScaleSheetLayoutView="90" workbookViewId="0"/>
  </sheetViews>
  <sheetFormatPr defaultRowHeight="13.5" x14ac:dyDescent="0.15"/>
  <cols>
    <col min="1" max="1" width="1" style="204" customWidth="1"/>
    <col min="2" max="2" width="33.875" style="204" customWidth="1"/>
    <col min="3" max="3" width="37.5" style="273" customWidth="1"/>
    <col min="4" max="4" width="27.125" style="275" customWidth="1"/>
    <col min="5" max="5" width="34.75" style="274" customWidth="1"/>
    <col min="6" max="6" width="19.875" style="204" customWidth="1"/>
    <col min="7" max="7" width="4.5" style="204" bestFit="1" customWidth="1"/>
    <col min="8" max="16384" width="9" style="204"/>
  </cols>
  <sheetData>
    <row r="1" spans="2:9" ht="29.25" customHeight="1" thickBot="1" x14ac:dyDescent="0.2">
      <c r="B1" s="352" t="s">
        <v>213</v>
      </c>
      <c r="C1" s="353"/>
      <c r="D1" s="354"/>
      <c r="E1" s="354"/>
      <c r="F1" s="354"/>
    </row>
    <row r="2" spans="2:9" s="209" customFormat="1" ht="27.75" thickBot="1" x14ac:dyDescent="0.2">
      <c r="B2" s="205" t="s">
        <v>0</v>
      </c>
      <c r="C2" s="206" t="s">
        <v>40</v>
      </c>
      <c r="D2" s="207" t="s">
        <v>1</v>
      </c>
      <c r="E2" s="208" t="s">
        <v>2</v>
      </c>
      <c r="F2" s="208" t="s">
        <v>122</v>
      </c>
    </row>
    <row r="3" spans="2:9" ht="14.25" thickTop="1" x14ac:dyDescent="0.15">
      <c r="B3" s="210" t="s">
        <v>160</v>
      </c>
      <c r="C3" s="211" t="s">
        <v>3</v>
      </c>
      <c r="D3" s="212" t="s">
        <v>3</v>
      </c>
      <c r="E3" s="213" t="s">
        <v>4</v>
      </c>
      <c r="F3" s="214" t="s">
        <v>26</v>
      </c>
    </row>
    <row r="4" spans="2:9" ht="59.25" customHeight="1" x14ac:dyDescent="0.15">
      <c r="B4" s="210" t="s">
        <v>249</v>
      </c>
      <c r="C4" s="215"/>
      <c r="D4" s="212" t="s">
        <v>250</v>
      </c>
      <c r="E4" s="213" t="s">
        <v>251</v>
      </c>
      <c r="F4" s="216" t="s">
        <v>254</v>
      </c>
    </row>
    <row r="5" spans="2:9" x14ac:dyDescent="0.15">
      <c r="B5" s="210" t="s">
        <v>159</v>
      </c>
      <c r="C5" s="39"/>
      <c r="D5" s="320">
        <v>45585</v>
      </c>
      <c r="E5" s="213"/>
      <c r="F5" s="214" t="s">
        <v>198</v>
      </c>
    </row>
    <row r="6" spans="2:9" ht="84.75" customHeight="1" x14ac:dyDescent="0.15">
      <c r="B6" s="210" t="s">
        <v>161</v>
      </c>
      <c r="C6" s="40"/>
      <c r="D6" s="212" t="s">
        <v>5</v>
      </c>
      <c r="E6" s="213" t="s">
        <v>296</v>
      </c>
      <c r="F6" s="214" t="s">
        <v>199</v>
      </c>
    </row>
    <row r="7" spans="2:9" x14ac:dyDescent="0.15">
      <c r="B7" s="210" t="s">
        <v>6</v>
      </c>
      <c r="C7" s="40"/>
      <c r="D7" s="212" t="s">
        <v>210</v>
      </c>
      <c r="E7" s="217" t="s">
        <v>121</v>
      </c>
      <c r="F7" s="214" t="s">
        <v>200</v>
      </c>
      <c r="G7" s="279">
        <f>LEN(C7)</f>
        <v>0</v>
      </c>
    </row>
    <row r="8" spans="2:9" x14ac:dyDescent="0.15">
      <c r="B8" s="210" t="s">
        <v>398</v>
      </c>
      <c r="C8" s="40"/>
      <c r="D8" s="212" t="s">
        <v>397</v>
      </c>
      <c r="E8" s="217" t="s">
        <v>399</v>
      </c>
      <c r="F8" s="214"/>
      <c r="G8" s="279"/>
    </row>
    <row r="9" spans="2:9" ht="54" x14ac:dyDescent="0.15">
      <c r="B9" s="218" t="s">
        <v>39</v>
      </c>
      <c r="C9" s="40"/>
      <c r="D9" s="219" t="s">
        <v>211</v>
      </c>
      <c r="E9" s="220" t="s">
        <v>123</v>
      </c>
      <c r="F9" s="221" t="s">
        <v>201</v>
      </c>
      <c r="G9" s="279">
        <f>LEN(C9)</f>
        <v>0</v>
      </c>
      <c r="I9" s="222"/>
    </row>
    <row r="10" spans="2:9" x14ac:dyDescent="0.15">
      <c r="B10" s="210" t="s">
        <v>65</v>
      </c>
      <c r="C10" s="297" t="s">
        <v>117</v>
      </c>
      <c r="D10" s="223"/>
      <c r="E10" s="224" t="s">
        <v>66</v>
      </c>
      <c r="F10" s="221" t="s">
        <v>202</v>
      </c>
    </row>
    <row r="11" spans="2:9" ht="77.25" customHeight="1" thickBot="1" x14ac:dyDescent="0.2">
      <c r="B11" s="225" t="s">
        <v>67</v>
      </c>
      <c r="C11" s="321"/>
      <c r="D11" s="226">
        <v>46477</v>
      </c>
      <c r="E11" s="227" t="s">
        <v>262</v>
      </c>
      <c r="F11" s="228" t="s">
        <v>202</v>
      </c>
    </row>
    <row r="12" spans="2:9" ht="45" customHeight="1" thickTop="1" x14ac:dyDescent="0.15">
      <c r="B12" s="229" t="s">
        <v>284</v>
      </c>
      <c r="C12" s="280">
        <f>SUM(C15+C18+C21+C24)</f>
        <v>0</v>
      </c>
      <c r="D12" s="230">
        <v>300000000</v>
      </c>
      <c r="E12" s="231" t="s">
        <v>255</v>
      </c>
      <c r="F12" s="232" t="s">
        <v>203</v>
      </c>
    </row>
    <row r="13" spans="2:9" ht="45" customHeight="1" x14ac:dyDescent="0.15">
      <c r="B13" s="210" t="s">
        <v>285</v>
      </c>
      <c r="C13" s="281">
        <f>SUM(C16+C19+C22+C25)</f>
        <v>0</v>
      </c>
      <c r="D13" s="234">
        <v>250000000</v>
      </c>
      <c r="E13" s="233" t="s">
        <v>256</v>
      </c>
      <c r="F13" s="214" t="s">
        <v>204</v>
      </c>
    </row>
    <row r="14" spans="2:9" ht="45" customHeight="1" thickBot="1" x14ac:dyDescent="0.2">
      <c r="B14" s="225" t="s">
        <v>286</v>
      </c>
      <c r="C14" s="283">
        <f>SUM(C17+C20+C23+C26)</f>
        <v>0</v>
      </c>
      <c r="D14" s="235">
        <v>200000000</v>
      </c>
      <c r="E14" s="236" t="s">
        <v>257</v>
      </c>
      <c r="F14" s="214" t="s">
        <v>205</v>
      </c>
    </row>
    <row r="15" spans="2:9" ht="45" customHeight="1" thickTop="1" x14ac:dyDescent="0.15">
      <c r="B15" s="265" t="s">
        <v>287</v>
      </c>
      <c r="C15" s="282">
        <f>'別紙2(4)項目別明細表(助成先)【2025年度】'!J57</f>
        <v>0</v>
      </c>
      <c r="D15" s="299"/>
      <c r="E15" s="300" t="s">
        <v>404</v>
      </c>
      <c r="F15" s="232" t="s">
        <v>203</v>
      </c>
    </row>
    <row r="16" spans="2:9" ht="45" customHeight="1" x14ac:dyDescent="0.15">
      <c r="B16" s="210" t="s">
        <v>288</v>
      </c>
      <c r="C16" s="281">
        <f>'別紙2(4)項目別明細表(助成先)【2025年度】'!K57</f>
        <v>0</v>
      </c>
      <c r="D16" s="234"/>
      <c r="E16" s="233" t="s">
        <v>379</v>
      </c>
      <c r="F16" s="214" t="s">
        <v>204</v>
      </c>
    </row>
    <row r="17" spans="2:9" ht="45" customHeight="1" thickBot="1" x14ac:dyDescent="0.2">
      <c r="B17" s="225" t="s">
        <v>289</v>
      </c>
      <c r="C17" s="283">
        <f>'別紙2(4)項目別明細表(助成先)【2025年度】'!L57</f>
        <v>0</v>
      </c>
      <c r="D17" s="235"/>
      <c r="E17" s="236" t="s">
        <v>380</v>
      </c>
      <c r="F17" s="214" t="s">
        <v>205</v>
      </c>
    </row>
    <row r="18" spans="2:9" ht="45" customHeight="1" thickTop="1" x14ac:dyDescent="0.15">
      <c r="B18" s="265" t="s">
        <v>290</v>
      </c>
      <c r="C18" s="282">
        <f>'別紙2(4)項目別明細表(助成先)【2026年度】'!J57</f>
        <v>0</v>
      </c>
      <c r="D18" s="299"/>
      <c r="E18" s="300" t="s">
        <v>405</v>
      </c>
      <c r="F18" s="232" t="s">
        <v>203</v>
      </c>
    </row>
    <row r="19" spans="2:9" ht="45" customHeight="1" x14ac:dyDescent="0.15">
      <c r="B19" s="210" t="s">
        <v>291</v>
      </c>
      <c r="C19" s="281">
        <f>'別紙2(4)項目別明細表(助成先)【2026年度】'!K57</f>
        <v>0</v>
      </c>
      <c r="D19" s="234"/>
      <c r="E19" s="233" t="s">
        <v>381</v>
      </c>
      <c r="F19" s="214" t="s">
        <v>204</v>
      </c>
    </row>
    <row r="20" spans="2:9" ht="45" customHeight="1" thickBot="1" x14ac:dyDescent="0.2">
      <c r="B20" s="225" t="s">
        <v>292</v>
      </c>
      <c r="C20" s="283">
        <f>'別紙2(4)項目別明細表(助成先)【2026年度】'!L57</f>
        <v>0</v>
      </c>
      <c r="D20" s="235"/>
      <c r="E20" s="236" t="s">
        <v>382</v>
      </c>
      <c r="F20" s="214" t="s">
        <v>205</v>
      </c>
    </row>
    <row r="21" spans="2:9" ht="45" customHeight="1" thickTop="1" x14ac:dyDescent="0.15">
      <c r="B21" s="265" t="s">
        <v>326</v>
      </c>
      <c r="C21" s="282">
        <f>'別紙2(4)項目別明細表(助成先)【2027年度】'!J57</f>
        <v>0</v>
      </c>
      <c r="D21" s="299"/>
      <c r="E21" s="300" t="s">
        <v>406</v>
      </c>
      <c r="F21" s="232" t="s">
        <v>203</v>
      </c>
    </row>
    <row r="22" spans="2:9" ht="45" customHeight="1" x14ac:dyDescent="0.15">
      <c r="B22" s="210" t="s">
        <v>327</v>
      </c>
      <c r="C22" s="281">
        <f>'別紙2(4)項目別明細表(助成先)【2027年度】'!K57</f>
        <v>0</v>
      </c>
      <c r="D22" s="234"/>
      <c r="E22" s="233" t="s">
        <v>329</v>
      </c>
      <c r="F22" s="214" t="s">
        <v>204</v>
      </c>
    </row>
    <row r="23" spans="2:9" ht="45" customHeight="1" thickBot="1" x14ac:dyDescent="0.2">
      <c r="B23" s="225" t="s">
        <v>328</v>
      </c>
      <c r="C23" s="283">
        <f>'別紙2(4)項目別明細表(助成先)【2027年度】'!L57</f>
        <v>0</v>
      </c>
      <c r="D23" s="235"/>
      <c r="E23" s="236" t="s">
        <v>330</v>
      </c>
      <c r="F23" s="214" t="s">
        <v>205</v>
      </c>
    </row>
    <row r="24" spans="2:9" ht="45" customHeight="1" thickTop="1" x14ac:dyDescent="0.15">
      <c r="B24" s="265" t="s">
        <v>370</v>
      </c>
      <c r="C24" s="282">
        <f>'別紙2(4)項目別明細表(助成先)【2028年度】'!$J$57</f>
        <v>0</v>
      </c>
      <c r="D24" s="299"/>
      <c r="E24" s="300" t="s">
        <v>407</v>
      </c>
      <c r="F24" s="232" t="s">
        <v>203</v>
      </c>
    </row>
    <row r="25" spans="2:9" ht="45" customHeight="1" x14ac:dyDescent="0.15">
      <c r="B25" s="210" t="s">
        <v>371</v>
      </c>
      <c r="C25" s="281">
        <f>'別紙2(4)項目別明細表(助成先)【2028年度】'!$K$57</f>
        <v>0</v>
      </c>
      <c r="D25" s="234"/>
      <c r="E25" s="233" t="s">
        <v>383</v>
      </c>
      <c r="F25" s="214" t="s">
        <v>204</v>
      </c>
    </row>
    <row r="26" spans="2:9" ht="45" customHeight="1" thickBot="1" x14ac:dyDescent="0.2">
      <c r="B26" s="225" t="s">
        <v>372</v>
      </c>
      <c r="C26" s="283">
        <f>'別紙2(4)項目別明細表(助成先)【2028年度】'!$L$57</f>
        <v>0</v>
      </c>
      <c r="D26" s="235"/>
      <c r="E26" s="236" t="s">
        <v>384</v>
      </c>
      <c r="F26" s="214" t="s">
        <v>205</v>
      </c>
    </row>
    <row r="27" spans="2:9" ht="27.75" customHeight="1" thickTop="1" x14ac:dyDescent="0.15">
      <c r="B27" s="229" t="s">
        <v>169</v>
      </c>
      <c r="C27" s="42"/>
      <c r="D27" s="237" t="s">
        <v>27</v>
      </c>
      <c r="E27" s="238" t="s">
        <v>297</v>
      </c>
      <c r="F27" s="232" t="s">
        <v>206</v>
      </c>
      <c r="G27" s="279">
        <f>LEN(C27)</f>
        <v>0</v>
      </c>
    </row>
    <row r="28" spans="2:9" x14ac:dyDescent="0.15">
      <c r="B28" s="210" t="s">
        <v>7</v>
      </c>
      <c r="C28" s="40"/>
      <c r="D28" s="212" t="s">
        <v>163</v>
      </c>
      <c r="E28" s="213" t="s">
        <v>8</v>
      </c>
      <c r="F28" s="214" t="s">
        <v>199</v>
      </c>
    </row>
    <row r="29" spans="2:9" ht="27" x14ac:dyDescent="0.15">
      <c r="B29" s="210" t="s">
        <v>37</v>
      </c>
      <c r="C29" s="40"/>
      <c r="D29" s="212" t="s">
        <v>9</v>
      </c>
      <c r="E29" s="213" t="s">
        <v>10</v>
      </c>
      <c r="F29" s="214" t="s">
        <v>199</v>
      </c>
    </row>
    <row r="30" spans="2:9" x14ac:dyDescent="0.15">
      <c r="B30" s="210" t="s">
        <v>11</v>
      </c>
      <c r="C30" s="40"/>
      <c r="D30" s="212" t="s">
        <v>212</v>
      </c>
      <c r="E30" s="213"/>
      <c r="F30" s="214" t="s">
        <v>199</v>
      </c>
    </row>
    <row r="31" spans="2:9" x14ac:dyDescent="0.15">
      <c r="B31" s="210" t="s">
        <v>12</v>
      </c>
      <c r="C31" s="40"/>
      <c r="D31" s="212" t="s">
        <v>120</v>
      </c>
      <c r="E31" s="213" t="s">
        <v>115</v>
      </c>
      <c r="F31" s="214" t="s">
        <v>199</v>
      </c>
      <c r="I31" s="222"/>
    </row>
    <row r="32" spans="2:9" ht="15" customHeight="1" x14ac:dyDescent="0.15">
      <c r="B32" s="210" t="s">
        <v>325</v>
      </c>
      <c r="C32" s="39"/>
      <c r="D32" s="317">
        <v>42005</v>
      </c>
      <c r="E32" s="213"/>
      <c r="F32" s="214" t="s">
        <v>233</v>
      </c>
    </row>
    <row r="33" spans="2:6" ht="27" x14ac:dyDescent="0.15">
      <c r="B33" s="210" t="s">
        <v>19</v>
      </c>
      <c r="C33" s="43"/>
      <c r="D33" s="234">
        <v>10000000000</v>
      </c>
      <c r="E33" s="213" t="s">
        <v>20</v>
      </c>
      <c r="F33" s="214" t="s">
        <v>234</v>
      </c>
    </row>
    <row r="34" spans="2:6" x14ac:dyDescent="0.15">
      <c r="B34" s="239" t="s">
        <v>32</v>
      </c>
      <c r="C34" s="44"/>
      <c r="D34" s="240">
        <v>43921</v>
      </c>
      <c r="E34" s="241" t="s">
        <v>41</v>
      </c>
      <c r="F34" s="242" t="s">
        <v>234</v>
      </c>
    </row>
    <row r="35" spans="2:6" x14ac:dyDescent="0.15">
      <c r="B35" s="243" t="s">
        <v>174</v>
      </c>
      <c r="C35" s="72"/>
      <c r="D35" s="244">
        <v>10</v>
      </c>
      <c r="E35" s="245" t="s">
        <v>68</v>
      </c>
      <c r="F35" s="358" t="s">
        <v>234</v>
      </c>
    </row>
    <row r="36" spans="2:6" x14ac:dyDescent="0.15">
      <c r="B36" s="246" t="s">
        <v>214</v>
      </c>
      <c r="C36" s="73"/>
      <c r="D36" s="247">
        <v>3</v>
      </c>
      <c r="E36" s="213" t="s">
        <v>175</v>
      </c>
      <c r="F36" s="359"/>
    </row>
    <row r="37" spans="2:6" ht="27.75" thickBot="1" x14ac:dyDescent="0.2">
      <c r="B37" s="248" t="s">
        <v>70</v>
      </c>
      <c r="C37" s="74"/>
      <c r="D37" s="249"/>
      <c r="E37" s="250" t="s">
        <v>69</v>
      </c>
      <c r="F37" s="228" t="s">
        <v>234</v>
      </c>
    </row>
    <row r="38" spans="2:6" ht="14.25" thickTop="1" x14ac:dyDescent="0.15">
      <c r="B38" s="229" t="s">
        <v>215</v>
      </c>
      <c r="C38" s="41"/>
      <c r="D38" s="237" t="s">
        <v>13</v>
      </c>
      <c r="E38" s="238"/>
      <c r="F38" s="355" t="s">
        <v>207</v>
      </c>
    </row>
    <row r="39" spans="2:6" x14ac:dyDescent="0.15">
      <c r="B39" s="210" t="s">
        <v>216</v>
      </c>
      <c r="C39" s="40"/>
      <c r="D39" s="212" t="s">
        <v>29</v>
      </c>
      <c r="E39" s="213"/>
      <c r="F39" s="356"/>
    </row>
    <row r="40" spans="2:6" x14ac:dyDescent="0.15">
      <c r="B40" s="210" t="s">
        <v>217</v>
      </c>
      <c r="C40" s="40"/>
      <c r="D40" s="212" t="s">
        <v>14</v>
      </c>
      <c r="E40" s="213"/>
      <c r="F40" s="356"/>
    </row>
    <row r="41" spans="2:6" ht="18.75" customHeight="1" x14ac:dyDescent="0.15">
      <c r="B41" s="210" t="s">
        <v>218</v>
      </c>
      <c r="C41" s="40"/>
      <c r="D41" s="212" t="s">
        <v>28</v>
      </c>
      <c r="E41" s="213" t="s">
        <v>8</v>
      </c>
      <c r="F41" s="356"/>
    </row>
    <row r="42" spans="2:6" ht="27" x14ac:dyDescent="0.15">
      <c r="B42" s="210" t="s">
        <v>30</v>
      </c>
      <c r="C42" s="40"/>
      <c r="D42" s="212" t="s">
        <v>38</v>
      </c>
      <c r="E42" s="252" t="s">
        <v>42</v>
      </c>
      <c r="F42" s="356"/>
    </row>
    <row r="43" spans="2:6" ht="18.75" customHeight="1" x14ac:dyDescent="0.15">
      <c r="B43" s="210" t="s">
        <v>15</v>
      </c>
      <c r="C43" s="40"/>
      <c r="D43" s="212" t="s">
        <v>31</v>
      </c>
      <c r="E43" s="213" t="s">
        <v>16</v>
      </c>
      <c r="F43" s="356"/>
    </row>
    <row r="44" spans="2:6" ht="18.75" customHeight="1" thickBot="1" x14ac:dyDescent="0.2">
      <c r="B44" s="225" t="s">
        <v>17</v>
      </c>
      <c r="C44" s="45"/>
      <c r="D44" s="253" t="s">
        <v>168</v>
      </c>
      <c r="E44" s="250" t="s">
        <v>18</v>
      </c>
      <c r="F44" s="357"/>
    </row>
    <row r="45" spans="2:6" ht="36.75" customHeight="1" thickTop="1" thickBot="1" x14ac:dyDescent="0.2">
      <c r="B45" s="229" t="s">
        <v>331</v>
      </c>
      <c r="C45" s="180"/>
      <c r="D45" s="237" t="s">
        <v>333</v>
      </c>
      <c r="E45" s="238" t="s">
        <v>332</v>
      </c>
      <c r="F45" s="232" t="s">
        <v>235</v>
      </c>
    </row>
    <row r="46" spans="2:6" ht="27.75" thickTop="1" x14ac:dyDescent="0.15">
      <c r="B46" s="254" t="s">
        <v>337</v>
      </c>
      <c r="C46" s="46"/>
      <c r="D46" s="255">
        <v>140000</v>
      </c>
      <c r="E46" s="362" t="s">
        <v>410</v>
      </c>
      <c r="F46" s="355" t="s">
        <v>236</v>
      </c>
    </row>
    <row r="47" spans="2:6" ht="30" customHeight="1" x14ac:dyDescent="0.15">
      <c r="B47" s="338" t="s">
        <v>338</v>
      </c>
      <c r="C47" s="339"/>
      <c r="D47" s="340">
        <v>140010</v>
      </c>
      <c r="E47" s="363"/>
      <c r="F47" s="360"/>
    </row>
    <row r="48" spans="2:6" ht="27" x14ac:dyDescent="0.15">
      <c r="B48" s="256" t="s">
        <v>339</v>
      </c>
      <c r="C48" s="47"/>
      <c r="D48" s="257"/>
      <c r="E48" s="364"/>
      <c r="F48" s="360"/>
    </row>
    <row r="49" spans="2:7" ht="31.5" customHeight="1" x14ac:dyDescent="0.15">
      <c r="B49" s="256" t="s">
        <v>298</v>
      </c>
      <c r="C49" s="47"/>
      <c r="D49" s="257"/>
      <c r="E49" s="364"/>
      <c r="F49" s="360"/>
    </row>
    <row r="50" spans="2:7" ht="27" x14ac:dyDescent="0.15">
      <c r="B50" s="256" t="s">
        <v>340</v>
      </c>
      <c r="C50" s="47"/>
      <c r="D50" s="257"/>
      <c r="E50" s="364"/>
      <c r="F50" s="360"/>
    </row>
    <row r="51" spans="2:7" ht="27" customHeight="1" x14ac:dyDescent="0.15">
      <c r="B51" s="256" t="s">
        <v>299</v>
      </c>
      <c r="C51" s="47"/>
      <c r="D51" s="257"/>
      <c r="E51" s="364"/>
      <c r="F51" s="360"/>
    </row>
    <row r="52" spans="2:7" ht="27" x14ac:dyDescent="0.15">
      <c r="B52" s="256" t="s">
        <v>341</v>
      </c>
      <c r="C52" s="47"/>
      <c r="D52" s="257"/>
      <c r="E52" s="364"/>
      <c r="F52" s="360"/>
    </row>
    <row r="53" spans="2:7" ht="27.75" customHeight="1" x14ac:dyDescent="0.15">
      <c r="B53" s="256" t="s">
        <v>300</v>
      </c>
      <c r="C53" s="47"/>
      <c r="D53" s="257"/>
      <c r="E53" s="364"/>
      <c r="F53" s="360"/>
    </row>
    <row r="54" spans="2:7" ht="27" x14ac:dyDescent="0.15">
      <c r="B54" s="256" t="s">
        <v>342</v>
      </c>
      <c r="C54" s="47"/>
      <c r="D54" s="257"/>
      <c r="E54" s="364"/>
      <c r="F54" s="360"/>
    </row>
    <row r="55" spans="2:7" ht="30" customHeight="1" x14ac:dyDescent="0.15">
      <c r="B55" s="256" t="s">
        <v>301</v>
      </c>
      <c r="C55" s="47"/>
      <c r="D55" s="259"/>
      <c r="E55" s="364"/>
      <c r="F55" s="360"/>
    </row>
    <row r="56" spans="2:7" ht="27" x14ac:dyDescent="0.15">
      <c r="B56" s="258" t="s">
        <v>343</v>
      </c>
      <c r="C56" s="47"/>
      <c r="D56" s="259"/>
      <c r="E56" s="364"/>
      <c r="F56" s="360"/>
    </row>
    <row r="57" spans="2:7" ht="29.25" customHeight="1" x14ac:dyDescent="0.15">
      <c r="B57" s="258" t="s">
        <v>302</v>
      </c>
      <c r="C57" s="337"/>
      <c r="D57" s="259"/>
      <c r="E57" s="365"/>
      <c r="F57" s="361"/>
    </row>
    <row r="58" spans="2:7" ht="27.75" thickBot="1" x14ac:dyDescent="0.2">
      <c r="B58" s="225" t="s">
        <v>21</v>
      </c>
      <c r="C58" s="48"/>
      <c r="D58" s="260" t="s">
        <v>22</v>
      </c>
      <c r="E58" s="250"/>
      <c r="F58" s="228" t="s">
        <v>237</v>
      </c>
    </row>
    <row r="59" spans="2:7" ht="28.5" thickTop="1" thickBot="1" x14ac:dyDescent="0.2">
      <c r="B59" s="261" t="s">
        <v>23</v>
      </c>
      <c r="C59" s="202"/>
      <c r="D59" s="262">
        <v>1234567890</v>
      </c>
      <c r="E59" s="263" t="s">
        <v>308</v>
      </c>
      <c r="F59" s="264" t="s">
        <v>24</v>
      </c>
      <c r="G59" s="279">
        <f>LEN(C59)</f>
        <v>0</v>
      </c>
    </row>
    <row r="60" spans="2:7" ht="40.5" customHeight="1" thickTop="1" x14ac:dyDescent="0.15">
      <c r="B60" s="301" t="s">
        <v>314</v>
      </c>
      <c r="C60" s="302"/>
      <c r="D60" s="303" t="s">
        <v>316</v>
      </c>
      <c r="E60" s="304" t="s">
        <v>311</v>
      </c>
      <c r="F60" s="251" t="s">
        <v>309</v>
      </c>
      <c r="G60" s="279"/>
    </row>
    <row r="61" spans="2:7" ht="40.5" customHeight="1" x14ac:dyDescent="0.15">
      <c r="B61" s="210" t="s">
        <v>315</v>
      </c>
      <c r="C61" s="47"/>
      <c r="D61" s="257" t="s">
        <v>313</v>
      </c>
      <c r="E61" s="213" t="s">
        <v>312</v>
      </c>
      <c r="F61" s="214" t="s">
        <v>310</v>
      </c>
      <c r="G61" s="279"/>
    </row>
    <row r="62" spans="2:7" ht="80.25" customHeight="1" thickBot="1" x14ac:dyDescent="0.2">
      <c r="B62" s="333" t="s">
        <v>334</v>
      </c>
      <c r="C62" s="334"/>
      <c r="D62" s="335" t="s">
        <v>335</v>
      </c>
      <c r="E62" s="336" t="s">
        <v>344</v>
      </c>
      <c r="F62" s="307" t="s">
        <v>336</v>
      </c>
      <c r="G62" s="279"/>
    </row>
    <row r="63" spans="2:7" ht="75" customHeight="1" thickTop="1" x14ac:dyDescent="0.15">
      <c r="B63" s="265" t="s">
        <v>259</v>
      </c>
      <c r="C63" s="186"/>
      <c r="D63" s="276">
        <v>6</v>
      </c>
      <c r="E63" s="266" t="s">
        <v>307</v>
      </c>
      <c r="F63" s="267" t="s">
        <v>303</v>
      </c>
    </row>
    <row r="64" spans="2:7" ht="55.5" customHeight="1" x14ac:dyDescent="0.15">
      <c r="B64" s="265" t="s">
        <v>258</v>
      </c>
      <c r="C64" s="186"/>
      <c r="D64" s="276">
        <v>2</v>
      </c>
      <c r="E64" s="266" t="s">
        <v>305</v>
      </c>
      <c r="F64" s="267" t="s">
        <v>303</v>
      </c>
    </row>
    <row r="65" spans="2:6" ht="45" customHeight="1" x14ac:dyDescent="0.15">
      <c r="B65" s="265" t="s">
        <v>260</v>
      </c>
      <c r="C65" s="186"/>
      <c r="D65" s="276">
        <v>2</v>
      </c>
      <c r="E65" s="266" t="s">
        <v>306</v>
      </c>
      <c r="F65" s="267" t="s">
        <v>303</v>
      </c>
    </row>
    <row r="66" spans="2:6" ht="38.25" customHeight="1" thickBot="1" x14ac:dyDescent="0.2">
      <c r="B66" s="225" t="s">
        <v>261</v>
      </c>
      <c r="C66" s="201"/>
      <c r="D66" s="277">
        <v>2</v>
      </c>
      <c r="E66" s="250" t="s">
        <v>264</v>
      </c>
      <c r="F66" s="228" t="s">
        <v>303</v>
      </c>
    </row>
    <row r="67" spans="2:6" ht="31.5" customHeight="1" thickTop="1" x14ac:dyDescent="0.15">
      <c r="B67" s="265" t="s">
        <v>359</v>
      </c>
      <c r="C67" s="186"/>
      <c r="D67" s="276" t="s">
        <v>351</v>
      </c>
      <c r="E67" s="266"/>
      <c r="F67" s="267" t="s">
        <v>303</v>
      </c>
    </row>
    <row r="68" spans="2:6" ht="47.25" customHeight="1" x14ac:dyDescent="0.15">
      <c r="B68" s="265" t="s">
        <v>360</v>
      </c>
      <c r="C68" s="186"/>
      <c r="D68" s="276"/>
      <c r="E68" s="266" t="s">
        <v>358</v>
      </c>
      <c r="F68" s="267" t="s">
        <v>303</v>
      </c>
    </row>
    <row r="69" spans="2:6" ht="31.5" customHeight="1" x14ac:dyDescent="0.15">
      <c r="B69" s="265" t="s">
        <v>361</v>
      </c>
      <c r="C69" s="186"/>
      <c r="D69" s="276" t="s">
        <v>351</v>
      </c>
      <c r="E69" s="266"/>
      <c r="F69" s="267" t="s">
        <v>303</v>
      </c>
    </row>
    <row r="70" spans="2:6" ht="47.25" customHeight="1" x14ac:dyDescent="0.15">
      <c r="B70" s="265" t="s">
        <v>362</v>
      </c>
      <c r="C70" s="186"/>
      <c r="D70" s="276"/>
      <c r="E70" s="266" t="s">
        <v>358</v>
      </c>
      <c r="F70" s="267" t="s">
        <v>303</v>
      </c>
    </row>
    <row r="71" spans="2:6" ht="31.5" customHeight="1" x14ac:dyDescent="0.15">
      <c r="B71" s="265" t="s">
        <v>363</v>
      </c>
      <c r="C71" s="186"/>
      <c r="D71" s="276" t="s">
        <v>351</v>
      </c>
      <c r="E71" s="266"/>
      <c r="F71" s="267" t="s">
        <v>303</v>
      </c>
    </row>
    <row r="72" spans="2:6" ht="47.25" customHeight="1" x14ac:dyDescent="0.15">
      <c r="B72" s="265" t="s">
        <v>364</v>
      </c>
      <c r="C72" s="186"/>
      <c r="D72" s="276"/>
      <c r="E72" s="266" t="s">
        <v>358</v>
      </c>
      <c r="F72" s="267" t="s">
        <v>303</v>
      </c>
    </row>
    <row r="73" spans="2:6" ht="31.5" customHeight="1" x14ac:dyDescent="0.15">
      <c r="B73" s="265" t="s">
        <v>365</v>
      </c>
      <c r="C73" s="186"/>
      <c r="D73" s="276" t="s">
        <v>351</v>
      </c>
      <c r="E73" s="266"/>
      <c r="F73" s="267" t="s">
        <v>303</v>
      </c>
    </row>
    <row r="74" spans="2:6" ht="47.25" customHeight="1" x14ac:dyDescent="0.15">
      <c r="B74" s="265" t="s">
        <v>366</v>
      </c>
      <c r="C74" s="186"/>
      <c r="D74" s="276"/>
      <c r="E74" s="266" t="s">
        <v>358</v>
      </c>
      <c r="F74" s="267" t="s">
        <v>303</v>
      </c>
    </row>
    <row r="75" spans="2:6" ht="31.5" customHeight="1" x14ac:dyDescent="0.15">
      <c r="B75" s="265" t="s">
        <v>373</v>
      </c>
      <c r="C75" s="186"/>
      <c r="D75" s="276" t="s">
        <v>351</v>
      </c>
      <c r="E75" s="266"/>
      <c r="F75" s="267" t="s">
        <v>303</v>
      </c>
    </row>
    <row r="76" spans="2:6" ht="47.25" customHeight="1" x14ac:dyDescent="0.15">
      <c r="B76" s="265" t="s">
        <v>374</v>
      </c>
      <c r="C76" s="186"/>
      <c r="D76" s="276"/>
      <c r="E76" s="266" t="s">
        <v>358</v>
      </c>
      <c r="F76" s="267" t="s">
        <v>303</v>
      </c>
    </row>
    <row r="77" spans="2:6" ht="47.25" customHeight="1" x14ac:dyDescent="0.15">
      <c r="B77" s="265" t="s">
        <v>402</v>
      </c>
      <c r="C77" s="186"/>
      <c r="D77" s="276" t="s">
        <v>351</v>
      </c>
      <c r="E77" s="266"/>
      <c r="F77" s="267" t="s">
        <v>303</v>
      </c>
    </row>
    <row r="78" spans="2:6" ht="47.25" customHeight="1" x14ac:dyDescent="0.15">
      <c r="B78" s="265" t="s">
        <v>403</v>
      </c>
      <c r="C78" s="186"/>
      <c r="D78" s="276"/>
      <c r="E78" s="266" t="s">
        <v>358</v>
      </c>
      <c r="F78" s="267" t="s">
        <v>303</v>
      </c>
    </row>
    <row r="79" spans="2:6" ht="27" x14ac:dyDescent="0.15">
      <c r="B79" s="265" t="s">
        <v>229</v>
      </c>
      <c r="C79" s="203"/>
      <c r="D79" s="268" t="s">
        <v>232</v>
      </c>
      <c r="E79" s="266" t="s">
        <v>231</v>
      </c>
      <c r="F79" s="267"/>
    </row>
    <row r="80" spans="2:6" ht="27.75" thickBot="1" x14ac:dyDescent="0.2">
      <c r="B80" s="269" t="s">
        <v>230</v>
      </c>
      <c r="C80" s="185"/>
      <c r="D80" s="270" t="s">
        <v>232</v>
      </c>
      <c r="E80" s="271" t="s">
        <v>231</v>
      </c>
      <c r="F80" s="272"/>
    </row>
    <row r="81" spans="3:6" x14ac:dyDescent="0.15">
      <c r="E81" s="274" t="s">
        <v>390</v>
      </c>
      <c r="F81" s="305" t="s">
        <v>401</v>
      </c>
    </row>
    <row r="86" spans="3:6" x14ac:dyDescent="0.15">
      <c r="C86" s="298" t="s">
        <v>228</v>
      </c>
      <c r="D86" s="204"/>
    </row>
    <row r="87" spans="3:6" x14ac:dyDescent="0.15">
      <c r="C87" s="296" t="s">
        <v>219</v>
      </c>
      <c r="D87" s="204"/>
    </row>
    <row r="88" spans="3:6" x14ac:dyDescent="0.15">
      <c r="C88" s="296" t="s">
        <v>220</v>
      </c>
      <c r="D88" s="204"/>
    </row>
    <row r="89" spans="3:6" x14ac:dyDescent="0.15">
      <c r="C89" s="296" t="s">
        <v>221</v>
      </c>
      <c r="D89" s="204"/>
    </row>
    <row r="90" spans="3:6" x14ac:dyDescent="0.15">
      <c r="C90" s="296" t="s">
        <v>222</v>
      </c>
      <c r="D90" s="204"/>
    </row>
    <row r="91" spans="3:6" x14ac:dyDescent="0.15">
      <c r="C91" s="296" t="s">
        <v>223</v>
      </c>
      <c r="D91" s="204"/>
    </row>
    <row r="92" spans="3:6" x14ac:dyDescent="0.15">
      <c r="C92" s="296" t="s">
        <v>224</v>
      </c>
      <c r="D92" s="204"/>
    </row>
    <row r="93" spans="3:6" x14ac:dyDescent="0.15">
      <c r="C93" s="296" t="s">
        <v>225</v>
      </c>
      <c r="D93" s="204"/>
    </row>
    <row r="94" spans="3:6" x14ac:dyDescent="0.15">
      <c r="C94" s="296" t="s">
        <v>227</v>
      </c>
      <c r="D94" s="204"/>
    </row>
    <row r="95" spans="3:6" x14ac:dyDescent="0.15">
      <c r="C95" s="296" t="s">
        <v>226</v>
      </c>
      <c r="D95" s="204"/>
    </row>
    <row r="97" spans="3:3" x14ac:dyDescent="0.15">
      <c r="C97" s="273" t="s">
        <v>352</v>
      </c>
    </row>
    <row r="98" spans="3:3" x14ac:dyDescent="0.15">
      <c r="C98" s="273" t="s">
        <v>353</v>
      </c>
    </row>
    <row r="99" spans="3:3" x14ac:dyDescent="0.15">
      <c r="C99" s="273" t="s">
        <v>357</v>
      </c>
    </row>
    <row r="100" spans="3:3" x14ac:dyDescent="0.15">
      <c r="C100" s="273" t="s">
        <v>354</v>
      </c>
    </row>
    <row r="101" spans="3:3" x14ac:dyDescent="0.15">
      <c r="C101" s="273" t="s">
        <v>355</v>
      </c>
    </row>
    <row r="102" spans="3:3" x14ac:dyDescent="0.15">
      <c r="C102" s="273" t="s">
        <v>356</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38:F44"/>
    <mergeCell ref="F35:F36"/>
    <mergeCell ref="F46:F57"/>
    <mergeCell ref="E46:E57"/>
  </mergeCells>
  <phoneticPr fontId="4"/>
  <dataValidations count="4">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79:C80" xr:uid="{0899AD34-7B62-4125-9410-71910B9764EC}">
      <formula1>$C$87:$C$95</formula1>
    </dataValidation>
    <dataValidation type="list" allowBlank="1" showInputMessage="1" showErrorMessage="1" sqref="C75 C77 C73 C69 C67 C71" xr:uid="{2E513581-EA9F-4DA6-AF26-1E00948D321D}">
      <formula1>$C$97:$C$102</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4"/>
  <sheetViews>
    <sheetView view="pageBreakPreview" zoomScaleNormal="100" zoomScaleSheetLayoutView="100" workbookViewId="0">
      <selection activeCell="AX18" sqref="AX18"/>
    </sheetView>
  </sheetViews>
  <sheetFormatPr defaultColWidth="3.625" defaultRowHeight="18" customHeight="1" x14ac:dyDescent="0.15"/>
  <cols>
    <col min="1" max="16384" width="3.625" style="278"/>
  </cols>
  <sheetData>
    <row r="1" spans="1:26" ht="18" customHeight="1" x14ac:dyDescent="0.15">
      <c r="Z1" s="306" t="s">
        <v>391</v>
      </c>
    </row>
    <row r="2" spans="1:26" ht="18" customHeight="1" x14ac:dyDescent="0.15">
      <c r="A2" s="284" t="s">
        <v>208</v>
      </c>
      <c r="B2" s="284"/>
      <c r="C2" s="284"/>
      <c r="D2" s="284"/>
      <c r="E2" s="284"/>
      <c r="F2" s="284"/>
      <c r="G2" s="284"/>
      <c r="H2" s="284"/>
      <c r="I2" s="284"/>
      <c r="J2" s="284"/>
      <c r="K2" s="284"/>
      <c r="L2" s="284"/>
      <c r="M2" s="284"/>
      <c r="N2" s="284"/>
      <c r="O2" s="284"/>
      <c r="P2" s="284"/>
      <c r="Q2" s="284"/>
      <c r="R2" s="284"/>
      <c r="S2" s="284"/>
      <c r="T2" s="284"/>
      <c r="U2" s="284"/>
      <c r="V2" s="284"/>
      <c r="W2" s="284"/>
      <c r="X2" s="284"/>
      <c r="Y2" s="284"/>
    </row>
    <row r="3" spans="1:26" ht="19.5" customHeight="1" x14ac:dyDescent="0.15">
      <c r="A3" s="396">
        <f>情報項目シート!C5</f>
        <v>0</v>
      </c>
      <c r="B3" s="396"/>
      <c r="C3" s="396"/>
      <c r="D3" s="396"/>
      <c r="E3" s="396"/>
      <c r="F3" s="396"/>
      <c r="G3" s="396"/>
      <c r="H3" s="396"/>
      <c r="I3" s="396"/>
      <c r="J3" s="396"/>
      <c r="K3" s="396"/>
      <c r="L3" s="396"/>
      <c r="M3" s="396"/>
      <c r="N3" s="396"/>
      <c r="O3" s="396"/>
      <c r="P3" s="396"/>
      <c r="Q3" s="396"/>
      <c r="R3" s="396"/>
      <c r="S3" s="396"/>
      <c r="T3" s="396"/>
      <c r="U3" s="396"/>
      <c r="V3" s="396"/>
      <c r="W3" s="396"/>
      <c r="X3" s="396"/>
      <c r="Y3" s="308"/>
    </row>
    <row r="4" spans="1:26" ht="9" customHeight="1" x14ac:dyDescent="0.15">
      <c r="A4" s="284"/>
      <c r="B4" s="284"/>
      <c r="C4" s="284"/>
      <c r="D4" s="284"/>
      <c r="E4" s="284"/>
      <c r="F4" s="284"/>
      <c r="G4" s="284"/>
      <c r="H4" s="284"/>
      <c r="I4" s="284"/>
      <c r="J4" s="284"/>
      <c r="K4" s="284"/>
      <c r="L4" s="284"/>
      <c r="M4" s="284"/>
      <c r="N4" s="284"/>
      <c r="O4" s="284"/>
      <c r="P4" s="284"/>
      <c r="Q4" s="284"/>
      <c r="R4" s="284"/>
      <c r="S4" s="284"/>
      <c r="T4" s="284"/>
      <c r="U4" s="284"/>
      <c r="V4" s="284"/>
      <c r="W4" s="284"/>
      <c r="X4" s="284"/>
      <c r="Y4" s="284"/>
    </row>
    <row r="5" spans="1:26" ht="19.5" customHeight="1" x14ac:dyDescent="0.15">
      <c r="A5" s="368" t="s">
        <v>44</v>
      </c>
      <c r="B5" s="368"/>
      <c r="C5" s="368"/>
      <c r="D5" s="368"/>
      <c r="E5" s="368"/>
      <c r="F5" s="368"/>
      <c r="G5" s="368"/>
      <c r="H5" s="368"/>
      <c r="I5" s="368"/>
      <c r="J5" s="368"/>
      <c r="K5" s="368"/>
      <c r="L5" s="368"/>
      <c r="M5" s="368"/>
      <c r="N5" s="368"/>
      <c r="O5" s="368"/>
      <c r="P5" s="368"/>
      <c r="Q5" s="368"/>
      <c r="R5" s="368"/>
      <c r="S5" s="368"/>
      <c r="T5" s="368"/>
      <c r="U5" s="368"/>
      <c r="V5" s="368"/>
      <c r="W5" s="368"/>
      <c r="X5" s="368"/>
      <c r="Y5" s="284"/>
    </row>
    <row r="6" spans="1:26" ht="19.5" customHeight="1" x14ac:dyDescent="0.15">
      <c r="A6" s="284" t="s">
        <v>116</v>
      </c>
      <c r="B6" s="284"/>
      <c r="C6" s="284"/>
      <c r="D6" s="284"/>
      <c r="E6" s="284"/>
      <c r="F6" s="284"/>
      <c r="G6" s="284"/>
      <c r="H6" s="284"/>
      <c r="I6" s="284"/>
      <c r="J6" s="284"/>
      <c r="K6" s="284"/>
      <c r="L6" s="284"/>
      <c r="M6" s="284"/>
      <c r="N6" s="284"/>
      <c r="O6" s="284"/>
      <c r="P6" s="284"/>
      <c r="Q6" s="284"/>
      <c r="R6" s="284"/>
      <c r="S6" s="284"/>
      <c r="T6" s="284"/>
      <c r="U6" s="284"/>
      <c r="V6" s="284"/>
      <c r="W6" s="284"/>
      <c r="X6" s="284"/>
      <c r="Y6" s="284"/>
    </row>
    <row r="7" spans="1:26" ht="9" customHeight="1" x14ac:dyDescent="0.15">
      <c r="A7" s="284"/>
      <c r="B7" s="284"/>
      <c r="C7" s="284"/>
      <c r="D7" s="284"/>
      <c r="E7" s="284"/>
      <c r="F7" s="284"/>
      <c r="G7" s="284"/>
      <c r="H7" s="284"/>
      <c r="I7" s="284"/>
      <c r="J7" s="284"/>
      <c r="K7" s="284"/>
      <c r="L7" s="284"/>
      <c r="M7" s="284"/>
      <c r="N7" s="284"/>
      <c r="O7" s="284"/>
      <c r="P7" s="284"/>
      <c r="Q7" s="284"/>
      <c r="R7" s="284"/>
      <c r="S7" s="284"/>
      <c r="T7" s="284"/>
      <c r="U7" s="284"/>
      <c r="V7" s="284"/>
      <c r="W7" s="284"/>
      <c r="X7" s="284"/>
      <c r="Y7" s="284"/>
    </row>
    <row r="8" spans="1:26" ht="18" customHeight="1" x14ac:dyDescent="0.15">
      <c r="A8" s="284"/>
      <c r="B8" s="284"/>
      <c r="C8" s="284"/>
      <c r="D8" s="284"/>
      <c r="E8" s="284"/>
      <c r="F8" s="284"/>
      <c r="G8" s="284"/>
      <c r="H8" s="284"/>
      <c r="I8" s="284"/>
      <c r="J8" s="368" t="s">
        <v>170</v>
      </c>
      <c r="K8" s="368"/>
      <c r="L8" s="368"/>
      <c r="M8" s="397" t="str">
        <f>"〒"&amp;情報項目シート!C28</f>
        <v>〒</v>
      </c>
      <c r="N8" s="397"/>
      <c r="O8" s="397"/>
      <c r="P8" s="397"/>
      <c r="Q8" s="397"/>
      <c r="R8" s="397"/>
      <c r="S8" s="397"/>
      <c r="T8" s="397"/>
      <c r="U8" s="397"/>
      <c r="V8" s="397"/>
      <c r="W8" s="397"/>
      <c r="X8" s="397"/>
      <c r="Y8" s="309"/>
    </row>
    <row r="9" spans="1:26" ht="19.5" customHeight="1" x14ac:dyDescent="0.15">
      <c r="A9" s="284"/>
      <c r="B9" s="284"/>
      <c r="C9" s="284"/>
      <c r="D9" s="284"/>
      <c r="E9" s="284"/>
      <c r="F9" s="284"/>
      <c r="G9" s="284"/>
      <c r="H9" s="284"/>
      <c r="I9" s="284"/>
      <c r="J9" s="284"/>
      <c r="K9" s="284"/>
      <c r="L9" s="284"/>
      <c r="M9" s="400">
        <f>情報項目シート!C29</f>
        <v>0</v>
      </c>
      <c r="N9" s="400"/>
      <c r="O9" s="400"/>
      <c r="P9" s="400"/>
      <c r="Q9" s="400"/>
      <c r="R9" s="400"/>
      <c r="S9" s="400"/>
      <c r="T9" s="400"/>
      <c r="U9" s="400"/>
      <c r="V9" s="400"/>
      <c r="W9" s="400"/>
      <c r="X9" s="400"/>
      <c r="Y9" s="312"/>
    </row>
    <row r="10" spans="1:26" ht="18" customHeight="1" x14ac:dyDescent="0.15">
      <c r="A10" s="284"/>
      <c r="B10" s="284"/>
      <c r="C10" s="284"/>
      <c r="D10" s="284"/>
      <c r="E10" s="284"/>
      <c r="F10" s="284"/>
      <c r="G10" s="284"/>
      <c r="H10" s="284"/>
      <c r="I10" s="284"/>
      <c r="J10" s="284"/>
      <c r="K10" s="284"/>
      <c r="L10" s="284"/>
      <c r="M10" s="400"/>
      <c r="N10" s="400"/>
      <c r="O10" s="400"/>
      <c r="P10" s="400"/>
      <c r="Q10" s="400"/>
      <c r="R10" s="400"/>
      <c r="S10" s="400"/>
      <c r="T10" s="400"/>
      <c r="U10" s="400"/>
      <c r="V10" s="400"/>
      <c r="W10" s="400"/>
      <c r="X10" s="400"/>
      <c r="Y10" s="312"/>
    </row>
    <row r="11" spans="1:26" ht="20.25" customHeight="1" x14ac:dyDescent="0.15">
      <c r="A11" s="284"/>
      <c r="B11" s="284"/>
      <c r="C11" s="284"/>
      <c r="D11" s="284"/>
      <c r="E11" s="284"/>
      <c r="F11" s="284"/>
      <c r="G11" s="284"/>
      <c r="H11" s="284"/>
      <c r="I11" s="284"/>
      <c r="J11" s="284"/>
      <c r="K11" s="284"/>
      <c r="L11" s="284"/>
      <c r="M11" s="366">
        <f>情報項目シート!C6</f>
        <v>0</v>
      </c>
      <c r="N11" s="399"/>
      <c r="O11" s="399"/>
      <c r="P11" s="399"/>
      <c r="Q11" s="399"/>
      <c r="R11" s="399"/>
      <c r="S11" s="399"/>
      <c r="T11" s="399"/>
      <c r="U11" s="399"/>
      <c r="V11" s="399"/>
      <c r="W11" s="399"/>
      <c r="X11" s="399"/>
      <c r="Y11" s="311"/>
    </row>
    <row r="12" spans="1:26" ht="20.25" customHeight="1" x14ac:dyDescent="0.15">
      <c r="A12" s="284"/>
      <c r="B12" s="284"/>
      <c r="C12" s="284"/>
      <c r="D12" s="284"/>
      <c r="E12" s="284"/>
      <c r="F12" s="284"/>
      <c r="G12" s="284"/>
      <c r="H12" s="284"/>
      <c r="I12" s="284"/>
      <c r="J12" s="284"/>
      <c r="K12" s="284"/>
      <c r="L12" s="284"/>
      <c r="M12" s="398" t="str">
        <f>情報項目シート!C30&amp;"  " &amp;情報項目シート!C31</f>
        <v xml:space="preserve">  </v>
      </c>
      <c r="N12" s="398"/>
      <c r="O12" s="398"/>
      <c r="P12" s="398"/>
      <c r="Q12" s="398"/>
      <c r="R12" s="398"/>
      <c r="S12" s="398"/>
      <c r="T12" s="398"/>
      <c r="U12" s="398"/>
      <c r="V12" s="398"/>
      <c r="W12" s="284"/>
      <c r="X12" s="284"/>
      <c r="Y12" s="284"/>
    </row>
    <row r="13" spans="1:26" ht="18" customHeight="1" x14ac:dyDescent="0.15">
      <c r="A13" s="284"/>
      <c r="B13" s="284"/>
      <c r="C13" s="284"/>
      <c r="D13" s="284"/>
      <c r="E13" s="284"/>
      <c r="F13" s="284"/>
      <c r="G13" s="284"/>
      <c r="H13" s="284"/>
      <c r="I13" s="284"/>
      <c r="J13" s="284"/>
      <c r="K13" s="404" t="s">
        <v>45</v>
      </c>
      <c r="L13" s="404"/>
      <c r="M13" s="404"/>
      <c r="N13" s="404"/>
      <c r="O13" s="404"/>
      <c r="P13" s="404"/>
      <c r="Q13" s="404"/>
      <c r="R13" s="404"/>
      <c r="S13" s="407">
        <f>情報項目シート!C59</f>
        <v>0</v>
      </c>
      <c r="T13" s="408"/>
      <c r="U13" s="408"/>
      <c r="V13" s="408"/>
      <c r="W13" s="408"/>
      <c r="X13" s="409"/>
      <c r="Y13" s="318"/>
    </row>
    <row r="14" spans="1:26" ht="9" customHeight="1" x14ac:dyDescent="0.15">
      <c r="A14" s="284"/>
      <c r="B14" s="284"/>
      <c r="C14" s="284"/>
      <c r="D14" s="284"/>
      <c r="E14" s="284"/>
      <c r="F14" s="284"/>
      <c r="G14" s="284"/>
      <c r="H14" s="284"/>
      <c r="I14" s="284"/>
      <c r="J14" s="284"/>
      <c r="K14" s="284"/>
      <c r="L14" s="284"/>
      <c r="M14" s="284"/>
      <c r="N14" s="284"/>
      <c r="O14" s="284"/>
      <c r="P14" s="284"/>
      <c r="Q14" s="284"/>
      <c r="R14" s="284"/>
      <c r="S14" s="285"/>
      <c r="T14" s="285"/>
      <c r="U14" s="285"/>
      <c r="V14" s="285"/>
      <c r="W14" s="285"/>
      <c r="X14" s="284"/>
      <c r="Y14" s="284"/>
    </row>
    <row r="15" spans="1:26" ht="19.5" customHeight="1" x14ac:dyDescent="0.15">
      <c r="A15" s="410" t="s">
        <v>387</v>
      </c>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284"/>
    </row>
    <row r="16" spans="1:26" ht="18" customHeight="1" x14ac:dyDescent="0.15">
      <c r="A16" s="405" t="s">
        <v>389</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314"/>
    </row>
    <row r="17" spans="1:25" ht="18" customHeight="1" x14ac:dyDescent="0.15">
      <c r="A17" s="405" t="s">
        <v>388</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314"/>
    </row>
    <row r="18" spans="1:25" ht="25.5" customHeight="1" x14ac:dyDescent="0.15">
      <c r="A18" s="406" t="str">
        <f>"( " &amp; 情報項目シート!C7 &amp; " )"</f>
        <v>(  )</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315"/>
    </row>
    <row r="19" spans="1:25" ht="18" customHeight="1" x14ac:dyDescent="0.15">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0" spans="1:25" ht="9" customHeight="1" x14ac:dyDescent="0.15">
      <c r="A20" s="284"/>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row>
    <row r="21" spans="1:25" ht="19.5" customHeight="1" x14ac:dyDescent="0.15">
      <c r="A21" s="287" t="s">
        <v>46</v>
      </c>
      <c r="B21" s="284" t="s">
        <v>33</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row>
    <row r="22" spans="1:25" ht="33" customHeight="1" x14ac:dyDescent="0.15">
      <c r="A22" s="287"/>
      <c r="B22" s="284" t="s">
        <v>246</v>
      </c>
      <c r="C22" s="284"/>
      <c r="D22" s="284"/>
      <c r="E22" s="398" t="s">
        <v>409</v>
      </c>
      <c r="F22" s="417"/>
      <c r="G22" s="417"/>
      <c r="H22" s="417"/>
      <c r="I22" s="417"/>
      <c r="J22" s="417"/>
      <c r="K22" s="417"/>
      <c r="L22" s="417"/>
      <c r="M22" s="417"/>
      <c r="N22" s="417"/>
      <c r="O22" s="417"/>
      <c r="P22" s="417"/>
      <c r="Q22" s="417"/>
      <c r="R22" s="417"/>
      <c r="S22" s="417"/>
      <c r="T22" s="417"/>
      <c r="U22" s="417"/>
      <c r="V22" s="417"/>
      <c r="W22" s="417"/>
      <c r="X22" s="417"/>
      <c r="Y22" s="181"/>
    </row>
    <row r="23" spans="1:25" ht="19.5" customHeight="1" x14ac:dyDescent="0.15">
      <c r="A23" s="287"/>
      <c r="B23" s="284" t="s">
        <v>247</v>
      </c>
      <c r="C23" s="284"/>
      <c r="D23" s="284"/>
      <c r="E23" s="366">
        <f>情報項目シート!C4</f>
        <v>0</v>
      </c>
      <c r="F23" s="399"/>
      <c r="G23" s="399"/>
      <c r="H23" s="399"/>
      <c r="I23" s="399"/>
      <c r="J23" s="399"/>
      <c r="K23" s="399"/>
      <c r="L23" s="399"/>
      <c r="M23" s="399"/>
      <c r="N23" s="399"/>
      <c r="O23" s="399"/>
      <c r="P23" s="399"/>
      <c r="Q23" s="399"/>
      <c r="R23" s="399"/>
      <c r="S23" s="399"/>
      <c r="T23" s="399"/>
      <c r="U23" s="399"/>
      <c r="V23" s="399"/>
      <c r="W23" s="399"/>
      <c r="X23" s="399"/>
      <c r="Y23" s="311"/>
    </row>
    <row r="24" spans="1:25" ht="22.5" customHeight="1" x14ac:dyDescent="0.15">
      <c r="A24" s="284"/>
      <c r="B24" s="285" t="s">
        <v>248</v>
      </c>
      <c r="C24" s="285"/>
      <c r="D24" s="285"/>
      <c r="E24" s="366">
        <f>情報項目シート!C7</f>
        <v>0</v>
      </c>
      <c r="F24" s="399"/>
      <c r="G24" s="399"/>
      <c r="H24" s="399"/>
      <c r="I24" s="399"/>
      <c r="J24" s="399"/>
      <c r="K24" s="399"/>
      <c r="L24" s="399"/>
      <c r="M24" s="399"/>
      <c r="N24" s="399"/>
      <c r="O24" s="399"/>
      <c r="P24" s="399"/>
      <c r="Q24" s="399"/>
      <c r="R24" s="399"/>
      <c r="S24" s="399"/>
      <c r="T24" s="399"/>
      <c r="U24" s="399"/>
      <c r="V24" s="399"/>
      <c r="W24" s="399"/>
      <c r="X24" s="399"/>
      <c r="Y24" s="311"/>
    </row>
    <row r="25" spans="1:25" ht="9" customHeight="1" x14ac:dyDescent="0.15">
      <c r="A25" s="28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row>
    <row r="26" spans="1:25" ht="18" customHeight="1" x14ac:dyDescent="0.15">
      <c r="A26" s="287" t="s">
        <v>47</v>
      </c>
      <c r="B26" s="284" t="s">
        <v>48</v>
      </c>
      <c r="C26" s="284"/>
      <c r="D26" s="284"/>
      <c r="E26" s="284"/>
      <c r="F26" s="284"/>
      <c r="G26" s="284"/>
      <c r="H26" s="284"/>
      <c r="I26" s="284"/>
      <c r="J26" s="284"/>
      <c r="K26" s="284"/>
      <c r="L26" s="284"/>
      <c r="M26" s="284"/>
      <c r="N26" s="284"/>
      <c r="O26" s="284"/>
      <c r="P26" s="284"/>
      <c r="Q26" s="284"/>
      <c r="R26" s="284"/>
      <c r="S26" s="284"/>
      <c r="T26" s="284"/>
      <c r="U26" s="284"/>
      <c r="V26" s="284"/>
      <c r="W26" s="284"/>
      <c r="X26" s="284"/>
      <c r="Y26" s="284"/>
    </row>
    <row r="27" spans="1:25" ht="60" customHeight="1" x14ac:dyDescent="0.15">
      <c r="A27" s="284"/>
      <c r="B27" s="401">
        <f>情報項目シート!C9</f>
        <v>0</v>
      </c>
      <c r="C27" s="401"/>
      <c r="D27" s="401"/>
      <c r="E27" s="401"/>
      <c r="F27" s="401"/>
      <c r="G27" s="401"/>
      <c r="H27" s="401"/>
      <c r="I27" s="401"/>
      <c r="J27" s="401"/>
      <c r="K27" s="401"/>
      <c r="L27" s="401"/>
      <c r="M27" s="401"/>
      <c r="N27" s="401"/>
      <c r="O27" s="401"/>
      <c r="P27" s="401"/>
      <c r="Q27" s="401"/>
      <c r="R27" s="401"/>
      <c r="S27" s="401"/>
      <c r="T27" s="401"/>
      <c r="U27" s="401"/>
      <c r="V27" s="401"/>
      <c r="W27" s="401"/>
      <c r="X27" s="401"/>
      <c r="Y27" s="313"/>
    </row>
    <row r="28" spans="1:25" ht="9" customHeight="1" x14ac:dyDescent="0.15">
      <c r="A28" s="284"/>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row>
    <row r="29" spans="1:25" ht="19.5" customHeight="1" x14ac:dyDescent="0.15">
      <c r="A29" s="287" t="s">
        <v>49</v>
      </c>
      <c r="B29" s="284" t="s">
        <v>50</v>
      </c>
      <c r="C29" s="284"/>
      <c r="D29" s="284"/>
      <c r="E29" s="284"/>
      <c r="F29" s="284"/>
      <c r="G29" s="284"/>
      <c r="H29" s="284"/>
      <c r="I29" s="284"/>
      <c r="J29" s="288"/>
      <c r="K29" s="289"/>
      <c r="L29" s="289"/>
      <c r="M29" s="289"/>
      <c r="N29" s="284"/>
      <c r="O29" s="284"/>
      <c r="P29" s="403">
        <f>情報項目シート!C13</f>
        <v>0</v>
      </c>
      <c r="Q29" s="403"/>
      <c r="R29" s="403"/>
      <c r="S29" s="403"/>
      <c r="T29" s="403"/>
      <c r="U29" s="403"/>
      <c r="V29" s="284" t="s">
        <v>25</v>
      </c>
      <c r="W29" s="284"/>
      <c r="X29" s="284"/>
      <c r="Y29" s="284"/>
    </row>
    <row r="30" spans="1:25" ht="19.5" customHeight="1" x14ac:dyDescent="0.15">
      <c r="A30" s="287"/>
      <c r="B30" s="284"/>
      <c r="C30" s="284" t="s">
        <v>238</v>
      </c>
      <c r="D30" s="284"/>
      <c r="E30" s="284"/>
      <c r="F30" s="284"/>
      <c r="G30" s="284"/>
      <c r="H30" s="284"/>
      <c r="I30" s="284"/>
      <c r="J30" s="284"/>
      <c r="K30" s="284"/>
      <c r="L30" s="284"/>
      <c r="M30" s="284"/>
      <c r="N30" s="284"/>
      <c r="O30" s="284"/>
      <c r="P30" s="403">
        <f>情報項目シート!C16</f>
        <v>0</v>
      </c>
      <c r="Q30" s="403"/>
      <c r="R30" s="403"/>
      <c r="S30" s="403"/>
      <c r="T30" s="403"/>
      <c r="U30" s="403"/>
      <c r="V30" s="284" t="s">
        <v>25</v>
      </c>
      <c r="W30" s="284"/>
      <c r="X30" s="284"/>
      <c r="Y30" s="284"/>
    </row>
    <row r="31" spans="1:25" ht="19.5" customHeight="1" x14ac:dyDescent="0.15">
      <c r="A31" s="287"/>
      <c r="B31" s="284"/>
      <c r="C31" s="284" t="s">
        <v>263</v>
      </c>
      <c r="D31" s="284"/>
      <c r="E31" s="284"/>
      <c r="F31" s="284"/>
      <c r="G31" s="284"/>
      <c r="H31" s="284"/>
      <c r="I31" s="284"/>
      <c r="J31" s="284"/>
      <c r="K31" s="284"/>
      <c r="L31" s="284"/>
      <c r="M31" s="284"/>
      <c r="N31" s="284"/>
      <c r="O31" s="284"/>
      <c r="P31" s="403">
        <f>情報項目シート!C19</f>
        <v>0</v>
      </c>
      <c r="Q31" s="403"/>
      <c r="R31" s="403"/>
      <c r="S31" s="403"/>
      <c r="T31" s="403"/>
      <c r="U31" s="403"/>
      <c r="V31" s="284" t="s">
        <v>25</v>
      </c>
      <c r="W31" s="284"/>
      <c r="X31" s="284"/>
      <c r="Y31" s="284"/>
    </row>
    <row r="32" spans="1:25" ht="19.5" customHeight="1" x14ac:dyDescent="0.15">
      <c r="A32" s="287"/>
      <c r="B32" s="284"/>
      <c r="C32" s="284" t="s">
        <v>274</v>
      </c>
      <c r="D32" s="284"/>
      <c r="E32" s="284"/>
      <c r="F32" s="284"/>
      <c r="G32" s="284"/>
      <c r="H32" s="284"/>
      <c r="I32" s="284"/>
      <c r="J32" s="284"/>
      <c r="K32" s="284"/>
      <c r="L32" s="284"/>
      <c r="M32" s="284"/>
      <c r="N32" s="284"/>
      <c r="O32" s="284"/>
      <c r="P32" s="403">
        <f>情報項目シート!C22</f>
        <v>0</v>
      </c>
      <c r="Q32" s="403"/>
      <c r="R32" s="403"/>
      <c r="S32" s="403"/>
      <c r="T32" s="403"/>
      <c r="U32" s="403"/>
      <c r="V32" s="284" t="s">
        <v>25</v>
      </c>
      <c r="W32" s="284"/>
      <c r="X32" s="284"/>
      <c r="Y32" s="284"/>
    </row>
    <row r="33" spans="1:25" ht="19.5" customHeight="1" x14ac:dyDescent="0.15">
      <c r="A33" s="284"/>
      <c r="B33" s="284"/>
      <c r="C33" s="284" t="s">
        <v>275</v>
      </c>
      <c r="D33" s="284"/>
      <c r="E33" s="284"/>
      <c r="F33" s="284"/>
      <c r="G33" s="284"/>
      <c r="H33" s="284"/>
      <c r="I33" s="284"/>
      <c r="J33" s="284"/>
      <c r="K33" s="284"/>
      <c r="L33" s="284"/>
      <c r="M33" s="284"/>
      <c r="N33" s="284"/>
      <c r="O33" s="284"/>
      <c r="P33" s="403">
        <f>情報項目シート!C25</f>
        <v>0</v>
      </c>
      <c r="Q33" s="403"/>
      <c r="R33" s="403"/>
      <c r="S33" s="403"/>
      <c r="T33" s="403"/>
      <c r="U33" s="403"/>
      <c r="V33" s="284" t="s">
        <v>25</v>
      </c>
      <c r="W33" s="284"/>
      <c r="X33" s="284"/>
      <c r="Y33" s="284"/>
    </row>
    <row r="34" spans="1:25" ht="9" customHeight="1" x14ac:dyDescent="0.15">
      <c r="A34" s="284"/>
      <c r="B34" s="284"/>
      <c r="C34" s="284"/>
      <c r="D34" s="284"/>
      <c r="E34" s="284"/>
      <c r="F34" s="284"/>
      <c r="G34" s="284"/>
      <c r="H34" s="284"/>
      <c r="I34" s="284"/>
      <c r="J34" s="284"/>
      <c r="K34" s="284"/>
      <c r="L34" s="284"/>
      <c r="M34" s="284"/>
      <c r="N34" s="284"/>
      <c r="O34" s="284"/>
      <c r="P34" s="290"/>
      <c r="Q34" s="290"/>
      <c r="R34" s="290"/>
      <c r="S34" s="290"/>
      <c r="T34" s="290"/>
      <c r="U34" s="290"/>
      <c r="V34" s="284"/>
      <c r="W34" s="284"/>
      <c r="X34" s="284"/>
      <c r="Y34" s="284"/>
    </row>
    <row r="35" spans="1:25" ht="19.5" customHeight="1" x14ac:dyDescent="0.15">
      <c r="A35" s="287" t="s">
        <v>51</v>
      </c>
      <c r="B35" s="284" t="s">
        <v>171</v>
      </c>
      <c r="C35" s="284"/>
      <c r="D35" s="284"/>
      <c r="E35" s="284"/>
      <c r="F35" s="284"/>
      <c r="G35" s="284"/>
      <c r="H35" s="284"/>
      <c r="I35" s="284"/>
      <c r="J35" s="402"/>
      <c r="K35" s="402"/>
      <c r="L35" s="402"/>
      <c r="M35" s="402"/>
      <c r="N35" s="284"/>
      <c r="O35" s="284"/>
      <c r="P35" s="403">
        <f>情報項目シート!C14</f>
        <v>0</v>
      </c>
      <c r="Q35" s="403"/>
      <c r="R35" s="403"/>
      <c r="S35" s="403"/>
      <c r="T35" s="403"/>
      <c r="U35" s="403"/>
      <c r="V35" s="284" t="s">
        <v>25</v>
      </c>
      <c r="W35" s="284"/>
      <c r="X35" s="284"/>
      <c r="Y35" s="284"/>
    </row>
    <row r="36" spans="1:25" ht="19.5" customHeight="1" x14ac:dyDescent="0.15">
      <c r="A36" s="287"/>
      <c r="B36" s="284"/>
      <c r="C36" s="284" t="s">
        <v>238</v>
      </c>
      <c r="D36" s="284"/>
      <c r="E36" s="284"/>
      <c r="F36" s="284"/>
      <c r="G36" s="284"/>
      <c r="H36" s="284"/>
      <c r="I36" s="284"/>
      <c r="J36" s="284"/>
      <c r="K36" s="284"/>
      <c r="L36" s="284"/>
      <c r="M36" s="284"/>
      <c r="N36" s="284"/>
      <c r="O36" s="284"/>
      <c r="P36" s="403">
        <f>情報項目シート!C17</f>
        <v>0</v>
      </c>
      <c r="Q36" s="403"/>
      <c r="R36" s="403"/>
      <c r="S36" s="403"/>
      <c r="T36" s="403"/>
      <c r="U36" s="403"/>
      <c r="V36" s="284" t="s">
        <v>25</v>
      </c>
      <c r="W36" s="284"/>
      <c r="X36" s="284"/>
      <c r="Y36" s="284"/>
    </row>
    <row r="37" spans="1:25" ht="19.5" customHeight="1" x14ac:dyDescent="0.15">
      <c r="A37" s="287"/>
      <c r="B37" s="284"/>
      <c r="C37" s="284" t="s">
        <v>263</v>
      </c>
      <c r="D37" s="284"/>
      <c r="E37" s="284"/>
      <c r="F37" s="284"/>
      <c r="G37" s="284"/>
      <c r="H37" s="284"/>
      <c r="I37" s="284"/>
      <c r="J37" s="284"/>
      <c r="K37" s="284"/>
      <c r="L37" s="284"/>
      <c r="M37" s="284"/>
      <c r="N37" s="284"/>
      <c r="O37" s="284"/>
      <c r="P37" s="403">
        <f>情報項目シート!C20</f>
        <v>0</v>
      </c>
      <c r="Q37" s="403"/>
      <c r="R37" s="403"/>
      <c r="S37" s="403"/>
      <c r="T37" s="403"/>
      <c r="U37" s="403"/>
      <c r="V37" s="284" t="s">
        <v>25</v>
      </c>
      <c r="W37" s="284"/>
      <c r="X37" s="284"/>
      <c r="Y37" s="284"/>
    </row>
    <row r="38" spans="1:25" ht="19.5" customHeight="1" x14ac:dyDescent="0.15">
      <c r="A38" s="287"/>
      <c r="B38" s="284"/>
      <c r="C38" s="284" t="s">
        <v>274</v>
      </c>
      <c r="D38" s="284"/>
      <c r="E38" s="284"/>
      <c r="F38" s="284"/>
      <c r="G38" s="284"/>
      <c r="H38" s="284"/>
      <c r="I38" s="284"/>
      <c r="J38" s="284"/>
      <c r="K38" s="284"/>
      <c r="L38" s="284"/>
      <c r="M38" s="284"/>
      <c r="N38" s="284"/>
      <c r="O38" s="284"/>
      <c r="P38" s="403">
        <f>情報項目シート!C23</f>
        <v>0</v>
      </c>
      <c r="Q38" s="403"/>
      <c r="R38" s="403"/>
      <c r="S38" s="403"/>
      <c r="T38" s="403"/>
      <c r="U38" s="403"/>
      <c r="V38" s="284" t="s">
        <v>25</v>
      </c>
      <c r="W38" s="284"/>
      <c r="X38" s="284"/>
      <c r="Y38" s="284"/>
    </row>
    <row r="39" spans="1:25" ht="19.5" customHeight="1" x14ac:dyDescent="0.15">
      <c r="A39" s="284"/>
      <c r="B39" s="284"/>
      <c r="C39" s="284" t="s">
        <v>275</v>
      </c>
      <c r="D39" s="284"/>
      <c r="E39" s="284"/>
      <c r="F39" s="284"/>
      <c r="G39" s="284"/>
      <c r="H39" s="284"/>
      <c r="I39" s="284"/>
      <c r="J39" s="284"/>
      <c r="K39" s="284"/>
      <c r="L39" s="284"/>
      <c r="M39" s="284"/>
      <c r="N39" s="284"/>
      <c r="O39" s="284"/>
      <c r="P39" s="403">
        <f>情報項目シート!C26</f>
        <v>0</v>
      </c>
      <c r="Q39" s="403"/>
      <c r="R39" s="403"/>
      <c r="S39" s="403"/>
      <c r="T39" s="403"/>
      <c r="U39" s="403"/>
      <c r="V39" s="284" t="s">
        <v>25</v>
      </c>
      <c r="W39" s="284"/>
      <c r="X39" s="284"/>
      <c r="Y39" s="284"/>
    </row>
    <row r="40" spans="1:25" ht="9" customHeight="1" x14ac:dyDescent="0.15">
      <c r="A40" s="284"/>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row>
    <row r="41" spans="1:25" ht="18" customHeight="1" x14ac:dyDescent="0.15">
      <c r="A41" s="287" t="s">
        <v>52</v>
      </c>
      <c r="B41" s="368" t="s">
        <v>114</v>
      </c>
      <c r="C41" s="368"/>
      <c r="D41" s="368"/>
      <c r="E41" s="368"/>
      <c r="F41" s="368"/>
      <c r="G41" s="284"/>
      <c r="H41" s="284"/>
      <c r="I41" s="284"/>
      <c r="J41" s="284"/>
      <c r="K41" s="284"/>
      <c r="L41" s="284"/>
      <c r="M41" s="284"/>
      <c r="N41" s="284"/>
      <c r="O41" s="284"/>
      <c r="P41" s="284"/>
      <c r="Q41" s="284"/>
      <c r="R41" s="284"/>
      <c r="S41" s="284"/>
      <c r="T41" s="284"/>
      <c r="U41" s="284"/>
      <c r="V41" s="284"/>
      <c r="W41" s="284"/>
      <c r="X41" s="284"/>
      <c r="Y41" s="284"/>
    </row>
    <row r="42" spans="1:25" ht="9" customHeight="1" x14ac:dyDescent="0.15">
      <c r="A42" s="284"/>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row>
    <row r="43" spans="1:25" ht="18" customHeight="1" x14ac:dyDescent="0.15">
      <c r="A43" s="287" t="s">
        <v>53</v>
      </c>
      <c r="B43" s="284" t="s">
        <v>54</v>
      </c>
      <c r="C43" s="284"/>
      <c r="D43" s="284"/>
      <c r="E43" s="284"/>
      <c r="F43" s="284"/>
      <c r="G43" s="284"/>
      <c r="H43" s="284"/>
      <c r="I43" s="284"/>
      <c r="J43" s="284"/>
      <c r="K43" s="284"/>
      <c r="L43" s="284"/>
      <c r="M43" s="284"/>
      <c r="N43" s="284"/>
      <c r="O43" s="284"/>
      <c r="P43" s="284"/>
      <c r="Q43" s="284"/>
      <c r="R43" s="284"/>
      <c r="S43" s="284"/>
      <c r="T43" s="284"/>
      <c r="U43" s="284"/>
      <c r="V43" s="284"/>
      <c r="W43" s="284"/>
      <c r="X43" s="284"/>
      <c r="Y43" s="284"/>
    </row>
    <row r="44" spans="1:25" ht="18" customHeight="1" x14ac:dyDescent="0.15">
      <c r="A44" s="284"/>
      <c r="B44" s="284"/>
      <c r="C44" s="284" t="s">
        <v>55</v>
      </c>
      <c r="D44" s="284"/>
      <c r="E44" s="284"/>
      <c r="F44" s="284"/>
      <c r="G44" s="284"/>
      <c r="H44" s="284"/>
      <c r="I44" s="284"/>
      <c r="J44" s="366" t="s">
        <v>209</v>
      </c>
      <c r="K44" s="366"/>
      <c r="L44" s="366"/>
      <c r="M44" s="366"/>
      <c r="N44" s="366"/>
      <c r="O44" s="366"/>
      <c r="P44" s="366"/>
      <c r="Q44" s="366"/>
      <c r="R44" s="366"/>
      <c r="S44" s="366"/>
      <c r="T44" s="366"/>
      <c r="U44" s="284"/>
      <c r="V44" s="284"/>
      <c r="W44" s="284"/>
      <c r="X44" s="284"/>
      <c r="Y44" s="284"/>
    </row>
    <row r="45" spans="1:25" ht="19.5" customHeight="1" x14ac:dyDescent="0.15">
      <c r="A45" s="284"/>
      <c r="B45" s="284"/>
      <c r="C45" s="284" t="s">
        <v>56</v>
      </c>
      <c r="D45" s="284"/>
      <c r="E45" s="284"/>
      <c r="F45" s="284"/>
      <c r="G45" s="284"/>
      <c r="H45" s="284"/>
      <c r="I45" s="284"/>
      <c r="J45" s="367">
        <f>情報項目シート!C11</f>
        <v>0</v>
      </c>
      <c r="K45" s="367"/>
      <c r="L45" s="367"/>
      <c r="M45" s="367"/>
      <c r="N45" s="367"/>
      <c r="O45" s="367"/>
      <c r="P45" s="367"/>
      <c r="Q45" s="367"/>
      <c r="R45" s="367"/>
      <c r="S45" s="367"/>
      <c r="T45" s="284"/>
      <c r="U45" s="284"/>
      <c r="V45" s="284"/>
      <c r="W45" s="284"/>
      <c r="X45" s="284"/>
      <c r="Y45" s="284"/>
    </row>
    <row r="46" spans="1:25" ht="9" customHeight="1" x14ac:dyDescent="0.15">
      <c r="A46" s="284"/>
      <c r="B46" s="284"/>
      <c r="C46" s="284"/>
      <c r="D46" s="284"/>
      <c r="E46" s="284"/>
      <c r="F46" s="284"/>
      <c r="G46" s="284"/>
      <c r="H46" s="284"/>
      <c r="I46" s="284"/>
      <c r="J46" s="284"/>
      <c r="K46" s="284"/>
      <c r="L46" s="291"/>
      <c r="M46" s="285"/>
      <c r="N46" s="285"/>
      <c r="O46" s="285"/>
      <c r="P46" s="285"/>
      <c r="Q46" s="285"/>
      <c r="R46" s="285"/>
      <c r="S46" s="285"/>
      <c r="T46" s="284"/>
      <c r="U46" s="284"/>
      <c r="V46" s="284"/>
      <c r="W46" s="284"/>
      <c r="X46" s="284"/>
      <c r="Y46" s="284"/>
    </row>
    <row r="47" spans="1:25" ht="18" customHeight="1" x14ac:dyDescent="0.15">
      <c r="A47" s="287" t="s">
        <v>146</v>
      </c>
      <c r="B47" s="284" t="s">
        <v>147</v>
      </c>
      <c r="C47" s="284"/>
      <c r="D47" s="284"/>
      <c r="E47" s="284"/>
      <c r="F47" s="284"/>
      <c r="G47" s="284"/>
      <c r="H47" s="284"/>
      <c r="I47" s="284"/>
      <c r="J47" s="284"/>
      <c r="K47" s="284"/>
      <c r="L47" s="284"/>
      <c r="M47" s="284"/>
      <c r="N47" s="284"/>
      <c r="O47" s="284"/>
      <c r="P47" s="284"/>
      <c r="Q47" s="284"/>
      <c r="R47" s="284"/>
      <c r="S47" s="284"/>
      <c r="T47" s="284"/>
      <c r="U47" s="284"/>
      <c r="V47" s="284"/>
      <c r="W47" s="284"/>
      <c r="X47" s="284"/>
      <c r="Y47" s="284"/>
    </row>
    <row r="48" spans="1:25" ht="19.5" customHeight="1" x14ac:dyDescent="0.15">
      <c r="A48" s="284"/>
      <c r="B48" s="368" t="s">
        <v>148</v>
      </c>
      <c r="C48" s="368"/>
      <c r="D48" s="368"/>
      <c r="E48" s="368"/>
      <c r="F48" s="368"/>
      <c r="G48" s="368"/>
      <c r="H48" s="368"/>
      <c r="I48" s="284"/>
      <c r="J48" s="284"/>
      <c r="K48" s="284"/>
      <c r="L48" s="284"/>
      <c r="M48" s="284"/>
      <c r="N48" s="284"/>
      <c r="O48" s="284"/>
      <c r="P48" s="284"/>
      <c r="Q48" s="284"/>
      <c r="S48" s="284"/>
      <c r="T48" s="284"/>
      <c r="U48" s="284" t="s">
        <v>162</v>
      </c>
      <c r="V48" s="289"/>
      <c r="W48" s="289"/>
      <c r="X48" s="289"/>
      <c r="Y48" s="289"/>
    </row>
    <row r="49" spans="1:25" ht="20.25" customHeight="1" x14ac:dyDescent="0.15">
      <c r="A49" s="375"/>
      <c r="B49" s="376"/>
      <c r="C49" s="372" t="s">
        <v>149</v>
      </c>
      <c r="D49" s="373"/>
      <c r="E49" s="373"/>
      <c r="F49" s="373"/>
      <c r="G49" s="373"/>
      <c r="H49" s="374"/>
      <c r="I49" s="372" t="s">
        <v>238</v>
      </c>
      <c r="J49" s="384"/>
      <c r="K49" s="385"/>
      <c r="L49" s="372" t="s">
        <v>263</v>
      </c>
      <c r="M49" s="384"/>
      <c r="N49" s="385"/>
      <c r="O49" s="372" t="s">
        <v>274</v>
      </c>
      <c r="P49" s="415"/>
      <c r="Q49" s="416"/>
      <c r="R49" s="425" t="s">
        <v>275</v>
      </c>
      <c r="S49" s="394"/>
      <c r="T49" s="395"/>
      <c r="U49" s="391" t="s">
        <v>239</v>
      </c>
      <c r="V49" s="392"/>
      <c r="W49" s="393"/>
    </row>
    <row r="50" spans="1:25" ht="18" customHeight="1" x14ac:dyDescent="0.15">
      <c r="A50" s="375" t="s">
        <v>150</v>
      </c>
      <c r="B50" s="376"/>
      <c r="C50" s="375" t="s">
        <v>57</v>
      </c>
      <c r="D50" s="383"/>
      <c r="E50" s="383"/>
      <c r="F50" s="383"/>
      <c r="G50" s="383"/>
      <c r="H50" s="376"/>
      <c r="I50" s="418">
        <f>情報項目シート!C15</f>
        <v>0</v>
      </c>
      <c r="J50" s="419"/>
      <c r="K50" s="420"/>
      <c r="L50" s="418">
        <f>情報項目シート!C18</f>
        <v>0</v>
      </c>
      <c r="M50" s="419"/>
      <c r="N50" s="420"/>
      <c r="O50" s="418">
        <f>情報項目シート!C21</f>
        <v>0</v>
      </c>
      <c r="P50" s="419"/>
      <c r="Q50" s="420"/>
      <c r="R50" s="369">
        <f>情報項目シート!C24</f>
        <v>0</v>
      </c>
      <c r="S50" s="389"/>
      <c r="T50" s="390"/>
      <c r="U50" s="369">
        <f t="shared" ref="U50:U56" si="0">SUM(I50:T50)</f>
        <v>0</v>
      </c>
      <c r="V50" s="394"/>
      <c r="W50" s="395"/>
    </row>
    <row r="51" spans="1:25" ht="19.5" customHeight="1" x14ac:dyDescent="0.15">
      <c r="A51" s="377" t="s">
        <v>151</v>
      </c>
      <c r="B51" s="378"/>
      <c r="C51" s="375" t="s">
        <v>152</v>
      </c>
      <c r="D51" s="383"/>
      <c r="E51" s="383"/>
      <c r="F51" s="383"/>
      <c r="G51" s="383"/>
      <c r="H51" s="376"/>
      <c r="I51" s="386"/>
      <c r="J51" s="387"/>
      <c r="K51" s="388"/>
      <c r="L51" s="386"/>
      <c r="M51" s="387"/>
      <c r="N51" s="388"/>
      <c r="O51" s="386"/>
      <c r="P51" s="387"/>
      <c r="Q51" s="388"/>
      <c r="R51" s="369"/>
      <c r="S51" s="389"/>
      <c r="T51" s="390"/>
      <c r="U51" s="369">
        <f t="shared" si="0"/>
        <v>0</v>
      </c>
      <c r="V51" s="394"/>
      <c r="W51" s="395"/>
    </row>
    <row r="52" spans="1:25" ht="19.5" customHeight="1" x14ac:dyDescent="0.15">
      <c r="A52" s="379"/>
      <c r="B52" s="380"/>
      <c r="C52" s="375" t="s">
        <v>153</v>
      </c>
      <c r="D52" s="383"/>
      <c r="E52" s="383"/>
      <c r="F52" s="383"/>
      <c r="G52" s="383"/>
      <c r="H52" s="376"/>
      <c r="I52" s="386"/>
      <c r="J52" s="387"/>
      <c r="K52" s="388"/>
      <c r="L52" s="386"/>
      <c r="M52" s="387"/>
      <c r="N52" s="388"/>
      <c r="O52" s="386"/>
      <c r="P52" s="387"/>
      <c r="Q52" s="388"/>
      <c r="R52" s="369"/>
      <c r="S52" s="389"/>
      <c r="T52" s="390"/>
      <c r="U52" s="369">
        <f t="shared" si="0"/>
        <v>0</v>
      </c>
      <c r="V52" s="394"/>
      <c r="W52" s="395"/>
    </row>
    <row r="53" spans="1:25" ht="19.5" customHeight="1" x14ac:dyDescent="0.15">
      <c r="A53" s="379"/>
      <c r="B53" s="380"/>
      <c r="C53" s="375" t="s">
        <v>154</v>
      </c>
      <c r="D53" s="383"/>
      <c r="E53" s="383"/>
      <c r="F53" s="383"/>
      <c r="G53" s="383"/>
      <c r="H53" s="376"/>
      <c r="I53" s="386"/>
      <c r="J53" s="387"/>
      <c r="K53" s="388"/>
      <c r="L53" s="386"/>
      <c r="M53" s="387"/>
      <c r="N53" s="388"/>
      <c r="O53" s="386"/>
      <c r="P53" s="387"/>
      <c r="Q53" s="388"/>
      <c r="R53" s="369"/>
      <c r="S53" s="389"/>
      <c r="T53" s="390"/>
      <c r="U53" s="369">
        <f t="shared" si="0"/>
        <v>0</v>
      </c>
      <c r="V53" s="394"/>
      <c r="W53" s="395"/>
    </row>
    <row r="54" spans="1:25" ht="19.5" customHeight="1" x14ac:dyDescent="0.15">
      <c r="A54" s="379"/>
      <c r="B54" s="380"/>
      <c r="C54" s="372" t="s">
        <v>155</v>
      </c>
      <c r="D54" s="373"/>
      <c r="E54" s="373"/>
      <c r="F54" s="373"/>
      <c r="G54" s="373"/>
      <c r="H54" s="374"/>
      <c r="I54" s="369">
        <f>SUM(I51:K53)</f>
        <v>0</v>
      </c>
      <c r="J54" s="370"/>
      <c r="K54" s="371"/>
      <c r="L54" s="369">
        <f t="shared" ref="L54" si="1">SUM(L51:N53)</f>
        <v>0</v>
      </c>
      <c r="M54" s="370"/>
      <c r="N54" s="371"/>
      <c r="O54" s="369">
        <f>SUM(O51:Q53)</f>
        <v>0</v>
      </c>
      <c r="P54" s="370"/>
      <c r="Q54" s="371"/>
      <c r="R54" s="369">
        <f>SUM(R51:T53)</f>
        <v>0</v>
      </c>
      <c r="S54" s="370"/>
      <c r="T54" s="371"/>
      <c r="U54" s="369">
        <f t="shared" si="0"/>
        <v>0</v>
      </c>
      <c r="V54" s="394"/>
      <c r="W54" s="395"/>
    </row>
    <row r="55" spans="1:25" ht="18" customHeight="1" x14ac:dyDescent="0.15">
      <c r="A55" s="379"/>
      <c r="B55" s="380"/>
      <c r="C55" s="375" t="s">
        <v>172</v>
      </c>
      <c r="D55" s="383"/>
      <c r="E55" s="383"/>
      <c r="F55" s="383"/>
      <c r="G55" s="383"/>
      <c r="H55" s="376"/>
      <c r="I55" s="369">
        <f>情報項目シート!C17</f>
        <v>0</v>
      </c>
      <c r="J55" s="370"/>
      <c r="K55" s="371"/>
      <c r="L55" s="369">
        <f>情報項目シート!C20</f>
        <v>0</v>
      </c>
      <c r="M55" s="370"/>
      <c r="N55" s="371"/>
      <c r="O55" s="369">
        <f>情報項目シート!C23</f>
        <v>0</v>
      </c>
      <c r="P55" s="370"/>
      <c r="Q55" s="371"/>
      <c r="R55" s="369">
        <f>情報項目シート!C26</f>
        <v>0</v>
      </c>
      <c r="S55" s="389"/>
      <c r="T55" s="390"/>
      <c r="U55" s="369">
        <f t="shared" si="0"/>
        <v>0</v>
      </c>
      <c r="V55" s="394"/>
      <c r="W55" s="395"/>
    </row>
    <row r="56" spans="1:25" ht="18" customHeight="1" x14ac:dyDescent="0.15">
      <c r="A56" s="381"/>
      <c r="B56" s="382"/>
      <c r="C56" s="372" t="s">
        <v>156</v>
      </c>
      <c r="D56" s="373"/>
      <c r="E56" s="373"/>
      <c r="F56" s="373"/>
      <c r="G56" s="373"/>
      <c r="H56" s="374"/>
      <c r="I56" s="369">
        <f t="shared" ref="I56" si="2">I54+I55</f>
        <v>0</v>
      </c>
      <c r="J56" s="370"/>
      <c r="K56" s="371"/>
      <c r="L56" s="369">
        <f t="shared" ref="L56" si="3">L54+L55</f>
        <v>0</v>
      </c>
      <c r="M56" s="370"/>
      <c r="N56" s="371"/>
      <c r="O56" s="369">
        <f>O54+O55</f>
        <v>0</v>
      </c>
      <c r="P56" s="370"/>
      <c r="Q56" s="371"/>
      <c r="R56" s="369">
        <f>R54+R55</f>
        <v>0</v>
      </c>
      <c r="S56" s="370"/>
      <c r="T56" s="371"/>
      <c r="U56" s="369">
        <f t="shared" si="0"/>
        <v>0</v>
      </c>
      <c r="V56" s="394"/>
      <c r="W56" s="395"/>
    </row>
    <row r="57" spans="1:25" ht="5.25" customHeight="1" x14ac:dyDescent="0.15">
      <c r="A57" s="284"/>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row>
    <row r="58" spans="1:25" ht="18" customHeight="1" x14ac:dyDescent="0.15">
      <c r="A58" s="284"/>
      <c r="B58" s="368" t="s">
        <v>157</v>
      </c>
      <c r="C58" s="368"/>
      <c r="D58" s="368"/>
      <c r="E58" s="368"/>
      <c r="F58" s="368"/>
      <c r="G58" s="368"/>
      <c r="H58" s="368"/>
      <c r="I58" s="368"/>
      <c r="J58" s="368"/>
      <c r="K58" s="368"/>
      <c r="L58" s="368"/>
      <c r="M58" s="368"/>
      <c r="N58" s="368"/>
      <c r="O58" s="368"/>
      <c r="P58" s="368"/>
      <c r="Q58" s="368"/>
      <c r="R58" s="368"/>
      <c r="S58" s="368"/>
      <c r="T58" s="368"/>
      <c r="U58" s="368"/>
      <c r="V58" s="368"/>
      <c r="W58" s="368"/>
      <c r="X58" s="368"/>
      <c r="Y58" s="284"/>
    </row>
    <row r="59" spans="1:25" ht="18" customHeight="1" x14ac:dyDescent="0.15">
      <c r="A59" s="284"/>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row>
    <row r="60" spans="1:25" ht="18" customHeight="1" x14ac:dyDescent="0.15">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18" customHeight="1" x14ac:dyDescent="0.15">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row>
    <row r="62" spans="1:25" ht="18" customHeight="1" x14ac:dyDescent="0.15">
      <c r="A62" s="284"/>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row>
    <row r="63" spans="1:25" ht="18" customHeight="1" x14ac:dyDescent="0.15">
      <c r="A63" s="287" t="s">
        <v>173</v>
      </c>
      <c r="B63" s="284" t="s">
        <v>58</v>
      </c>
      <c r="C63" s="284"/>
      <c r="D63" s="284"/>
      <c r="E63" s="284"/>
      <c r="F63" s="284"/>
      <c r="G63" s="284"/>
      <c r="H63" s="284"/>
      <c r="I63" s="284"/>
      <c r="J63" s="284"/>
      <c r="K63" s="284"/>
      <c r="L63" s="284"/>
      <c r="M63" s="284"/>
      <c r="N63" s="284"/>
      <c r="O63" s="284"/>
      <c r="P63" s="284"/>
      <c r="Q63" s="284"/>
      <c r="R63" s="284"/>
      <c r="S63" s="284"/>
      <c r="T63" s="284"/>
      <c r="U63" s="284"/>
      <c r="V63" s="284"/>
      <c r="W63" s="284"/>
      <c r="X63" s="284"/>
      <c r="Y63" s="284"/>
    </row>
    <row r="64" spans="1:25" ht="18" customHeight="1" x14ac:dyDescent="0.15">
      <c r="A64" s="284"/>
      <c r="B64" s="284"/>
      <c r="C64" s="284" t="s">
        <v>59</v>
      </c>
      <c r="D64" s="284"/>
      <c r="E64" s="284"/>
      <c r="F64" s="284"/>
      <c r="G64" s="284"/>
      <c r="H64" s="284"/>
      <c r="I64" s="366">
        <f>情報項目シート!C38</f>
        <v>0</v>
      </c>
      <c r="J64" s="366"/>
      <c r="K64" s="366"/>
      <c r="L64" s="366"/>
      <c r="M64" s="366"/>
      <c r="N64" s="366"/>
      <c r="O64" s="366"/>
      <c r="P64" s="366"/>
      <c r="Q64" s="366"/>
      <c r="R64" s="366"/>
      <c r="S64" s="366"/>
      <c r="T64" s="366"/>
      <c r="U64" s="366"/>
      <c r="V64" s="366"/>
      <c r="W64" s="366"/>
      <c r="X64" s="366"/>
      <c r="Y64" s="310"/>
    </row>
    <row r="65" spans="1:25" ht="18" customHeight="1" x14ac:dyDescent="0.15">
      <c r="A65" s="284"/>
      <c r="B65" s="284"/>
      <c r="C65" s="284" t="s">
        <v>63</v>
      </c>
      <c r="D65" s="284"/>
      <c r="E65" s="284"/>
      <c r="F65" s="284"/>
      <c r="G65" s="284"/>
      <c r="H65" s="284"/>
      <c r="I65" s="366">
        <f>情報項目シート!C39</f>
        <v>0</v>
      </c>
      <c r="J65" s="366"/>
      <c r="K65" s="366"/>
      <c r="L65" s="366"/>
      <c r="M65" s="366"/>
      <c r="N65" s="366"/>
      <c r="O65" s="366"/>
      <c r="P65" s="366"/>
      <c r="Q65" s="366"/>
      <c r="R65" s="366"/>
      <c r="S65" s="366"/>
      <c r="T65" s="366"/>
      <c r="U65" s="366"/>
      <c r="V65" s="366"/>
      <c r="W65" s="366"/>
      <c r="X65" s="366"/>
      <c r="Y65" s="310"/>
    </row>
    <row r="66" spans="1:25" ht="18" customHeight="1" x14ac:dyDescent="0.15">
      <c r="A66" s="284"/>
      <c r="B66" s="284"/>
      <c r="C66" s="284" t="s">
        <v>64</v>
      </c>
      <c r="D66" s="284"/>
      <c r="E66" s="284"/>
      <c r="F66" s="284"/>
      <c r="G66" s="284"/>
      <c r="H66" s="284"/>
      <c r="I66" s="366">
        <f>情報項目シート!C40</f>
        <v>0</v>
      </c>
      <c r="J66" s="366"/>
      <c r="K66" s="366"/>
      <c r="L66" s="366"/>
      <c r="M66" s="366"/>
      <c r="N66" s="366"/>
      <c r="O66" s="366"/>
      <c r="P66" s="366"/>
      <c r="Q66" s="366"/>
      <c r="R66" s="366"/>
      <c r="S66" s="366"/>
      <c r="T66" s="366"/>
      <c r="U66" s="366"/>
      <c r="V66" s="366"/>
      <c r="W66" s="366"/>
      <c r="X66" s="366"/>
      <c r="Y66" s="310"/>
    </row>
    <row r="67" spans="1:25" ht="18" customHeight="1" x14ac:dyDescent="0.15">
      <c r="A67" s="284"/>
      <c r="B67" s="284"/>
      <c r="C67" s="284" t="s">
        <v>60</v>
      </c>
      <c r="D67" s="284"/>
      <c r="E67" s="284"/>
      <c r="F67" s="284"/>
      <c r="G67" s="284"/>
      <c r="H67" s="284"/>
      <c r="I67" s="424" t="str">
        <f>"〒"&amp;情報項目シート!C41</f>
        <v>〒</v>
      </c>
      <c r="J67" s="424"/>
      <c r="K67" s="424"/>
      <c r="L67" s="424"/>
      <c r="M67" s="424"/>
      <c r="N67" s="424"/>
      <c r="O67" s="424"/>
      <c r="P67" s="424"/>
      <c r="Q67" s="424"/>
      <c r="R67" s="424"/>
      <c r="S67" s="424"/>
      <c r="T67" s="424"/>
      <c r="U67" s="424"/>
      <c r="V67" s="424"/>
      <c r="W67" s="424"/>
      <c r="X67" s="424"/>
      <c r="Y67" s="316"/>
    </row>
    <row r="68" spans="1:25" ht="18" customHeight="1" x14ac:dyDescent="0.15">
      <c r="A68" s="284"/>
      <c r="B68" s="284"/>
      <c r="C68" s="284" t="s">
        <v>61</v>
      </c>
      <c r="D68" s="284"/>
      <c r="E68" s="284"/>
      <c r="F68" s="284"/>
      <c r="G68" s="284"/>
      <c r="H68" s="284"/>
      <c r="I68" s="400">
        <f>情報項目シート!C42</f>
        <v>0</v>
      </c>
      <c r="J68" s="400"/>
      <c r="K68" s="400"/>
      <c r="L68" s="400"/>
      <c r="M68" s="400"/>
      <c r="N68" s="400"/>
      <c r="O68" s="400"/>
      <c r="P68" s="400"/>
      <c r="Q68" s="400"/>
      <c r="R68" s="400"/>
      <c r="S68" s="400"/>
      <c r="T68" s="400"/>
      <c r="U68" s="400"/>
      <c r="V68" s="400"/>
      <c r="W68" s="400"/>
      <c r="X68" s="400"/>
      <c r="Y68" s="312"/>
    </row>
    <row r="69" spans="1:25" ht="18" customHeight="1" x14ac:dyDescent="0.15">
      <c r="A69" s="284"/>
      <c r="B69" s="284"/>
      <c r="C69" s="284"/>
      <c r="D69" s="284"/>
      <c r="E69" s="284"/>
      <c r="F69" s="284"/>
      <c r="G69" s="284"/>
      <c r="H69" s="284"/>
      <c r="I69" s="400"/>
      <c r="J69" s="400"/>
      <c r="K69" s="400"/>
      <c r="L69" s="400"/>
      <c r="M69" s="400"/>
      <c r="N69" s="400"/>
      <c r="O69" s="400"/>
      <c r="P69" s="400"/>
      <c r="Q69" s="400"/>
      <c r="R69" s="400"/>
      <c r="S69" s="400"/>
      <c r="T69" s="400"/>
      <c r="U69" s="400"/>
      <c r="V69" s="400"/>
      <c r="W69" s="400"/>
      <c r="X69" s="400"/>
      <c r="Y69" s="312"/>
    </row>
    <row r="70" spans="1:25" ht="18" customHeight="1" x14ac:dyDescent="0.15">
      <c r="A70" s="284"/>
      <c r="B70" s="284"/>
      <c r="C70" s="284" t="s">
        <v>62</v>
      </c>
      <c r="D70" s="284"/>
      <c r="E70" s="284"/>
      <c r="F70" s="284"/>
      <c r="G70" s="284"/>
      <c r="H70" s="284"/>
      <c r="I70" s="366">
        <f>情報項目シート!C43</f>
        <v>0</v>
      </c>
      <c r="J70" s="366"/>
      <c r="K70" s="366"/>
      <c r="L70" s="366"/>
      <c r="M70" s="366"/>
      <c r="N70" s="366"/>
      <c r="O70" s="366"/>
      <c r="P70" s="366"/>
      <c r="Q70" s="366"/>
      <c r="R70" s="366"/>
      <c r="S70" s="366"/>
      <c r="T70" s="366"/>
      <c r="U70" s="366"/>
      <c r="V70" s="366"/>
      <c r="W70" s="366"/>
      <c r="X70" s="366"/>
      <c r="Y70" s="310"/>
    </row>
    <row r="71" spans="1:25" ht="18" customHeight="1" x14ac:dyDescent="0.15">
      <c r="A71" s="284"/>
      <c r="B71" s="284"/>
      <c r="C71" s="284" t="s">
        <v>158</v>
      </c>
      <c r="D71" s="284"/>
      <c r="E71" s="284"/>
      <c r="F71" s="284"/>
      <c r="G71" s="284"/>
      <c r="H71" s="284"/>
      <c r="I71" s="366">
        <f>情報項目シート!C44</f>
        <v>0</v>
      </c>
      <c r="J71" s="366"/>
      <c r="K71" s="366"/>
      <c r="L71" s="366"/>
      <c r="M71" s="366"/>
      <c r="N71" s="366"/>
      <c r="O71" s="366"/>
      <c r="P71" s="366"/>
      <c r="Q71" s="366"/>
      <c r="R71" s="366"/>
      <c r="S71" s="366"/>
      <c r="T71" s="366"/>
      <c r="U71" s="366"/>
      <c r="V71" s="366"/>
      <c r="W71" s="366"/>
      <c r="X71" s="366"/>
      <c r="Y71" s="310"/>
    </row>
    <row r="72" spans="1:25" ht="10.5" customHeight="1" x14ac:dyDescent="0.15"/>
    <row r="73" spans="1:25" ht="18" customHeight="1" x14ac:dyDescent="0.15">
      <c r="A73" s="287" t="s">
        <v>240</v>
      </c>
      <c r="B73" s="278" t="s">
        <v>350</v>
      </c>
    </row>
    <row r="74" spans="1:25" ht="18" customHeight="1" x14ac:dyDescent="0.15">
      <c r="B74" s="306" t="s">
        <v>322</v>
      </c>
      <c r="C74" s="278" t="s">
        <v>241</v>
      </c>
    </row>
    <row r="75" spans="1:25" ht="18" customHeight="1" x14ac:dyDescent="0.15">
      <c r="C75" s="278" t="s">
        <v>347</v>
      </c>
      <c r="E75" s="306" t="s">
        <v>322</v>
      </c>
      <c r="F75" s="278" t="s">
        <v>346</v>
      </c>
    </row>
    <row r="76" spans="1:25" ht="18" customHeight="1" x14ac:dyDescent="0.15">
      <c r="B76" s="306" t="s">
        <v>322</v>
      </c>
      <c r="C76" s="278" t="s">
        <v>242</v>
      </c>
    </row>
    <row r="77" spans="1:25" ht="18" customHeight="1" x14ac:dyDescent="0.15">
      <c r="C77" s="278" t="s">
        <v>347</v>
      </c>
      <c r="E77" s="306" t="s">
        <v>322</v>
      </c>
      <c r="F77" s="278" t="s">
        <v>345</v>
      </c>
      <c r="K77" s="306" t="s">
        <v>322</v>
      </c>
      <c r="L77" s="278" t="s">
        <v>349</v>
      </c>
    </row>
    <row r="78" spans="1:25" ht="18" customHeight="1" x14ac:dyDescent="0.15">
      <c r="E78" s="306" t="s">
        <v>322</v>
      </c>
      <c r="F78" s="278" t="s">
        <v>348</v>
      </c>
    </row>
    <row r="79" spans="1:25" ht="18" customHeight="1" x14ac:dyDescent="0.15">
      <c r="B79" s="306" t="s">
        <v>322</v>
      </c>
      <c r="C79" s="278" t="s">
        <v>243</v>
      </c>
    </row>
    <row r="80" spans="1:25" ht="18" customHeight="1" x14ac:dyDescent="0.15">
      <c r="C80" s="278" t="s">
        <v>347</v>
      </c>
      <c r="E80" s="306" t="s">
        <v>322</v>
      </c>
      <c r="F80" s="278" t="s">
        <v>345</v>
      </c>
      <c r="K80" s="306" t="s">
        <v>322</v>
      </c>
      <c r="L80" s="278" t="s">
        <v>349</v>
      </c>
    </row>
    <row r="81" spans="1:25" ht="18" customHeight="1" x14ac:dyDescent="0.15">
      <c r="E81" s="306" t="s">
        <v>322</v>
      </c>
      <c r="F81" s="278" t="s">
        <v>348</v>
      </c>
    </row>
    <row r="82" spans="1:25" ht="9" customHeight="1" x14ac:dyDescent="0.15"/>
    <row r="83" spans="1:25" ht="18" customHeight="1" x14ac:dyDescent="0.15">
      <c r="A83" s="287" t="s">
        <v>244</v>
      </c>
      <c r="B83" s="278" t="s">
        <v>245</v>
      </c>
    </row>
    <row r="84" spans="1:25" ht="18" customHeight="1" x14ac:dyDescent="0.15">
      <c r="B84" s="306" t="s">
        <v>322</v>
      </c>
      <c r="C84" s="278" t="s">
        <v>270</v>
      </c>
    </row>
    <row r="85" spans="1:25" ht="18" customHeight="1" x14ac:dyDescent="0.15">
      <c r="C85" s="278" t="s">
        <v>271</v>
      </c>
    </row>
    <row r="86" spans="1:25" ht="18" customHeight="1" x14ac:dyDescent="0.15">
      <c r="B86" s="278" t="s">
        <v>252</v>
      </c>
      <c r="K86" s="295">
        <f>情報項目シート!C63</f>
        <v>0</v>
      </c>
      <c r="L86" s="278" t="s">
        <v>265</v>
      </c>
    </row>
    <row r="87" spans="1:25" ht="18" customHeight="1" x14ac:dyDescent="0.15">
      <c r="B87" s="278" t="s">
        <v>253</v>
      </c>
      <c r="H87" s="295">
        <f>情報項目シート!C64</f>
        <v>0</v>
      </c>
      <c r="I87" s="278" t="s">
        <v>265</v>
      </c>
      <c r="K87" s="278" t="s">
        <v>266</v>
      </c>
      <c r="O87" s="295">
        <f>情報項目シート!C65</f>
        <v>0</v>
      </c>
      <c r="P87" s="278" t="s">
        <v>265</v>
      </c>
      <c r="R87" s="278" t="s">
        <v>267</v>
      </c>
      <c r="V87" s="295">
        <f>情報項目シート!C66</f>
        <v>0</v>
      </c>
      <c r="W87" s="278" t="s">
        <v>268</v>
      </c>
    </row>
    <row r="88" spans="1:25" ht="6.75" customHeight="1" x14ac:dyDescent="0.15"/>
    <row r="89" spans="1:25" ht="18" customHeight="1" x14ac:dyDescent="0.15">
      <c r="B89" s="278" t="s">
        <v>269</v>
      </c>
    </row>
    <row r="90" spans="1:25" ht="18" customHeight="1" x14ac:dyDescent="0.15">
      <c r="V90" s="278" t="s">
        <v>276</v>
      </c>
    </row>
    <row r="91" spans="1:25" ht="18" customHeight="1" x14ac:dyDescent="0.15">
      <c r="A91" s="292"/>
      <c r="B91" s="293"/>
      <c r="C91" s="293"/>
      <c r="D91" s="293"/>
      <c r="E91" s="293"/>
      <c r="F91" s="294"/>
      <c r="G91" s="414" t="s">
        <v>238</v>
      </c>
      <c r="H91" s="415"/>
      <c r="I91" s="416"/>
      <c r="J91" s="414" t="s">
        <v>263</v>
      </c>
      <c r="K91" s="415"/>
      <c r="L91" s="416"/>
      <c r="M91" s="414" t="s">
        <v>274</v>
      </c>
      <c r="N91" s="415"/>
      <c r="O91" s="416"/>
      <c r="P91" s="414" t="s">
        <v>275</v>
      </c>
      <c r="Q91" s="415"/>
      <c r="R91" s="416"/>
      <c r="S91" s="414" t="s">
        <v>375</v>
      </c>
      <c r="T91" s="415"/>
      <c r="U91" s="416"/>
      <c r="V91" s="422" t="s">
        <v>408</v>
      </c>
      <c r="W91" s="423"/>
      <c r="X91" s="423"/>
      <c r="Y91" s="341"/>
    </row>
    <row r="92" spans="1:25" ht="20.25" customHeight="1" x14ac:dyDescent="0.15">
      <c r="A92" s="292" t="s">
        <v>272</v>
      </c>
      <c r="B92" s="293"/>
      <c r="C92" s="293"/>
      <c r="D92" s="293"/>
      <c r="E92" s="293"/>
      <c r="F92" s="294"/>
      <c r="G92" s="411">
        <f>情報項目シート!C67</f>
        <v>0</v>
      </c>
      <c r="H92" s="412"/>
      <c r="I92" s="413"/>
      <c r="J92" s="411">
        <f>情報項目シート!C69</f>
        <v>0</v>
      </c>
      <c r="K92" s="412"/>
      <c r="L92" s="413"/>
      <c r="M92" s="411">
        <f>情報項目シート!C71</f>
        <v>0</v>
      </c>
      <c r="N92" s="412"/>
      <c r="O92" s="413"/>
      <c r="P92" s="411">
        <f>情報項目シート!C73</f>
        <v>0</v>
      </c>
      <c r="Q92" s="412"/>
      <c r="R92" s="413"/>
      <c r="S92" s="411">
        <f>情報項目シート!C75</f>
        <v>0</v>
      </c>
      <c r="T92" s="412"/>
      <c r="U92" s="413"/>
      <c r="V92" s="421">
        <f>情報項目シート!C77</f>
        <v>0</v>
      </c>
      <c r="W92" s="421"/>
      <c r="X92" s="421"/>
      <c r="Y92" s="342"/>
    </row>
    <row r="93" spans="1:25" ht="22.5" customHeight="1" x14ac:dyDescent="0.15">
      <c r="A93" s="292" t="s">
        <v>273</v>
      </c>
      <c r="B93" s="293"/>
      <c r="C93" s="293"/>
      <c r="D93" s="293"/>
      <c r="E93" s="293"/>
      <c r="F93" s="294"/>
      <c r="G93" s="411">
        <f>情報項目シート!C68</f>
        <v>0</v>
      </c>
      <c r="H93" s="412"/>
      <c r="I93" s="413"/>
      <c r="J93" s="411">
        <f>情報項目シート!C70</f>
        <v>0</v>
      </c>
      <c r="K93" s="412"/>
      <c r="L93" s="413"/>
      <c r="M93" s="411">
        <f>情報項目シート!C72</f>
        <v>0</v>
      </c>
      <c r="N93" s="412"/>
      <c r="O93" s="413"/>
      <c r="P93" s="411">
        <f>情報項目シート!C74</f>
        <v>0</v>
      </c>
      <c r="Q93" s="412"/>
      <c r="R93" s="413"/>
      <c r="S93" s="411">
        <f>情報項目シート!C76</f>
        <v>0</v>
      </c>
      <c r="T93" s="412"/>
      <c r="U93" s="413"/>
      <c r="V93" s="421">
        <f>情報項目シート!C78</f>
        <v>0</v>
      </c>
      <c r="W93" s="421"/>
      <c r="X93" s="421"/>
      <c r="Y93" s="343"/>
    </row>
    <row r="94" spans="1:25" ht="8.25" customHeight="1" x14ac:dyDescent="0.15"/>
    <row r="95" spans="1:25" ht="18" customHeight="1" x14ac:dyDescent="0.15">
      <c r="B95" s="278" t="s">
        <v>319</v>
      </c>
    </row>
    <row r="96" spans="1:25" ht="8.25" customHeight="1" x14ac:dyDescent="0.15"/>
    <row r="97" spans="1:22" ht="18" customHeight="1" x14ac:dyDescent="0.15">
      <c r="C97" s="278" t="s">
        <v>320</v>
      </c>
    </row>
    <row r="98" spans="1:22" ht="5.25" customHeight="1" x14ac:dyDescent="0.15"/>
    <row r="99" spans="1:22" ht="18" customHeight="1" x14ac:dyDescent="0.15">
      <c r="B99" s="306" t="s">
        <v>322</v>
      </c>
      <c r="C99" s="278" t="s">
        <v>321</v>
      </c>
    </row>
    <row r="100" spans="1:22" ht="7.5" customHeight="1" x14ac:dyDescent="0.15"/>
    <row r="101" spans="1:22" ht="18" customHeight="1" x14ac:dyDescent="0.15">
      <c r="V101" s="344" t="s">
        <v>401</v>
      </c>
    </row>
    <row r="103" spans="1:22" ht="18" customHeight="1" x14ac:dyDescent="0.15">
      <c r="A103" s="278" t="s">
        <v>323</v>
      </c>
    </row>
    <row r="104" spans="1:22" ht="18" customHeight="1" x14ac:dyDescent="0.15">
      <c r="A104" s="278" t="s">
        <v>324</v>
      </c>
    </row>
  </sheetData>
  <mergeCells count="109">
    <mergeCell ref="U51:W51"/>
    <mergeCell ref="U52:W52"/>
    <mergeCell ref="U53:W53"/>
    <mergeCell ref="U54:W54"/>
    <mergeCell ref="J44:T44"/>
    <mergeCell ref="C53:H53"/>
    <mergeCell ref="C54:H54"/>
    <mergeCell ref="R49:T49"/>
    <mergeCell ref="R50:T50"/>
    <mergeCell ref="R51:T51"/>
    <mergeCell ref="R52:T52"/>
    <mergeCell ref="R53:T53"/>
    <mergeCell ref="R54:T54"/>
    <mergeCell ref="L54:N54"/>
    <mergeCell ref="L50:N50"/>
    <mergeCell ref="L51:N51"/>
    <mergeCell ref="G93:I93"/>
    <mergeCell ref="J93:L93"/>
    <mergeCell ref="M93:O93"/>
    <mergeCell ref="P93:R93"/>
    <mergeCell ref="P92:R92"/>
    <mergeCell ref="S92:U92"/>
    <mergeCell ref="V93:X93"/>
    <mergeCell ref="V92:X92"/>
    <mergeCell ref="P37:U37"/>
    <mergeCell ref="P38:U38"/>
    <mergeCell ref="V91:X91"/>
    <mergeCell ref="L52:N52"/>
    <mergeCell ref="L53:N53"/>
    <mergeCell ref="I52:K52"/>
    <mergeCell ref="I53:K53"/>
    <mergeCell ref="I71:X71"/>
    <mergeCell ref="I66:X66"/>
    <mergeCell ref="I67:X67"/>
    <mergeCell ref="I68:X69"/>
    <mergeCell ref="U55:W55"/>
    <mergeCell ref="U56:W56"/>
    <mergeCell ref="S93:U93"/>
    <mergeCell ref="P39:U39"/>
    <mergeCell ref="I50:K50"/>
    <mergeCell ref="G92:I92"/>
    <mergeCell ref="J92:L92"/>
    <mergeCell ref="M92:O92"/>
    <mergeCell ref="G91:I91"/>
    <mergeCell ref="J91:L91"/>
    <mergeCell ref="M91:O91"/>
    <mergeCell ref="P91:R91"/>
    <mergeCell ref="S91:U91"/>
    <mergeCell ref="E22:X22"/>
    <mergeCell ref="E23:X23"/>
    <mergeCell ref="E24:X24"/>
    <mergeCell ref="C51:H51"/>
    <mergeCell ref="C52:H52"/>
    <mergeCell ref="L56:N56"/>
    <mergeCell ref="O49:Q49"/>
    <mergeCell ref="O50:Q50"/>
    <mergeCell ref="O51:Q51"/>
    <mergeCell ref="O52:Q52"/>
    <mergeCell ref="O53:Q53"/>
    <mergeCell ref="O54:Q54"/>
    <mergeCell ref="O55:Q55"/>
    <mergeCell ref="O56:Q56"/>
    <mergeCell ref="L55:N55"/>
    <mergeCell ref="P36:U36"/>
    <mergeCell ref="A3:X3"/>
    <mergeCell ref="A5:X5"/>
    <mergeCell ref="J8:L8"/>
    <mergeCell ref="M8:X8"/>
    <mergeCell ref="M12:V12"/>
    <mergeCell ref="M11:X11"/>
    <mergeCell ref="M9:X10"/>
    <mergeCell ref="B27:X27"/>
    <mergeCell ref="J35:M35"/>
    <mergeCell ref="P33:U33"/>
    <mergeCell ref="P30:U30"/>
    <mergeCell ref="K13:R13"/>
    <mergeCell ref="A17:X17"/>
    <mergeCell ref="A18:X18"/>
    <mergeCell ref="S13:X13"/>
    <mergeCell ref="P29:U29"/>
    <mergeCell ref="P31:U31"/>
    <mergeCell ref="P32:U32"/>
    <mergeCell ref="P35:U35"/>
    <mergeCell ref="A15:X15"/>
    <mergeCell ref="A16:X16"/>
    <mergeCell ref="I70:X70"/>
    <mergeCell ref="J45:S45"/>
    <mergeCell ref="B41:F41"/>
    <mergeCell ref="B48:H48"/>
    <mergeCell ref="I64:X64"/>
    <mergeCell ref="I65:X65"/>
    <mergeCell ref="B58:X58"/>
    <mergeCell ref="I55:K55"/>
    <mergeCell ref="I56:K56"/>
    <mergeCell ref="C56:H56"/>
    <mergeCell ref="R56:T56"/>
    <mergeCell ref="A49:B49"/>
    <mergeCell ref="A50:B50"/>
    <mergeCell ref="A51:B56"/>
    <mergeCell ref="C49:H49"/>
    <mergeCell ref="C50:H50"/>
    <mergeCell ref="L49:N49"/>
    <mergeCell ref="I51:K51"/>
    <mergeCell ref="C55:H55"/>
    <mergeCell ref="R55:T55"/>
    <mergeCell ref="I49:K49"/>
    <mergeCell ref="I54:K54"/>
    <mergeCell ref="U49:W49"/>
    <mergeCell ref="U50:W50"/>
  </mergeCells>
  <phoneticPr fontId="4"/>
  <dataValidations count="1">
    <dataValidation type="list" allowBlank="1" showInputMessage="1" showErrorMessage="1" sqref="B99 K80 E80:E81 B79 K77 E75 E77:E78 B74 B76 B84" xr:uid="{008682EA-3EDF-446E-9E4A-59614CB1D14F}">
      <formula1>$A$103:$A$104</formula1>
    </dataValidation>
  </dataValidations>
  <pageMargins left="0.7" right="0.7" top="0.75" bottom="0.75" header="0.3" footer="0.3"/>
  <pageSetup paperSize="9" scale="93" fitToHeight="0" orientation="portrait" r:id="rId1"/>
  <rowBreaks count="2" manualBreakCount="2">
    <brk id="45" max="25" man="1"/>
    <brk id="72"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4"/>
  <sheetViews>
    <sheetView workbookViewId="0">
      <selection activeCell="D8" sqref="D8"/>
    </sheetView>
  </sheetViews>
  <sheetFormatPr defaultRowHeight="13.5" x14ac:dyDescent="0.15"/>
  <cols>
    <col min="1" max="1" width="22.125" style="78" customWidth="1"/>
    <col min="2" max="2" width="24.125" style="78" customWidth="1"/>
    <col min="3" max="7" width="16.125" style="78" customWidth="1"/>
    <col min="8" max="16384" width="9" style="78"/>
  </cols>
  <sheetData>
    <row r="1" spans="1:9" ht="18.75" x14ac:dyDescent="0.15">
      <c r="A1" s="184"/>
      <c r="B1" s="8"/>
      <c r="C1" s="8"/>
      <c r="D1" s="9"/>
      <c r="E1" s="9"/>
      <c r="G1" s="188" t="s">
        <v>277</v>
      </c>
      <c r="H1" s="8"/>
    </row>
    <row r="2" spans="1:9" ht="19.5" x14ac:dyDescent="0.15">
      <c r="A2" s="426" t="s">
        <v>164</v>
      </c>
      <c r="B2" s="426"/>
      <c r="C2" s="426"/>
      <c r="D2" s="426"/>
      <c r="E2" s="427"/>
      <c r="F2" s="427"/>
      <c r="G2" s="427"/>
      <c r="H2" s="8"/>
    </row>
    <row r="3" spans="1:9" x14ac:dyDescent="0.15">
      <c r="A3" s="8"/>
      <c r="B3" s="8"/>
      <c r="C3" s="8"/>
      <c r="D3" s="8"/>
      <c r="E3" s="8"/>
      <c r="F3" s="8"/>
      <c r="G3" s="8"/>
      <c r="H3" s="8"/>
    </row>
    <row r="4" spans="1:9" s="79" customFormat="1" ht="20.25" customHeight="1" x14ac:dyDescent="0.15">
      <c r="A4" s="85" t="s">
        <v>125</v>
      </c>
      <c r="B4" s="85"/>
      <c r="C4" s="10"/>
      <c r="D4" s="10"/>
      <c r="E4" s="10"/>
      <c r="F4" s="10"/>
      <c r="G4" s="10"/>
      <c r="H4" s="10"/>
    </row>
    <row r="5" spans="1:9" s="79" customFormat="1" ht="17.25" customHeight="1" x14ac:dyDescent="0.15">
      <c r="A5" s="85" t="str">
        <f>"助成事業の名称：　"&amp;情報項目シート!C7</f>
        <v>助成事業の名称：　</v>
      </c>
      <c r="B5" s="85"/>
      <c r="C5" s="10"/>
      <c r="D5" s="10"/>
      <c r="E5" s="10"/>
      <c r="F5" s="10"/>
      <c r="G5" s="10"/>
      <c r="H5" s="10"/>
    </row>
    <row r="6" spans="1:9" s="79" customFormat="1" ht="18" customHeight="1" x14ac:dyDescent="0.15">
      <c r="A6" s="85"/>
      <c r="B6" s="85"/>
      <c r="C6" s="10"/>
      <c r="D6" s="99"/>
      <c r="G6" s="98" t="s">
        <v>124</v>
      </c>
      <c r="H6" s="10"/>
    </row>
    <row r="7" spans="1:9" s="79" customFormat="1" ht="20.25" customHeight="1" x14ac:dyDescent="0.15">
      <c r="A7" s="11" t="s">
        <v>126</v>
      </c>
      <c r="B7" s="86" t="s">
        <v>127</v>
      </c>
      <c r="C7" s="11" t="s">
        <v>72</v>
      </c>
      <c r="D7" s="11" t="s">
        <v>238</v>
      </c>
      <c r="E7" s="11" t="s">
        <v>263</v>
      </c>
      <c r="F7" s="11" t="s">
        <v>274</v>
      </c>
      <c r="G7" s="11" t="s">
        <v>275</v>
      </c>
      <c r="H7" s="10"/>
    </row>
    <row r="8" spans="1:9" s="79" customFormat="1" ht="21.75" customHeight="1" x14ac:dyDescent="0.15">
      <c r="A8" s="429" t="str">
        <f>"１．　"&amp;情報項目シート!C6</f>
        <v>１．　</v>
      </c>
      <c r="B8" s="430"/>
      <c r="C8" s="12">
        <f>SUM(D8:G8)</f>
        <v>0</v>
      </c>
      <c r="D8" s="12">
        <f>'別紙2(4)項目別明細表(助成先)【2025年度】'!$K$57</f>
        <v>0</v>
      </c>
      <c r="E8" s="189">
        <f>'別紙2(4)項目別明細表(助成先)【2026年度】'!$K$57</f>
        <v>0</v>
      </c>
      <c r="F8" s="189">
        <f>'別紙2(4)項目別明細表(助成先)【2027年度】'!$K$57</f>
        <v>0</v>
      </c>
      <c r="G8" s="12">
        <f>'別紙2(4)項目別明細表(助成先)【2028年度】'!$K$57</f>
        <v>0</v>
      </c>
      <c r="H8" s="87"/>
      <c r="I8" s="80"/>
    </row>
    <row r="9" spans="1:9" s="79" customFormat="1" ht="19.5" customHeight="1" x14ac:dyDescent="0.15">
      <c r="A9" s="88"/>
      <c r="B9" s="24"/>
      <c r="C9" s="89">
        <f>SUM(D9:G9)</f>
        <v>0</v>
      </c>
      <c r="D9" s="89">
        <f>'別紙2(4)項目別明細表(助成先)【2025年度】'!$K$51</f>
        <v>0</v>
      </c>
      <c r="E9" s="89">
        <f>'別紙2(4)項目別明細表(助成先)【2026年度】'!$K$51</f>
        <v>0</v>
      </c>
      <c r="F9" s="89">
        <f>'別紙2(4)項目別明細表(助成先)【2027年度】'!$K$51</f>
        <v>0</v>
      </c>
      <c r="G9" s="89">
        <f>'別紙2(4)項目別明細表(助成先)【2028年度】'!$K$51</f>
        <v>0</v>
      </c>
      <c r="H9" s="87"/>
      <c r="I9" s="80"/>
    </row>
    <row r="10" spans="1:9" s="79" customFormat="1" ht="19.5" customHeight="1" x14ac:dyDescent="0.15">
      <c r="A10" s="88"/>
      <c r="B10" s="24"/>
      <c r="C10" s="89">
        <f>SUM(D10:G10)</f>
        <v>0</v>
      </c>
      <c r="D10" s="90">
        <f>'別紙2(4)項目別明細表(助成先)【2025年度】'!$K$52</f>
        <v>0</v>
      </c>
      <c r="E10" s="90">
        <f>'別紙2(4)項目別明細表(助成先)【2026年度】'!$K$52</f>
        <v>0</v>
      </c>
      <c r="F10" s="90">
        <f>'別紙2(4)項目別明細表(助成先)【2027年度】'!$K$52</f>
        <v>0</v>
      </c>
      <c r="G10" s="90">
        <f>'別紙2(4)項目別明細表(助成先)【2028年度】'!$K$52</f>
        <v>0</v>
      </c>
      <c r="H10" s="87"/>
      <c r="I10" s="80"/>
    </row>
    <row r="11" spans="1:9" s="79" customFormat="1" ht="21" customHeight="1" x14ac:dyDescent="0.15">
      <c r="A11" s="88"/>
      <c r="B11" s="12"/>
      <c r="C11" s="89"/>
      <c r="D11" s="89"/>
      <c r="E11" s="89"/>
      <c r="F11" s="89"/>
      <c r="G11" s="319"/>
      <c r="H11" s="87"/>
      <c r="I11" s="80"/>
    </row>
    <row r="12" spans="1:9" s="79" customFormat="1" ht="20.25" customHeight="1" x14ac:dyDescent="0.15">
      <c r="A12" s="431" t="s">
        <v>128</v>
      </c>
      <c r="B12" s="432"/>
      <c r="C12" s="175">
        <f>SUM(D12:G12)</f>
        <v>0</v>
      </c>
      <c r="D12" s="175">
        <v>0</v>
      </c>
      <c r="E12" s="175">
        <v>0</v>
      </c>
      <c r="F12" s="175">
        <v>0</v>
      </c>
      <c r="G12" s="175">
        <v>0</v>
      </c>
      <c r="H12" s="87"/>
      <c r="I12" s="80"/>
    </row>
    <row r="13" spans="1:9" s="79" customFormat="1" ht="18.75" customHeight="1" x14ac:dyDescent="0.15">
      <c r="A13" s="176"/>
      <c r="B13" s="175"/>
      <c r="C13" s="177">
        <f>SUM(D13:G13)</f>
        <v>0</v>
      </c>
      <c r="D13" s="177">
        <v>0</v>
      </c>
      <c r="E13" s="177">
        <v>0</v>
      </c>
      <c r="F13" s="177">
        <v>0</v>
      </c>
      <c r="G13" s="177">
        <v>0</v>
      </c>
      <c r="H13" s="87"/>
      <c r="I13" s="80"/>
    </row>
    <row r="14" spans="1:9" s="79" customFormat="1" ht="19.5" customHeight="1" x14ac:dyDescent="0.15">
      <c r="A14" s="176"/>
      <c r="B14" s="175"/>
      <c r="C14" s="177">
        <f>SUM(D14:G14)</f>
        <v>0</v>
      </c>
      <c r="D14" s="177">
        <v>0</v>
      </c>
      <c r="E14" s="177">
        <v>0</v>
      </c>
      <c r="F14" s="177">
        <v>0</v>
      </c>
      <c r="G14" s="177">
        <v>0</v>
      </c>
      <c r="H14" s="87"/>
      <c r="I14" s="80"/>
    </row>
    <row r="15" spans="1:9" s="79" customFormat="1" ht="21" customHeight="1" x14ac:dyDescent="0.15">
      <c r="A15" s="176"/>
      <c r="B15" s="175"/>
      <c r="C15" s="177">
        <f>SUM(D15:G15)</f>
        <v>0</v>
      </c>
      <c r="D15" s="177">
        <v>0</v>
      </c>
      <c r="E15" s="177">
        <v>0</v>
      </c>
      <c r="F15" s="177">
        <v>0</v>
      </c>
      <c r="G15" s="177">
        <v>0</v>
      </c>
      <c r="H15" s="10"/>
    </row>
    <row r="16" spans="1:9" s="79" customFormat="1" ht="19.5" customHeight="1" x14ac:dyDescent="0.15">
      <c r="A16" s="429" t="s">
        <v>129</v>
      </c>
      <c r="B16" s="430"/>
      <c r="C16" s="12">
        <f>SUM(C8,C12)</f>
        <v>0</v>
      </c>
      <c r="D16" s="12">
        <f t="shared" ref="D16:F16" si="0">SUM(D8,D12)</f>
        <v>0</v>
      </c>
      <c r="E16" s="12">
        <f t="shared" si="0"/>
        <v>0</v>
      </c>
      <c r="F16" s="12">
        <f t="shared" si="0"/>
        <v>0</v>
      </c>
      <c r="G16" s="12">
        <f>SUM(G8,G12)</f>
        <v>0</v>
      </c>
      <c r="H16" s="87"/>
      <c r="I16" s="80"/>
    </row>
    <row r="17" spans="1:9" s="79" customFormat="1" ht="18.75" customHeight="1" x14ac:dyDescent="0.15">
      <c r="A17" s="429" t="s">
        <v>73</v>
      </c>
      <c r="B17" s="430"/>
      <c r="C17" s="89">
        <f>SUM(D17:G17)</f>
        <v>0</v>
      </c>
      <c r="D17" s="12">
        <f>ROUNDDOWN(SUM(D8,D12)*$A$18,-3)</f>
        <v>0</v>
      </c>
      <c r="E17" s="12">
        <f>ROUNDDOWN(SUM(E8,E12)*$A$18,-3)</f>
        <v>0</v>
      </c>
      <c r="F17" s="12">
        <f>ROUNDDOWN(SUM(F8,F12)*$A$18,-3)</f>
        <v>0</v>
      </c>
      <c r="G17" s="12">
        <f>ROUNDDOWN(SUM(G8,G12)*$A$18,-3)</f>
        <v>0</v>
      </c>
      <c r="H17" s="87"/>
      <c r="I17" s="80"/>
    </row>
    <row r="18" spans="1:9" s="79" customFormat="1" x14ac:dyDescent="0.15">
      <c r="A18" s="91">
        <v>0.66666666666666696</v>
      </c>
      <c r="B18" s="92"/>
      <c r="C18" s="13"/>
      <c r="D18" s="13"/>
      <c r="E18" s="13"/>
      <c r="F18" s="87"/>
      <c r="G18" s="87"/>
      <c r="H18" s="87"/>
      <c r="I18" s="80"/>
    </row>
    <row r="19" spans="1:9" x14ac:dyDescent="0.15">
      <c r="A19" s="8"/>
      <c r="B19" s="8"/>
      <c r="C19" s="8"/>
      <c r="D19" s="8"/>
      <c r="E19" s="8"/>
      <c r="F19" s="8"/>
      <c r="G19" s="8"/>
      <c r="H19" s="8"/>
    </row>
    <row r="20" spans="1:9" x14ac:dyDescent="0.15">
      <c r="A20" s="8" t="s">
        <v>130</v>
      </c>
      <c r="B20" s="8"/>
      <c r="C20" s="8"/>
      <c r="D20" s="8"/>
      <c r="E20" s="8"/>
      <c r="F20" s="8"/>
      <c r="G20" s="8"/>
      <c r="H20" s="8"/>
    </row>
    <row r="21" spans="1:9" ht="18" customHeight="1" x14ac:dyDescent="0.15">
      <c r="A21" s="433" t="s">
        <v>131</v>
      </c>
      <c r="B21" s="433"/>
      <c r="C21" s="175">
        <f>SUM(D21:F21)</f>
        <v>0</v>
      </c>
      <c r="D21" s="175">
        <f>SUM(D22:D23)</f>
        <v>0</v>
      </c>
      <c r="E21" s="175">
        <f>SUM(E22:E23)</f>
        <v>0</v>
      </c>
      <c r="F21" s="175">
        <f>SUM(F22:F23)</f>
        <v>0</v>
      </c>
      <c r="G21" s="175">
        <f>SUM(G22:G23)</f>
        <v>0</v>
      </c>
      <c r="H21" s="93"/>
      <c r="I21" s="81"/>
    </row>
    <row r="22" spans="1:9" ht="19.5" customHeight="1" x14ac:dyDescent="0.15">
      <c r="A22" s="434"/>
      <c r="B22" s="434"/>
      <c r="C22" s="175">
        <f>SUM(D22:F22)</f>
        <v>0</v>
      </c>
      <c r="D22" s="175">
        <v>0</v>
      </c>
      <c r="E22" s="175">
        <v>0</v>
      </c>
      <c r="F22" s="175">
        <v>0</v>
      </c>
      <c r="G22" s="175">
        <v>0</v>
      </c>
      <c r="H22" s="93"/>
      <c r="I22" s="81"/>
    </row>
    <row r="23" spans="1:9" ht="19.5" customHeight="1" x14ac:dyDescent="0.15">
      <c r="A23" s="434"/>
      <c r="B23" s="434"/>
      <c r="C23" s="175">
        <f>SUM(D23:F23)</f>
        <v>0</v>
      </c>
      <c r="D23" s="175">
        <v>0</v>
      </c>
      <c r="E23" s="175">
        <v>0</v>
      </c>
      <c r="F23" s="175">
        <v>0</v>
      </c>
      <c r="G23" s="175">
        <v>0</v>
      </c>
      <c r="H23" s="93"/>
      <c r="I23" s="81"/>
    </row>
    <row r="24" spans="1:9" s="82" customFormat="1" x14ac:dyDescent="0.15">
      <c r="A24" s="92"/>
      <c r="B24" s="92"/>
      <c r="C24" s="13"/>
      <c r="D24" s="94"/>
      <c r="E24" s="94"/>
      <c r="F24" s="95"/>
      <c r="G24" s="95"/>
      <c r="H24" s="95"/>
      <c r="I24" s="83"/>
    </row>
    <row r="25" spans="1:9" ht="19.5" customHeight="1" x14ac:dyDescent="0.15">
      <c r="A25" s="433" t="s">
        <v>51</v>
      </c>
      <c r="B25" s="433"/>
      <c r="C25" s="175">
        <f>SUM(D25:F25)</f>
        <v>0</v>
      </c>
      <c r="D25" s="175">
        <f>SUM(D26:D27)</f>
        <v>0</v>
      </c>
      <c r="E25" s="175">
        <f>SUM(E26:E27)</f>
        <v>0</v>
      </c>
      <c r="F25" s="175">
        <f>SUM(F26:F27)</f>
        <v>0</v>
      </c>
      <c r="G25" s="175">
        <f>SUM(G26:G27)</f>
        <v>0</v>
      </c>
      <c r="H25" s="8"/>
    </row>
    <row r="26" spans="1:9" ht="20.25" customHeight="1" x14ac:dyDescent="0.15">
      <c r="A26" s="434"/>
      <c r="B26" s="434"/>
      <c r="C26" s="175">
        <f>SUM(D26:F26)</f>
        <v>0</v>
      </c>
      <c r="D26" s="175">
        <v>0</v>
      </c>
      <c r="E26" s="175">
        <v>0</v>
      </c>
      <c r="F26" s="175">
        <v>0</v>
      </c>
      <c r="G26" s="175">
        <v>0</v>
      </c>
      <c r="H26" s="8"/>
    </row>
    <row r="27" spans="1:9" ht="19.5" customHeight="1" x14ac:dyDescent="0.15">
      <c r="A27" s="434"/>
      <c r="B27" s="434"/>
      <c r="C27" s="175">
        <f>SUM(D27:F27)</f>
        <v>0</v>
      </c>
      <c r="D27" s="175">
        <v>0</v>
      </c>
      <c r="E27" s="175">
        <v>0</v>
      </c>
      <c r="F27" s="175">
        <v>0</v>
      </c>
      <c r="G27" s="175">
        <v>0</v>
      </c>
      <c r="H27" s="8"/>
    </row>
    <row r="28" spans="1:9" x14ac:dyDescent="0.15">
      <c r="A28" s="8"/>
      <c r="B28" s="8"/>
      <c r="C28" s="8"/>
      <c r="D28" s="8"/>
      <c r="E28" s="8"/>
      <c r="F28" s="8"/>
      <c r="G28" s="8"/>
      <c r="H28" s="8"/>
    </row>
    <row r="29" spans="1:9" s="84" customFormat="1" x14ac:dyDescent="0.15">
      <c r="A29" s="428" t="s">
        <v>132</v>
      </c>
      <c r="B29" s="428"/>
      <c r="C29" s="428"/>
      <c r="D29" s="96"/>
      <c r="F29" s="96" t="s">
        <v>392</v>
      </c>
      <c r="G29" s="345" t="s">
        <v>400</v>
      </c>
      <c r="H29" s="96"/>
    </row>
    <row r="30" spans="1:9" s="84" customFormat="1" x14ac:dyDescent="0.15">
      <c r="A30" s="97"/>
      <c r="B30" s="96"/>
      <c r="C30" s="96"/>
      <c r="D30" s="96"/>
      <c r="E30" s="96"/>
      <c r="F30" s="96"/>
      <c r="G30" s="96"/>
      <c r="H30" s="96"/>
    </row>
    <row r="31" spans="1:9" s="84" customFormat="1" x14ac:dyDescent="0.15">
      <c r="A31" s="96" t="s">
        <v>293</v>
      </c>
      <c r="B31" s="96"/>
      <c r="C31" s="96"/>
      <c r="D31" s="96"/>
      <c r="E31" s="96"/>
      <c r="F31" s="96"/>
      <c r="G31" s="96"/>
      <c r="H31" s="96"/>
    </row>
    <row r="32" spans="1:9" s="84" customFormat="1" x14ac:dyDescent="0.15"/>
    <row r="33" spans="1:1" x14ac:dyDescent="0.15">
      <c r="A33" s="78" t="s">
        <v>294</v>
      </c>
    </row>
    <row r="34" spans="1:1" x14ac:dyDescent="0.15">
      <c r="A34" s="78" t="s">
        <v>295</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0C8DF9BC-FB53-44B0-BD62-8DF63C0EEAE9}">
      <formula1>$A$32:$A$34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29"/>
  <sheetViews>
    <sheetView zoomScaleNormal="100" workbookViewId="0">
      <selection activeCell="A6" sqref="A6"/>
    </sheetView>
  </sheetViews>
  <sheetFormatPr defaultRowHeight="13.5" x14ac:dyDescent="0.15"/>
  <cols>
    <col min="1" max="1" width="31.75" style="15" customWidth="1"/>
    <col min="2" max="6" width="16.125" style="15" customWidth="1"/>
    <col min="7" max="16384" width="9" style="15"/>
  </cols>
  <sheetData>
    <row r="1" spans="1:6" ht="18.75" x14ac:dyDescent="0.15">
      <c r="A1" s="184"/>
      <c r="D1" s="9"/>
      <c r="F1" s="187" t="s">
        <v>277</v>
      </c>
    </row>
    <row r="2" spans="1:6" ht="19.5" x14ac:dyDescent="0.15">
      <c r="A2" s="435" t="s">
        <v>193</v>
      </c>
      <c r="B2" s="435"/>
      <c r="C2" s="435"/>
      <c r="D2" s="435"/>
      <c r="E2" s="436"/>
      <c r="F2" s="436"/>
    </row>
    <row r="3" spans="1:6" ht="19.5" x14ac:dyDescent="0.15">
      <c r="A3" s="16"/>
      <c r="B3" s="16"/>
      <c r="C3" s="16"/>
      <c r="D3" s="16"/>
    </row>
    <row r="4" spans="1:6" s="10" customFormat="1" x14ac:dyDescent="0.15">
      <c r="A4" s="10" t="s">
        <v>192</v>
      </c>
    </row>
    <row r="5" spans="1:6" s="17" customFormat="1" x14ac:dyDescent="0.15">
      <c r="A5" s="85" t="str">
        <f>"助成事業の名称：　"&amp;情報項目シート!C7</f>
        <v>助成事業の名称：　</v>
      </c>
      <c r="B5"/>
    </row>
    <row r="6" spans="1:6" s="17" customFormat="1" x14ac:dyDescent="0.15">
      <c r="A6" s="17">
        <f>情報項目シート!C6</f>
        <v>0</v>
      </c>
    </row>
    <row r="7" spans="1:6" s="17" customFormat="1" x14ac:dyDescent="0.15">
      <c r="C7" s="18"/>
      <c r="D7" s="18"/>
      <c r="F7" s="17" t="s">
        <v>124</v>
      </c>
    </row>
    <row r="8" spans="1:6" s="20" customFormat="1" x14ac:dyDescent="0.15">
      <c r="A8" s="19" t="s">
        <v>0</v>
      </c>
      <c r="B8" s="19" t="s">
        <v>72</v>
      </c>
      <c r="C8" s="11" t="s">
        <v>238</v>
      </c>
      <c r="D8" s="11" t="s">
        <v>263</v>
      </c>
      <c r="E8" s="11" t="s">
        <v>274</v>
      </c>
      <c r="F8" s="11" t="s">
        <v>275</v>
      </c>
    </row>
    <row r="9" spans="1:6" s="10" customFormat="1" ht="24" customHeight="1" x14ac:dyDescent="0.15">
      <c r="A9" s="21" t="s">
        <v>74</v>
      </c>
      <c r="B9" s="322">
        <f t="shared" ref="B9:B22" si="0">SUM(C9:F9)</f>
        <v>0</v>
      </c>
      <c r="C9" s="322">
        <f>SUM(C10:C12)</f>
        <v>0</v>
      </c>
      <c r="D9" s="322">
        <f>SUM(D10:D12)</f>
        <v>0</v>
      </c>
      <c r="E9" s="322">
        <f>SUM(E10:E12)</f>
        <v>0</v>
      </c>
      <c r="F9" s="323">
        <f>SUM(F10:F12)</f>
        <v>0</v>
      </c>
    </row>
    <row r="10" spans="1:6" s="10" customFormat="1" ht="24" customHeight="1" x14ac:dyDescent="0.15">
      <c r="A10" s="22" t="s">
        <v>75</v>
      </c>
      <c r="B10" s="323">
        <f t="shared" si="0"/>
        <v>0</v>
      </c>
      <c r="C10" s="323">
        <f>'別紙2(4)項目別明細表(助成先)【2025年度】'!$K$7</f>
        <v>0</v>
      </c>
      <c r="D10" s="323">
        <f>'別紙2(4)項目別明細表(助成先)【2026年度】'!$K$7</f>
        <v>0</v>
      </c>
      <c r="E10" s="323">
        <f>'別紙2(4)項目別明細表(助成先)【2027年度】'!$K$7</f>
        <v>0</v>
      </c>
      <c r="F10" s="323">
        <f>'別紙2(4)項目別明細表(助成先)【2028年度】'!$K$7</f>
        <v>0</v>
      </c>
    </row>
    <row r="11" spans="1:6" s="10" customFormat="1" ht="24" customHeight="1" x14ac:dyDescent="0.15">
      <c r="A11" s="22" t="s">
        <v>76</v>
      </c>
      <c r="B11" s="323">
        <f t="shared" si="0"/>
        <v>0</v>
      </c>
      <c r="C11" s="323">
        <f>'別紙2(4)項目別明細表(助成先)【2025年度】'!$K$10</f>
        <v>0</v>
      </c>
      <c r="D11" s="323">
        <f>'別紙2(4)項目別明細表(助成先)【2026年度】'!$K$10</f>
        <v>0</v>
      </c>
      <c r="E11" s="323">
        <f>'別紙2(4)項目別明細表(助成先)【2027年度】'!$K$10</f>
        <v>0</v>
      </c>
      <c r="F11" s="323">
        <f>'別紙2(4)項目別明細表(助成先)【2028年度】'!$K$10</f>
        <v>0</v>
      </c>
    </row>
    <row r="12" spans="1:6" s="10" customFormat="1" ht="24" customHeight="1" x14ac:dyDescent="0.15">
      <c r="A12" s="23" t="s">
        <v>77</v>
      </c>
      <c r="B12" s="324">
        <f t="shared" si="0"/>
        <v>0</v>
      </c>
      <c r="C12" s="324">
        <f>'別紙2(4)項目別明細表(助成先)【2025年度】'!$K$16</f>
        <v>0</v>
      </c>
      <c r="D12" s="324">
        <f>'別紙2(4)項目別明細表(助成先)【2026年度】'!$K$16</f>
        <v>0</v>
      </c>
      <c r="E12" s="324">
        <f>'別紙2(4)項目別明細表(助成先)【2027年度】'!$K$16</f>
        <v>0</v>
      </c>
      <c r="F12" s="324">
        <f>'別紙2(4)項目別明細表(助成先)【2028年度】'!$K$16</f>
        <v>0</v>
      </c>
    </row>
    <row r="13" spans="1:6" s="10" customFormat="1" ht="24" customHeight="1" x14ac:dyDescent="0.15">
      <c r="A13" s="21" t="s">
        <v>35</v>
      </c>
      <c r="B13" s="323">
        <f t="shared" si="0"/>
        <v>0</v>
      </c>
      <c r="C13" s="322">
        <f>SUM(C14:C15)</f>
        <v>0</v>
      </c>
      <c r="D13" s="322">
        <f>SUM(D14:D15)</f>
        <v>0</v>
      </c>
      <c r="E13" s="322">
        <f>SUM(E14:E15)</f>
        <v>0</v>
      </c>
      <c r="F13" s="323">
        <f>SUM(F14:F15)</f>
        <v>0</v>
      </c>
    </row>
    <row r="14" spans="1:6" s="10" customFormat="1" ht="24" customHeight="1" x14ac:dyDescent="0.15">
      <c r="A14" s="22" t="s">
        <v>78</v>
      </c>
      <c r="B14" s="323">
        <f t="shared" si="0"/>
        <v>0</v>
      </c>
      <c r="C14" s="323">
        <f>'別紙2(4)項目別明細表(助成先)【2025年度】'!$K$20</f>
        <v>0</v>
      </c>
      <c r="D14" s="323">
        <f>'別紙2(4)項目別明細表(助成先)【2026年度】'!$K$20</f>
        <v>0</v>
      </c>
      <c r="E14" s="323">
        <f>'別紙2(4)項目別明細表(助成先)【2027年度】'!$K$20</f>
        <v>0</v>
      </c>
      <c r="F14" s="323">
        <f>'別紙2(4)項目別明細表(助成先)【2028年度】'!$K$20</f>
        <v>0</v>
      </c>
    </row>
    <row r="15" spans="1:6" s="10" customFormat="1" ht="24" customHeight="1" x14ac:dyDescent="0.15">
      <c r="A15" s="23" t="s">
        <v>79</v>
      </c>
      <c r="B15" s="324">
        <f t="shared" si="0"/>
        <v>0</v>
      </c>
      <c r="C15" s="324">
        <f>'別紙2(4)項目別明細表(助成先)【2025年度】'!$K$26</f>
        <v>0</v>
      </c>
      <c r="D15" s="324">
        <f>'別紙2(4)項目別明細表(助成先)【2026年度】'!$K$26</f>
        <v>0</v>
      </c>
      <c r="E15" s="324">
        <f>'別紙2(4)項目別明細表(助成先)【2027年度】'!$K$26</f>
        <v>0</v>
      </c>
      <c r="F15" s="324">
        <f>'別紙2(4)項目別明細表(助成先)【2028年度】'!$K$26</f>
        <v>0</v>
      </c>
    </row>
    <row r="16" spans="1:6" s="10" customFormat="1" ht="24" customHeight="1" x14ac:dyDescent="0.15">
      <c r="A16" s="22" t="s">
        <v>36</v>
      </c>
      <c r="B16" s="323">
        <f t="shared" si="0"/>
        <v>0</v>
      </c>
      <c r="C16" s="323">
        <f>SUM(C17:C20)</f>
        <v>0</v>
      </c>
      <c r="D16" s="323">
        <f>SUM(D17:D20)</f>
        <v>0</v>
      </c>
      <c r="E16" s="323">
        <f>SUM(E17:E20)</f>
        <v>0</v>
      </c>
      <c r="F16" s="323">
        <f>SUM(F17:F20)</f>
        <v>0</v>
      </c>
    </row>
    <row r="17" spans="1:6" s="10" customFormat="1" ht="24" customHeight="1" x14ac:dyDescent="0.15">
      <c r="A17" s="22" t="s">
        <v>80</v>
      </c>
      <c r="B17" s="323">
        <f t="shared" si="0"/>
        <v>0</v>
      </c>
      <c r="C17" s="323">
        <f>'別紙2(4)項目別明細表(助成先)【2025年度】'!$K$29</f>
        <v>0</v>
      </c>
      <c r="D17" s="323">
        <f>'別紙2(4)項目別明細表(助成先)【2026年度】'!$K$29</f>
        <v>0</v>
      </c>
      <c r="E17" s="323">
        <f>'別紙2(4)項目別明細表(助成先)【2027年度】'!$K$29</f>
        <v>0</v>
      </c>
      <c r="F17" s="323">
        <f>'別紙2(4)項目別明細表(助成先)【2028年度】'!$K$29</f>
        <v>0</v>
      </c>
    </row>
    <row r="18" spans="1:6" s="10" customFormat="1" ht="24" customHeight="1" x14ac:dyDescent="0.15">
      <c r="A18" s="22" t="s">
        <v>81</v>
      </c>
      <c r="B18" s="323">
        <f t="shared" si="0"/>
        <v>0</v>
      </c>
      <c r="C18" s="323">
        <f>'別紙2(4)項目別明細表(助成先)【2025年度】'!$K$32</f>
        <v>0</v>
      </c>
      <c r="D18" s="323">
        <f>'別紙2(4)項目別明細表(助成先)【2026年度】'!$K$32</f>
        <v>0</v>
      </c>
      <c r="E18" s="323">
        <f>'別紙2(4)項目別明細表(助成先)【2027年度】'!$K$32</f>
        <v>0</v>
      </c>
      <c r="F18" s="323">
        <f>'別紙2(4)項目別明細表(助成先)【2028年度】'!$K$32</f>
        <v>0</v>
      </c>
    </row>
    <row r="19" spans="1:6" s="10" customFormat="1" ht="24" customHeight="1" x14ac:dyDescent="0.15">
      <c r="A19" s="22" t="s">
        <v>82</v>
      </c>
      <c r="B19" s="323">
        <f t="shared" si="0"/>
        <v>0</v>
      </c>
      <c r="C19" s="323">
        <f>'別紙2(4)項目別明細表(助成先)【2025年度】'!$K$36</f>
        <v>0</v>
      </c>
      <c r="D19" s="323">
        <f>'別紙2(4)項目別明細表(助成先)【2026年度】'!$K$36</f>
        <v>0</v>
      </c>
      <c r="E19" s="323">
        <f>'別紙2(4)項目別明細表(助成先)【2027年度】'!$K$36</f>
        <v>0</v>
      </c>
      <c r="F19" s="323">
        <f>'別紙2(4)項目別明細表(助成先)【2028年度】'!$K$36</f>
        <v>0</v>
      </c>
    </row>
    <row r="20" spans="1:6" s="10" customFormat="1" ht="24" customHeight="1" x14ac:dyDescent="0.15">
      <c r="A20" s="22" t="s">
        <v>83</v>
      </c>
      <c r="B20" s="324">
        <f t="shared" si="0"/>
        <v>0</v>
      </c>
      <c r="C20" s="323">
        <f>'別紙2(4)項目別明細表(助成先)【2025年度】'!$K$38</f>
        <v>0</v>
      </c>
      <c r="D20" s="323">
        <f>'別紙2(4)項目別明細表(助成先)【2026年度】'!$K$38</f>
        <v>0</v>
      </c>
      <c r="E20" s="323">
        <f>'別紙2(4)項目別明細表(助成先)【2027年度】'!$K$38</f>
        <v>0</v>
      </c>
      <c r="F20" s="324">
        <f>'別紙2(4)項目別明細表(助成先)【2028年度】'!$K$38</f>
        <v>0</v>
      </c>
    </row>
    <row r="21" spans="1:6" s="10" customFormat="1" ht="24" customHeight="1" x14ac:dyDescent="0.15">
      <c r="A21" s="21" t="s">
        <v>84</v>
      </c>
      <c r="B21" s="323">
        <f t="shared" si="0"/>
        <v>0</v>
      </c>
      <c r="C21" s="322">
        <f>SUM(C22:C23)</f>
        <v>0</v>
      </c>
      <c r="D21" s="322">
        <f>SUM(D22:D23)</f>
        <v>0</v>
      </c>
      <c r="E21" s="322">
        <f>SUM(E22:E23)</f>
        <v>0</v>
      </c>
      <c r="F21" s="323">
        <f>SUM(F22:F23)</f>
        <v>0</v>
      </c>
    </row>
    <row r="22" spans="1:6" s="10" customFormat="1" ht="24" customHeight="1" x14ac:dyDescent="0.15">
      <c r="A22" s="22" t="s">
        <v>85</v>
      </c>
      <c r="B22" s="323">
        <f t="shared" si="0"/>
        <v>0</v>
      </c>
      <c r="C22" s="323">
        <f>'別紙2(4)項目別明細表(助成先)【2025年度】'!$K$50</f>
        <v>0</v>
      </c>
      <c r="D22" s="323">
        <f>'別紙2(4)項目別明細表(助成先)【2026年度】'!$K$50</f>
        <v>0</v>
      </c>
      <c r="E22" s="323">
        <f>'別紙2(4)項目別明細表(助成先)【2027年度】'!$K$50</f>
        <v>0</v>
      </c>
      <c r="F22" s="323">
        <f>'別紙2(4)項目別明細表(助成先)【2028年度】'!$K$50</f>
        <v>0</v>
      </c>
    </row>
    <row r="23" spans="1:6" s="10" customFormat="1" ht="24" customHeight="1" x14ac:dyDescent="0.15">
      <c r="A23" s="161" t="s">
        <v>86</v>
      </c>
      <c r="B23" s="325">
        <v>0</v>
      </c>
      <c r="C23" s="326">
        <v>0</v>
      </c>
      <c r="D23" s="326">
        <v>0</v>
      </c>
      <c r="E23" s="326">
        <v>0</v>
      </c>
      <c r="F23" s="326">
        <v>0</v>
      </c>
    </row>
    <row r="24" spans="1:6" s="10" customFormat="1" ht="24" customHeight="1" x14ac:dyDescent="0.15">
      <c r="A24" s="11" t="s">
        <v>87</v>
      </c>
      <c r="B24" s="327">
        <f>SUM(C24:F24)</f>
        <v>0</v>
      </c>
      <c r="C24" s="324">
        <f>SUM(C9,C13,C16,C21)</f>
        <v>0</v>
      </c>
      <c r="D24" s="324">
        <f>SUM(D9,D13,D16,D21)</f>
        <v>0</v>
      </c>
      <c r="E24" s="324">
        <f>SUM(E9,E13,E16,E21)</f>
        <v>0</v>
      </c>
      <c r="F24" s="324">
        <f>SUM(F9,F13,F16,F21)</f>
        <v>0</v>
      </c>
    </row>
    <row r="25" spans="1:6" s="10" customFormat="1" ht="24" customHeight="1" x14ac:dyDescent="0.15">
      <c r="A25" s="24" t="s">
        <v>73</v>
      </c>
      <c r="B25" s="327">
        <f>SUM(C25:F25)</f>
        <v>0</v>
      </c>
      <c r="C25" s="327">
        <f>ROUNDDOWN(SUM(C9,C13,C16,C21)*A26,-3)</f>
        <v>0</v>
      </c>
      <c r="D25" s="327">
        <f>ROUNDDOWN(SUM(D9,D13,D16,D21)*A26,-3)</f>
        <v>0</v>
      </c>
      <c r="E25" s="327">
        <f>ROUNDDOWN(SUM(E9,E13,E16,E21)*A26,-3)</f>
        <v>0</v>
      </c>
      <c r="F25" s="327">
        <f>ROUNDDOWN(SUM(F9,F13,F16,F21)*A26,-3)</f>
        <v>0</v>
      </c>
    </row>
    <row r="26" spans="1:6" s="10" customFormat="1" x14ac:dyDescent="0.15">
      <c r="A26" s="38">
        <v>0.66666666666666663</v>
      </c>
      <c r="B26" s="13"/>
      <c r="C26" s="13"/>
      <c r="D26" s="13"/>
    </row>
    <row r="27" spans="1:6" x14ac:dyDescent="0.15">
      <c r="A27" s="17"/>
    </row>
    <row r="28" spans="1:6" s="25" customFormat="1" x14ac:dyDescent="0.15">
      <c r="A28" s="14" t="s">
        <v>88</v>
      </c>
      <c r="F28" s="351" t="s">
        <v>393</v>
      </c>
    </row>
    <row r="29" spans="1:6" s="25" customFormat="1" ht="13.5" customHeight="1" x14ac:dyDescent="0.15">
      <c r="A29" s="437" t="s">
        <v>178</v>
      </c>
      <c r="B29" s="437"/>
      <c r="C29" s="437"/>
      <c r="D29" s="437"/>
      <c r="E29" s="437"/>
      <c r="F29" s="346" t="s">
        <v>400</v>
      </c>
    </row>
  </sheetData>
  <mergeCells count="2">
    <mergeCell ref="A2:F2"/>
    <mergeCell ref="A29:E29"/>
  </mergeCells>
  <phoneticPr fontId="4"/>
  <pageMargins left="0.7" right="0.7" top="0.75" bottom="0.75" header="0.3" footer="0.3"/>
  <pageSetup paperSize="9" scale="79" orientation="portrait" r:id="rId1"/>
  <ignoredErrors>
    <ignoredError sqref="C10:C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33"/>
  <sheetViews>
    <sheetView workbookViewId="0">
      <selection activeCell="A7" sqref="A7"/>
    </sheetView>
  </sheetViews>
  <sheetFormatPr defaultRowHeight="13.5" x14ac:dyDescent="0.15"/>
  <cols>
    <col min="1" max="1" width="35.375" style="100" bestFit="1" customWidth="1"/>
    <col min="2" max="6" width="16.125" style="100" customWidth="1"/>
    <col min="7" max="16384" width="9" style="100"/>
  </cols>
  <sheetData>
    <row r="1" spans="1:6" ht="18.75" x14ac:dyDescent="0.15">
      <c r="A1" s="184"/>
      <c r="F1" s="9" t="s">
        <v>71</v>
      </c>
    </row>
    <row r="2" spans="1:6" ht="19.5" x14ac:dyDescent="0.15">
      <c r="A2" s="426" t="s">
        <v>194</v>
      </c>
      <c r="B2" s="426"/>
      <c r="C2" s="426"/>
      <c r="D2" s="426"/>
      <c r="E2" s="427"/>
      <c r="F2" s="427"/>
    </row>
    <row r="3" spans="1:6" ht="19.5" x14ac:dyDescent="0.15">
      <c r="A3" s="16"/>
      <c r="B3" s="16"/>
      <c r="C3" s="16"/>
    </row>
    <row r="4" spans="1:6" s="10" customFormat="1" ht="19.5" customHeight="1" x14ac:dyDescent="0.15">
      <c r="A4" s="101" t="s">
        <v>133</v>
      </c>
    </row>
    <row r="5" spans="1:6" s="102" customFormat="1" ht="19.5" customHeight="1" x14ac:dyDescent="0.15">
      <c r="A5" s="10" t="str">
        <f>"助成事業の名称：　"&amp;情報項目シート!C7</f>
        <v>助成事業の名称：　</v>
      </c>
    </row>
    <row r="6" spans="1:6" s="102" customFormat="1" ht="19.5" customHeight="1" x14ac:dyDescent="0.15">
      <c r="A6" s="102" t="str">
        <f>"委託・共同研究先："&amp;情報項目シート!C45</f>
        <v>委託・共同研究先：</v>
      </c>
    </row>
    <row r="7" spans="1:6" s="102" customFormat="1" ht="24.75" customHeight="1" x14ac:dyDescent="0.15">
      <c r="C7" s="103"/>
      <c r="F7" s="103" t="s">
        <v>124</v>
      </c>
    </row>
    <row r="8" spans="1:6" s="20" customFormat="1" ht="36.75" customHeight="1" x14ac:dyDescent="0.15">
      <c r="A8" s="19" t="s">
        <v>0</v>
      </c>
      <c r="B8" s="19" t="s">
        <v>72</v>
      </c>
      <c r="C8" s="11" t="s">
        <v>238</v>
      </c>
      <c r="D8" s="11" t="s">
        <v>263</v>
      </c>
      <c r="E8" s="11" t="s">
        <v>274</v>
      </c>
      <c r="F8" s="11" t="s">
        <v>275</v>
      </c>
    </row>
    <row r="9" spans="1:6" s="10" customFormat="1" ht="22.5" customHeight="1" x14ac:dyDescent="0.15">
      <c r="A9" s="21" t="s">
        <v>74</v>
      </c>
      <c r="B9" s="328">
        <f t="shared" ref="B9:B25" si="0">SUM(C9:F9)</f>
        <v>0</v>
      </c>
      <c r="C9" s="328">
        <f>SUM(C10:C12)</f>
        <v>0</v>
      </c>
      <c r="D9" s="328">
        <f>SUM(D10:D12)</f>
        <v>0</v>
      </c>
      <c r="E9" s="329">
        <f>SUM(E10:E12)</f>
        <v>0</v>
      </c>
      <c r="F9" s="329">
        <f>SUM(F10:F12)</f>
        <v>0</v>
      </c>
    </row>
    <row r="10" spans="1:6" s="10" customFormat="1" ht="22.5" customHeight="1" x14ac:dyDescent="0.15">
      <c r="A10" s="22" t="s">
        <v>75</v>
      </c>
      <c r="B10" s="329">
        <f t="shared" si="0"/>
        <v>0</v>
      </c>
      <c r="C10" s="329">
        <f>'別紙2(4)項目別明細表(委託共同研究先)【2025年度】'!$K$7</f>
        <v>0</v>
      </c>
      <c r="D10" s="329">
        <f>'別紙2(4)項目別明細表(委託共同研究先)【2026年度】'!$K$7</f>
        <v>0</v>
      </c>
      <c r="E10" s="329">
        <f>'別紙2(4)項目別明細表(委託共同研究先)【2027年度】'!$K$7</f>
        <v>0</v>
      </c>
      <c r="F10" s="329">
        <f>'別紙2(4)項目別明細表(委託共同研究先)【2028年度】'!$K$7</f>
        <v>0</v>
      </c>
    </row>
    <row r="11" spans="1:6" s="10" customFormat="1" ht="22.5" customHeight="1" x14ac:dyDescent="0.15">
      <c r="A11" s="22" t="s">
        <v>76</v>
      </c>
      <c r="B11" s="329">
        <f t="shared" si="0"/>
        <v>0</v>
      </c>
      <c r="C11" s="329">
        <f>'別紙2(4)項目別明細表(委託共同研究先)【2025年度】'!$K$10</f>
        <v>0</v>
      </c>
      <c r="D11" s="329">
        <f>'別紙2(4)項目別明細表(委託共同研究先)【2026年度】'!$K$10</f>
        <v>0</v>
      </c>
      <c r="E11" s="329">
        <f>'別紙2(4)項目別明細表(委託共同研究先)【2027年度】'!$K$10</f>
        <v>0</v>
      </c>
      <c r="F11" s="329">
        <f>'別紙2(4)項目別明細表(委託共同研究先)【2028年度】'!$K$10</f>
        <v>0</v>
      </c>
    </row>
    <row r="12" spans="1:6" s="10" customFormat="1" ht="22.5" customHeight="1" x14ac:dyDescent="0.15">
      <c r="A12" s="23" t="s">
        <v>77</v>
      </c>
      <c r="B12" s="330">
        <f t="shared" si="0"/>
        <v>0</v>
      </c>
      <c r="C12" s="329">
        <f>'別紙2(4)項目別明細表(委託共同研究先)【2025年度】'!$K$17</f>
        <v>0</v>
      </c>
      <c r="D12" s="329">
        <f>'別紙2(4)項目別明細表(委託共同研究先)【2026年度】'!$K$17</f>
        <v>0</v>
      </c>
      <c r="E12" s="330">
        <f>'別紙2(4)項目別明細表(委託共同研究先)【2027年度】'!$K$17</f>
        <v>0</v>
      </c>
      <c r="F12" s="330">
        <f>'別紙2(4)項目別明細表(委託共同研究先)【2028年度】'!$K$17</f>
        <v>0</v>
      </c>
    </row>
    <row r="13" spans="1:6" s="10" customFormat="1" ht="22.5" customHeight="1" x14ac:dyDescent="0.15">
      <c r="A13" s="21" t="s">
        <v>35</v>
      </c>
      <c r="B13" s="329">
        <f t="shared" si="0"/>
        <v>0</v>
      </c>
      <c r="C13" s="328">
        <f>SUM(C14:C15)</f>
        <v>0</v>
      </c>
      <c r="D13" s="328">
        <f>SUM(D14:D15)</f>
        <v>0</v>
      </c>
      <c r="E13" s="328">
        <f>SUM(E14:E15)</f>
        <v>0</v>
      </c>
      <c r="F13" s="329">
        <f>SUM(F14:F15)</f>
        <v>0</v>
      </c>
    </row>
    <row r="14" spans="1:6" s="10" customFormat="1" ht="22.5" customHeight="1" x14ac:dyDescent="0.15">
      <c r="A14" s="22" t="s">
        <v>78</v>
      </c>
      <c r="B14" s="329">
        <f t="shared" si="0"/>
        <v>0</v>
      </c>
      <c r="C14" s="329">
        <f>'別紙2(4)項目別明細表(委託共同研究先)【2025年度】'!$K$21</f>
        <v>0</v>
      </c>
      <c r="D14" s="329">
        <f>'別紙2(4)項目別明細表(委託共同研究先)【2026年度】'!$K$21</f>
        <v>0</v>
      </c>
      <c r="E14" s="329">
        <f>'別紙2(4)項目別明細表(委託共同研究先)【2027年度】'!$K$21</f>
        <v>0</v>
      </c>
      <c r="F14" s="329">
        <f>'別紙2(4)項目別明細表(委託共同研究先)【2028年度】'!$K$21</f>
        <v>0</v>
      </c>
    </row>
    <row r="15" spans="1:6" s="10" customFormat="1" ht="22.5" customHeight="1" x14ac:dyDescent="0.15">
      <c r="A15" s="23" t="s">
        <v>79</v>
      </c>
      <c r="B15" s="330">
        <f t="shared" si="0"/>
        <v>0</v>
      </c>
      <c r="C15" s="330">
        <f>'別紙2(4)項目別明細表(委託共同研究先)【2025年度】'!$K$25</f>
        <v>0</v>
      </c>
      <c r="D15" s="330">
        <f>'別紙2(4)項目別明細表(委託共同研究先)【2026年度】'!$K$25</f>
        <v>0</v>
      </c>
      <c r="E15" s="330">
        <f>'別紙2(4)項目別明細表(委託共同研究先)【2027年度】'!$K$25</f>
        <v>0</v>
      </c>
      <c r="F15" s="330">
        <f>'別紙2(4)項目別明細表(委託共同研究先)【2028年度】'!$K$25</f>
        <v>0</v>
      </c>
    </row>
    <row r="16" spans="1:6" s="10" customFormat="1" ht="22.5" customHeight="1" x14ac:dyDescent="0.15">
      <c r="A16" s="22" t="s">
        <v>36</v>
      </c>
      <c r="B16" s="329">
        <f t="shared" si="0"/>
        <v>0</v>
      </c>
      <c r="C16" s="329">
        <f>SUM(C17:C20)</f>
        <v>0</v>
      </c>
      <c r="D16" s="329">
        <f>SUM(D17:D20)</f>
        <v>0</v>
      </c>
      <c r="E16" s="329">
        <f>SUM(E17:E20)</f>
        <v>0</v>
      </c>
      <c r="F16" s="329">
        <f>SUM(F17:F20)</f>
        <v>0</v>
      </c>
    </row>
    <row r="17" spans="1:10" s="10" customFormat="1" ht="22.5" customHeight="1" x14ac:dyDescent="0.15">
      <c r="A17" s="22" t="s">
        <v>80</v>
      </c>
      <c r="B17" s="329">
        <f t="shared" si="0"/>
        <v>0</v>
      </c>
      <c r="C17" s="329">
        <f>'別紙2(4)項目別明細表(委託共同研究先)【2025年度】'!$K$28</f>
        <v>0</v>
      </c>
      <c r="D17" s="329">
        <f>'別紙2(4)項目別明細表(委託共同研究先)【2026年度】'!$K$28</f>
        <v>0</v>
      </c>
      <c r="E17" s="329">
        <f>'別紙2(4)項目別明細表(委託共同研究先)【2027年度】'!$K$28</f>
        <v>0</v>
      </c>
      <c r="F17" s="329">
        <f>'別紙2(4)項目別明細表(委託共同研究先)【2028年度】'!$K$28</f>
        <v>0</v>
      </c>
    </row>
    <row r="18" spans="1:10" s="10" customFormat="1" ht="22.5" customHeight="1" x14ac:dyDescent="0.15">
      <c r="A18" s="22" t="s">
        <v>81</v>
      </c>
      <c r="B18" s="329">
        <f t="shared" si="0"/>
        <v>0</v>
      </c>
      <c r="C18" s="329">
        <f>'別紙2(4)項目別明細表(委託共同研究先)【2025年度】'!$K$32</f>
        <v>0</v>
      </c>
      <c r="D18" s="329">
        <f>'別紙2(4)項目別明細表(委託共同研究先)【2026年度】'!$K$32</f>
        <v>0</v>
      </c>
      <c r="E18" s="329">
        <f>'別紙2(4)項目別明細表(委託共同研究先)【2027年度】'!$K$32</f>
        <v>0</v>
      </c>
      <c r="F18" s="329">
        <f>'別紙2(4)項目別明細表(委託共同研究先)【2028年度】'!$K$32</f>
        <v>0</v>
      </c>
    </row>
    <row r="19" spans="1:10" s="10" customFormat="1" ht="22.5" customHeight="1" x14ac:dyDescent="0.15">
      <c r="A19" s="22" t="s">
        <v>82</v>
      </c>
      <c r="B19" s="329">
        <f t="shared" si="0"/>
        <v>0</v>
      </c>
      <c r="C19" s="329">
        <f>'別紙2(4)項目別明細表(委託共同研究先)【2025年度】'!$K$37</f>
        <v>0</v>
      </c>
      <c r="D19" s="329">
        <f>'別紙2(4)項目別明細表(委託共同研究先)【2026年度】'!$K$37</f>
        <v>0</v>
      </c>
      <c r="E19" s="329">
        <f>'別紙2(4)項目別明細表(委託共同研究先)【2027年度】'!$K$37</f>
        <v>0</v>
      </c>
      <c r="F19" s="329">
        <f>'別紙2(4)項目別明細表(委託共同研究先)【2028年度】'!$K$37</f>
        <v>0</v>
      </c>
    </row>
    <row r="20" spans="1:10" s="10" customFormat="1" ht="22.5" customHeight="1" x14ac:dyDescent="0.15">
      <c r="A20" s="22" t="s">
        <v>83</v>
      </c>
      <c r="B20" s="329">
        <f t="shared" si="0"/>
        <v>0</v>
      </c>
      <c r="C20" s="330">
        <f>'別紙2(4)項目別明細表(委託共同研究先)【2025年度】'!$K$40</f>
        <v>0</v>
      </c>
      <c r="D20" s="330">
        <f>'別紙2(4)項目別明細表(委託共同研究先)【2026年度】'!$K$40</f>
        <v>0</v>
      </c>
      <c r="E20" s="330">
        <f>'別紙2(4)項目別明細表(委託共同研究先)【2027年度】'!$K$40</f>
        <v>0</v>
      </c>
      <c r="F20" s="329">
        <f>'別紙2(4)項目別明細表(委託共同研究先)【2028年度】'!$K$40</f>
        <v>0</v>
      </c>
    </row>
    <row r="21" spans="1:10" s="10" customFormat="1" ht="22.5" customHeight="1" x14ac:dyDescent="0.15">
      <c r="A21" s="11" t="s">
        <v>134</v>
      </c>
      <c r="B21" s="331">
        <f t="shared" si="0"/>
        <v>0</v>
      </c>
      <c r="C21" s="331">
        <f>SUM(C9,C13,C16)</f>
        <v>0</v>
      </c>
      <c r="D21" s="331">
        <f>SUM(D9,D13,D16)</f>
        <v>0</v>
      </c>
      <c r="E21" s="331">
        <f>SUM(E9,E13,E16)</f>
        <v>0</v>
      </c>
      <c r="F21" s="331">
        <f>SUM(F9,F13,F16)</f>
        <v>0</v>
      </c>
    </row>
    <row r="22" spans="1:10" s="10" customFormat="1" ht="22.5" customHeight="1" x14ac:dyDescent="0.15">
      <c r="A22" s="12" t="s">
        <v>135</v>
      </c>
      <c r="B22" s="332">
        <f t="shared" si="0"/>
        <v>0</v>
      </c>
      <c r="C22" s="330">
        <f>'別紙2(4)項目別明細表(委託共同研究先)【2025年度】'!$K$51</f>
        <v>0</v>
      </c>
      <c r="D22" s="330">
        <f>'別紙2(4)項目別明細表(委託共同研究先)【2026年度】'!$K$51</f>
        <v>0</v>
      </c>
      <c r="E22" s="330">
        <f>'別紙2(4)項目別明細表(委託共同研究先)【2027年度】'!$K$51</f>
        <v>0</v>
      </c>
      <c r="F22" s="331">
        <f>'別紙2(4)項目別明細表(委託共同研究先)【2028年度】'!$K$51</f>
        <v>0</v>
      </c>
    </row>
    <row r="23" spans="1:10" s="10" customFormat="1" ht="22.5" customHeight="1" x14ac:dyDescent="0.15">
      <c r="A23" s="11" t="s">
        <v>87</v>
      </c>
      <c r="B23" s="331">
        <f t="shared" si="0"/>
        <v>0</v>
      </c>
      <c r="C23" s="331">
        <f>SUM(C21:C22)</f>
        <v>0</v>
      </c>
      <c r="D23" s="331">
        <f>SUM(D21:D22)</f>
        <v>0</v>
      </c>
      <c r="E23" s="331">
        <f>SUM(E21:E22)</f>
        <v>0</v>
      </c>
      <c r="F23" s="331">
        <f>SUM(F21:F22)</f>
        <v>0</v>
      </c>
    </row>
    <row r="24" spans="1:10" s="10" customFormat="1" ht="22.5" customHeight="1" x14ac:dyDescent="0.15">
      <c r="A24" s="24" t="s">
        <v>136</v>
      </c>
      <c r="B24" s="331">
        <f t="shared" si="0"/>
        <v>0</v>
      </c>
      <c r="C24" s="331">
        <f>ROUNDDOWN(C23*0.1,0)</f>
        <v>0</v>
      </c>
      <c r="D24" s="331">
        <f>ROUNDDOWN(D23*0.1,0)</f>
        <v>0</v>
      </c>
      <c r="E24" s="331">
        <f>ROUNDDOWN(E23*0.1,0)</f>
        <v>0</v>
      </c>
      <c r="F24" s="331">
        <f>ROUNDDOWN(F23*0.1,0)</f>
        <v>0</v>
      </c>
    </row>
    <row r="25" spans="1:10" s="10" customFormat="1" ht="22.5" customHeight="1" x14ac:dyDescent="0.15">
      <c r="A25" s="11" t="s">
        <v>137</v>
      </c>
      <c r="B25" s="330">
        <f t="shared" si="0"/>
        <v>0</v>
      </c>
      <c r="C25" s="331">
        <f>SUM(C23:C24)</f>
        <v>0</v>
      </c>
      <c r="D25" s="331">
        <f>SUM(D23:D24)</f>
        <v>0</v>
      </c>
      <c r="E25" s="331">
        <f>SUM(E23:E24)</f>
        <v>0</v>
      </c>
      <c r="F25" s="331">
        <f>SUM(F23:F24)</f>
        <v>0</v>
      </c>
    </row>
    <row r="26" spans="1:10" s="102" customFormat="1" x14ac:dyDescent="0.15">
      <c r="A26" s="91">
        <v>0.66666666666666663</v>
      </c>
    </row>
    <row r="27" spans="1:10" s="102" customFormat="1" x14ac:dyDescent="0.15"/>
    <row r="28" spans="1:10" ht="24.75" customHeight="1" x14ac:dyDescent="0.15">
      <c r="A28" s="439" t="s">
        <v>138</v>
      </c>
      <c r="B28" s="439"/>
      <c r="C28" s="439"/>
      <c r="D28" s="439"/>
      <c r="E28" s="104"/>
      <c r="F28" s="104"/>
      <c r="G28" s="104"/>
      <c r="H28" s="104"/>
      <c r="I28" s="104"/>
      <c r="J28" s="104"/>
    </row>
    <row r="29" spans="1:10" ht="31.5" customHeight="1" x14ac:dyDescent="0.15">
      <c r="A29" s="438" t="s">
        <v>179</v>
      </c>
      <c r="B29" s="439"/>
      <c r="C29" s="439"/>
      <c r="D29" s="427"/>
      <c r="E29" s="427"/>
      <c r="H29" s="8"/>
      <c r="I29" s="8"/>
    </row>
    <row r="30" spans="1:10" s="102" customFormat="1" x14ac:dyDescent="0.15">
      <c r="A30" s="101"/>
      <c r="B30" s="101"/>
      <c r="C30" s="105"/>
      <c r="E30" s="102" t="s">
        <v>394</v>
      </c>
      <c r="F30" s="347" t="s">
        <v>400</v>
      </c>
    </row>
    <row r="31" spans="1:10" s="106" customFormat="1" x14ac:dyDescent="0.15">
      <c r="B31" s="101"/>
      <c r="C31" s="101"/>
    </row>
    <row r="32" spans="1:10" x14ac:dyDescent="0.15">
      <c r="A32" s="107"/>
    </row>
    <row r="33" spans="1:3" x14ac:dyDescent="0.15">
      <c r="A33" s="108"/>
      <c r="B33" s="109"/>
      <c r="C33" s="109"/>
    </row>
  </sheetData>
  <mergeCells count="3">
    <mergeCell ref="A29:E29"/>
    <mergeCell ref="A2:F2"/>
    <mergeCell ref="A28:D28"/>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workbookViewId="0">
      <selection activeCell="A4" sqref="A4:K4"/>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5" t="s">
        <v>195</v>
      </c>
      <c r="B2" s="445"/>
      <c r="C2" s="445"/>
      <c r="D2" s="445"/>
      <c r="E2" s="445"/>
      <c r="F2" s="445"/>
      <c r="G2" s="445"/>
      <c r="H2" s="445"/>
      <c r="I2" s="445"/>
      <c r="J2" s="445"/>
      <c r="K2" s="445"/>
      <c r="L2" s="445"/>
    </row>
    <row r="3" spans="1:12" ht="18.75" x14ac:dyDescent="0.15">
      <c r="B3" s="446"/>
      <c r="C3" s="446"/>
      <c r="D3" s="446"/>
      <c r="E3" s="446"/>
      <c r="F3" s="446"/>
      <c r="G3" s="446"/>
      <c r="H3" s="446"/>
      <c r="I3" s="447"/>
      <c r="J3" s="447"/>
      <c r="K3" s="447"/>
      <c r="L3" s="447"/>
    </row>
    <row r="4" spans="1:12" s="17" customFormat="1" ht="14.25" thickBot="1" x14ac:dyDescent="0.2">
      <c r="A4" s="451" t="str">
        <f>"（４）"&amp;情報項目シート!C6&amp;"　　　項目別明細表(2025年度）"</f>
        <v>（４）　　　項目別明細表(2025年度）</v>
      </c>
      <c r="B4" s="451"/>
      <c r="C4" s="451"/>
      <c r="D4" s="451"/>
      <c r="E4" s="451"/>
      <c r="F4" s="451"/>
      <c r="G4" s="451"/>
      <c r="H4" s="451"/>
      <c r="I4" s="451"/>
      <c r="J4" s="451"/>
      <c r="K4" s="451"/>
    </row>
    <row r="5" spans="1:12" s="17" customFormat="1" x14ac:dyDescent="0.15">
      <c r="A5" s="448" t="s">
        <v>89</v>
      </c>
      <c r="B5" s="449"/>
      <c r="C5" s="449"/>
      <c r="D5" s="449"/>
      <c r="E5" s="449"/>
      <c r="F5" s="449"/>
      <c r="G5" s="449"/>
      <c r="H5" s="449"/>
      <c r="I5" s="450"/>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0"/>
    </row>
    <row r="7" spans="1:12" s="17" customFormat="1" x14ac:dyDescent="0.15">
      <c r="A7" s="49" t="s">
        <v>75</v>
      </c>
      <c r="B7" s="50"/>
      <c r="C7" s="50"/>
      <c r="D7" s="51"/>
      <c r="E7" s="50"/>
      <c r="F7" s="50"/>
      <c r="G7" s="50"/>
      <c r="H7" s="50"/>
      <c r="I7" s="52"/>
      <c r="J7" s="53">
        <f>SUM(J8:J9)</f>
        <v>0</v>
      </c>
      <c r="K7" s="53">
        <f>SUM(K8:K9)</f>
        <v>0</v>
      </c>
      <c r="L7" s="441"/>
    </row>
    <row r="8" spans="1:12" s="17" customFormat="1" x14ac:dyDescent="0.15">
      <c r="A8" s="29"/>
      <c r="B8" s="17" t="s">
        <v>92</v>
      </c>
      <c r="C8" s="17" t="s">
        <v>93</v>
      </c>
      <c r="D8" s="13"/>
      <c r="E8" s="17" t="s">
        <v>25</v>
      </c>
      <c r="F8" s="17" t="s">
        <v>94</v>
      </c>
      <c r="H8" s="17" t="s">
        <v>95</v>
      </c>
      <c r="I8" s="30" t="s">
        <v>96</v>
      </c>
      <c r="J8" s="31">
        <f>D8*G8</f>
        <v>0</v>
      </c>
      <c r="K8" s="32">
        <f>J8</f>
        <v>0</v>
      </c>
      <c r="L8" s="441"/>
    </row>
    <row r="9" spans="1:12" s="17" customFormat="1" x14ac:dyDescent="0.15">
      <c r="A9" s="29"/>
      <c r="D9" s="13"/>
      <c r="I9" s="30"/>
      <c r="J9" s="31"/>
      <c r="K9" s="32">
        <f>J9</f>
        <v>0</v>
      </c>
      <c r="L9" s="441"/>
    </row>
    <row r="10" spans="1:12" s="17" customFormat="1" x14ac:dyDescent="0.15">
      <c r="A10" s="443" t="s">
        <v>76</v>
      </c>
      <c r="B10" s="444"/>
      <c r="C10" s="50"/>
      <c r="D10" s="64"/>
      <c r="E10" s="50"/>
      <c r="F10" s="50"/>
      <c r="G10" s="50"/>
      <c r="H10" s="50"/>
      <c r="I10" s="65"/>
      <c r="J10" s="53">
        <f>SUM(J11:J15)</f>
        <v>0</v>
      </c>
      <c r="K10" s="53">
        <f>SUM(K11:K15)</f>
        <v>0</v>
      </c>
      <c r="L10" s="441"/>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1"/>
    </row>
    <row r="12" spans="1:12" s="17" customFormat="1" x14ac:dyDescent="0.15">
      <c r="A12" s="29"/>
      <c r="B12" s="17" t="s">
        <v>98</v>
      </c>
      <c r="C12" s="17" t="s">
        <v>93</v>
      </c>
      <c r="D12" s="13"/>
      <c r="E12" s="17" t="s">
        <v>25</v>
      </c>
      <c r="F12" s="17" t="s">
        <v>94</v>
      </c>
      <c r="H12" s="17" t="s">
        <v>95</v>
      </c>
      <c r="I12" s="30" t="s">
        <v>96</v>
      </c>
      <c r="J12" s="31">
        <f t="shared" si="0"/>
        <v>0</v>
      </c>
      <c r="K12" s="32">
        <f>J12</f>
        <v>0</v>
      </c>
      <c r="L12" s="441"/>
    </row>
    <row r="13" spans="1:12" s="17" customFormat="1" x14ac:dyDescent="0.15">
      <c r="A13" s="29"/>
      <c r="B13" s="17" t="s">
        <v>99</v>
      </c>
      <c r="D13" s="13"/>
      <c r="I13" s="30" t="s">
        <v>96</v>
      </c>
      <c r="J13" s="31"/>
      <c r="K13" s="32">
        <f>J13</f>
        <v>0</v>
      </c>
      <c r="L13" s="441"/>
    </row>
    <row r="14" spans="1:12" s="17" customFormat="1" x14ac:dyDescent="0.15">
      <c r="A14" s="29"/>
      <c r="B14" s="17" t="s">
        <v>100</v>
      </c>
      <c r="D14" s="13"/>
      <c r="I14" s="30" t="s">
        <v>96</v>
      </c>
      <c r="J14" s="31"/>
      <c r="K14" s="32">
        <f>J14</f>
        <v>0</v>
      </c>
      <c r="L14" s="441"/>
    </row>
    <row r="15" spans="1:12" s="17" customFormat="1" x14ac:dyDescent="0.15">
      <c r="A15" s="29"/>
      <c r="B15" s="17" t="s">
        <v>101</v>
      </c>
      <c r="D15" s="13"/>
      <c r="I15" s="30" t="s">
        <v>96</v>
      </c>
      <c r="J15" s="31"/>
      <c r="K15" s="32">
        <f>J15</f>
        <v>0</v>
      </c>
      <c r="L15" s="441"/>
    </row>
    <row r="16" spans="1:12" s="17" customFormat="1" x14ac:dyDescent="0.15">
      <c r="A16" s="49" t="s">
        <v>77</v>
      </c>
      <c r="B16" s="50"/>
      <c r="C16" s="50"/>
      <c r="D16" s="51"/>
      <c r="E16" s="50"/>
      <c r="F16" s="50"/>
      <c r="G16" s="50"/>
      <c r="H16" s="50"/>
      <c r="I16" s="52"/>
      <c r="J16" s="53">
        <f>SUM(J17:J18)</f>
        <v>0</v>
      </c>
      <c r="K16" s="53">
        <f>SUM(K17:K18)</f>
        <v>0</v>
      </c>
      <c r="L16" s="441"/>
    </row>
    <row r="17" spans="1:13" s="17" customFormat="1" x14ac:dyDescent="0.15">
      <c r="A17" s="29"/>
      <c r="B17" s="17" t="s">
        <v>102</v>
      </c>
      <c r="D17" s="13"/>
      <c r="I17" s="30" t="s">
        <v>96</v>
      </c>
      <c r="J17" s="31"/>
      <c r="K17" s="32">
        <f>J17</f>
        <v>0</v>
      </c>
      <c r="L17" s="441"/>
    </row>
    <row r="18" spans="1:13" s="17" customFormat="1" x14ac:dyDescent="0.15">
      <c r="A18" s="29"/>
      <c r="B18" s="17" t="s">
        <v>103</v>
      </c>
      <c r="D18" s="13"/>
      <c r="I18" s="30" t="s">
        <v>96</v>
      </c>
      <c r="J18" s="31"/>
      <c r="K18" s="32">
        <f>J18</f>
        <v>0</v>
      </c>
      <c r="L18" s="441"/>
    </row>
    <row r="19" spans="1:13" s="17" customFormat="1" x14ac:dyDescent="0.15">
      <c r="A19" s="59" t="s">
        <v>35</v>
      </c>
      <c r="B19" s="60"/>
      <c r="C19" s="60"/>
      <c r="D19" s="61"/>
      <c r="E19" s="60"/>
      <c r="F19" s="60"/>
      <c r="G19" s="60"/>
      <c r="H19" s="60"/>
      <c r="I19" s="62"/>
      <c r="J19" s="63">
        <f>SUM(J20,J26)</f>
        <v>0</v>
      </c>
      <c r="K19" s="63">
        <f>SUM(K20,K26)</f>
        <v>0</v>
      </c>
      <c r="L19" s="441"/>
    </row>
    <row r="20" spans="1:13" s="17" customFormat="1" x14ac:dyDescent="0.15">
      <c r="A20" s="49" t="s">
        <v>78</v>
      </c>
      <c r="B20" s="50"/>
      <c r="C20" s="50"/>
      <c r="D20" s="64"/>
      <c r="E20" s="50"/>
      <c r="F20" s="50"/>
      <c r="G20" s="50"/>
      <c r="H20" s="50"/>
      <c r="I20" s="65"/>
      <c r="J20" s="53">
        <f>SUM(J21:J25)</f>
        <v>0</v>
      </c>
      <c r="K20" s="53">
        <f>SUM(K21:K25)</f>
        <v>0</v>
      </c>
      <c r="L20" s="441"/>
    </row>
    <row r="21" spans="1:13" s="17" customFormat="1" x14ac:dyDescent="0.15">
      <c r="A21" s="29" t="s">
        <v>118</v>
      </c>
      <c r="C21" s="17" t="s">
        <v>93</v>
      </c>
      <c r="D21" s="13"/>
      <c r="E21" s="17" t="s">
        <v>25</v>
      </c>
      <c r="F21" s="17" t="s">
        <v>94</v>
      </c>
      <c r="H21" s="17" t="s">
        <v>95</v>
      </c>
      <c r="I21" s="30" t="s">
        <v>96</v>
      </c>
      <c r="J21" s="31">
        <f>D21*G21</f>
        <v>0</v>
      </c>
      <c r="K21" s="33">
        <f>J21</f>
        <v>0</v>
      </c>
      <c r="L21" s="441"/>
      <c r="M21" s="34"/>
    </row>
    <row r="22" spans="1:13" s="17" customFormat="1" x14ac:dyDescent="0.15">
      <c r="A22" s="29" t="s">
        <v>119</v>
      </c>
      <c r="D22" s="13"/>
      <c r="E22" s="17" t="s">
        <v>25</v>
      </c>
      <c r="F22" s="17" t="s">
        <v>94</v>
      </c>
      <c r="H22" s="17" t="s">
        <v>95</v>
      </c>
      <c r="I22" s="30" t="s">
        <v>96</v>
      </c>
      <c r="J22" s="31">
        <f>D22*G22</f>
        <v>0</v>
      </c>
      <c r="K22" s="33">
        <f t="shared" ref="K22:K25" si="1">J22</f>
        <v>0</v>
      </c>
      <c r="L22" s="441"/>
      <c r="M22" s="34"/>
    </row>
    <row r="23" spans="1:13" s="17" customFormat="1" x14ac:dyDescent="0.15">
      <c r="A23" s="29"/>
      <c r="D23" s="13"/>
      <c r="E23" s="17" t="s">
        <v>25</v>
      </c>
      <c r="F23" s="17" t="s">
        <v>94</v>
      </c>
      <c r="H23" s="17" t="s">
        <v>95</v>
      </c>
      <c r="I23" s="30" t="s">
        <v>96</v>
      </c>
      <c r="J23" s="31">
        <f t="shared" ref="J23:J25" si="2">D23*G23</f>
        <v>0</v>
      </c>
      <c r="K23" s="33">
        <f t="shared" si="1"/>
        <v>0</v>
      </c>
      <c r="L23" s="441"/>
      <c r="M23" s="34"/>
    </row>
    <row r="24" spans="1:13" s="17" customFormat="1" x14ac:dyDescent="0.15">
      <c r="A24" s="29"/>
      <c r="D24" s="13"/>
      <c r="E24" s="17" t="s">
        <v>25</v>
      </c>
      <c r="F24" s="17" t="s">
        <v>94</v>
      </c>
      <c r="H24" s="17" t="s">
        <v>95</v>
      </c>
      <c r="I24" s="30" t="s">
        <v>96</v>
      </c>
      <c r="J24" s="31">
        <f t="shared" si="2"/>
        <v>0</v>
      </c>
      <c r="K24" s="33">
        <f t="shared" si="1"/>
        <v>0</v>
      </c>
      <c r="L24" s="441"/>
      <c r="M24" s="34"/>
    </row>
    <row r="25" spans="1:13" s="17" customFormat="1" x14ac:dyDescent="0.15">
      <c r="A25" s="29"/>
      <c r="C25" s="17" t="s">
        <v>93</v>
      </c>
      <c r="D25" s="13"/>
      <c r="E25" s="17" t="s">
        <v>25</v>
      </c>
      <c r="F25" s="17" t="s">
        <v>94</v>
      </c>
      <c r="H25" s="17" t="s">
        <v>95</v>
      </c>
      <c r="I25" s="30" t="s">
        <v>96</v>
      </c>
      <c r="J25" s="31">
        <f t="shared" si="2"/>
        <v>0</v>
      </c>
      <c r="K25" s="33">
        <f t="shared" si="1"/>
        <v>0</v>
      </c>
      <c r="L25" s="441"/>
    </row>
    <row r="26" spans="1:13" s="17" customFormat="1" x14ac:dyDescent="0.15">
      <c r="A26" s="49" t="s">
        <v>79</v>
      </c>
      <c r="B26" s="50"/>
      <c r="C26" s="50"/>
      <c r="D26" s="64"/>
      <c r="E26" s="50"/>
      <c r="F26" s="50"/>
      <c r="G26" s="50"/>
      <c r="H26" s="50"/>
      <c r="I26" s="65"/>
      <c r="J26" s="53">
        <f>SUM(J27)</f>
        <v>0</v>
      </c>
      <c r="K26" s="53">
        <f>SUM(K27)</f>
        <v>0</v>
      </c>
      <c r="L26" s="441"/>
    </row>
    <row r="27" spans="1:13" s="17" customFormat="1" x14ac:dyDescent="0.15">
      <c r="A27" s="29"/>
      <c r="C27" s="17" t="s">
        <v>93</v>
      </c>
      <c r="D27" s="13"/>
      <c r="E27" s="17" t="s">
        <v>25</v>
      </c>
      <c r="F27" s="17" t="s">
        <v>94</v>
      </c>
      <c r="H27" s="17" t="s">
        <v>104</v>
      </c>
      <c r="I27" s="30" t="s">
        <v>96</v>
      </c>
      <c r="J27" s="31">
        <f t="shared" ref="J27" si="3">D27*G27</f>
        <v>0</v>
      </c>
      <c r="K27" s="33">
        <f>J27</f>
        <v>0</v>
      </c>
      <c r="L27" s="441"/>
    </row>
    <row r="28" spans="1:13" s="17" customFormat="1" x14ac:dyDescent="0.15">
      <c r="A28" s="59" t="s">
        <v>36</v>
      </c>
      <c r="B28" s="60"/>
      <c r="C28" s="60"/>
      <c r="D28" s="61"/>
      <c r="E28" s="60"/>
      <c r="F28" s="60"/>
      <c r="G28" s="60"/>
      <c r="H28" s="60"/>
      <c r="I28" s="62"/>
      <c r="J28" s="63">
        <f>SUM(J29,J32,J36,J38)</f>
        <v>0</v>
      </c>
      <c r="K28" s="66">
        <f>SUM(K29,K32,K36,K38)</f>
        <v>0</v>
      </c>
      <c r="L28" s="441"/>
    </row>
    <row r="29" spans="1:13" s="17" customFormat="1" x14ac:dyDescent="0.15">
      <c r="A29" s="49" t="s">
        <v>80</v>
      </c>
      <c r="B29" s="50"/>
      <c r="C29" s="50"/>
      <c r="D29" s="64"/>
      <c r="E29" s="50"/>
      <c r="F29" s="50"/>
      <c r="G29" s="50"/>
      <c r="H29" s="50"/>
      <c r="I29" s="65"/>
      <c r="J29" s="53">
        <f>SUM(J30:J31)</f>
        <v>0</v>
      </c>
      <c r="K29" s="53">
        <f>SUM(K30:K31)</f>
        <v>0</v>
      </c>
      <c r="L29" s="441"/>
    </row>
    <row r="30" spans="1:13" s="17" customFormat="1" x14ac:dyDescent="0.15">
      <c r="A30" s="29"/>
      <c r="B30" s="17" t="s">
        <v>105</v>
      </c>
      <c r="D30" s="13"/>
      <c r="I30" s="30" t="s">
        <v>96</v>
      </c>
      <c r="J30" s="32"/>
      <c r="K30" s="32">
        <f>J30</f>
        <v>0</v>
      </c>
      <c r="L30" s="441"/>
    </row>
    <row r="31" spans="1:13" s="17" customFormat="1" x14ac:dyDescent="0.15">
      <c r="A31" s="29"/>
      <c r="B31" s="17" t="s">
        <v>106</v>
      </c>
      <c r="D31" s="13"/>
      <c r="I31" s="30" t="s">
        <v>96</v>
      </c>
      <c r="J31" s="32"/>
      <c r="K31" s="32">
        <f>J31</f>
        <v>0</v>
      </c>
      <c r="L31" s="441"/>
    </row>
    <row r="32" spans="1:13" s="17" customFormat="1" x14ac:dyDescent="0.15">
      <c r="A32" s="49" t="s">
        <v>81</v>
      </c>
      <c r="B32" s="50"/>
      <c r="C32" s="50"/>
      <c r="D32" s="51"/>
      <c r="E32" s="50"/>
      <c r="F32" s="50"/>
      <c r="G32" s="50"/>
      <c r="H32" s="50"/>
      <c r="I32" s="65"/>
      <c r="J32" s="53">
        <f>SUM(J33:J35)</f>
        <v>0</v>
      </c>
      <c r="K32" s="53">
        <f>SUM(K33:K35)</f>
        <v>0</v>
      </c>
      <c r="L32" s="441"/>
    </row>
    <row r="33" spans="1:12" s="17" customFormat="1" x14ac:dyDescent="0.15">
      <c r="A33" s="29" t="s">
        <v>107</v>
      </c>
      <c r="B33" s="17" t="s">
        <v>368</v>
      </c>
      <c r="C33" s="17" t="s">
        <v>93</v>
      </c>
      <c r="D33" s="13"/>
      <c r="E33" s="17" t="s">
        <v>25</v>
      </c>
      <c r="F33" s="17" t="s">
        <v>94</v>
      </c>
      <c r="H33" s="17" t="s">
        <v>367</v>
      </c>
      <c r="I33" s="30" t="s">
        <v>96</v>
      </c>
      <c r="J33" s="31">
        <f t="shared" ref="J33:J35" si="4">D33*G33</f>
        <v>0</v>
      </c>
      <c r="K33" s="32">
        <f>J33</f>
        <v>0</v>
      </c>
      <c r="L33" s="441"/>
    </row>
    <row r="34" spans="1:12" s="17" customFormat="1" x14ac:dyDescent="0.15">
      <c r="A34" s="29"/>
      <c r="B34" s="17" t="s">
        <v>369</v>
      </c>
      <c r="C34" s="17" t="s">
        <v>93</v>
      </c>
      <c r="D34" s="13"/>
      <c r="E34" s="17" t="s">
        <v>25</v>
      </c>
      <c r="F34" s="17" t="s">
        <v>94</v>
      </c>
      <c r="H34" s="17" t="s">
        <v>367</v>
      </c>
      <c r="I34" s="30" t="s">
        <v>96</v>
      </c>
      <c r="J34" s="31">
        <f t="shared" si="4"/>
        <v>0</v>
      </c>
      <c r="K34" s="32">
        <f t="shared" ref="K34:K35" si="5">J34</f>
        <v>0</v>
      </c>
      <c r="L34" s="441"/>
    </row>
    <row r="35" spans="1:12" s="17" customFormat="1" x14ac:dyDescent="0.15">
      <c r="A35" s="29" t="s">
        <v>108</v>
      </c>
      <c r="B35" s="17" t="s">
        <v>369</v>
      </c>
      <c r="C35" s="17" t="s">
        <v>93</v>
      </c>
      <c r="D35" s="13"/>
      <c r="E35" s="17" t="s">
        <v>25</v>
      </c>
      <c r="F35" s="17" t="s">
        <v>94</v>
      </c>
      <c r="H35" s="17" t="s">
        <v>367</v>
      </c>
      <c r="I35" s="30" t="s">
        <v>96</v>
      </c>
      <c r="J35" s="31">
        <f t="shared" si="4"/>
        <v>0</v>
      </c>
      <c r="K35" s="32">
        <f t="shared" si="5"/>
        <v>0</v>
      </c>
      <c r="L35" s="441"/>
    </row>
    <row r="36" spans="1:12" s="17" customFormat="1" x14ac:dyDescent="0.15">
      <c r="A36" s="49" t="s">
        <v>82</v>
      </c>
      <c r="B36" s="50"/>
      <c r="C36" s="50"/>
      <c r="D36" s="64"/>
      <c r="E36" s="50"/>
      <c r="F36" s="50"/>
      <c r="G36" s="50"/>
      <c r="H36" s="50"/>
      <c r="I36" s="65"/>
      <c r="J36" s="53">
        <f>SUM(J37)</f>
        <v>0</v>
      </c>
      <c r="K36" s="53">
        <f>SUM(K37)</f>
        <v>0</v>
      </c>
      <c r="L36" s="441"/>
    </row>
    <row r="37" spans="1:12" s="17" customFormat="1" x14ac:dyDescent="0.15">
      <c r="A37" s="29"/>
      <c r="B37" s="17" t="s">
        <v>378</v>
      </c>
      <c r="D37" s="13"/>
      <c r="I37" s="30" t="s">
        <v>96</v>
      </c>
      <c r="J37" s="32"/>
      <c r="K37" s="32">
        <f>J37</f>
        <v>0</v>
      </c>
      <c r="L37" s="441"/>
    </row>
    <row r="38" spans="1:12" s="17" customFormat="1" x14ac:dyDescent="0.15">
      <c r="A38" s="49" t="s">
        <v>83</v>
      </c>
      <c r="B38" s="50"/>
      <c r="C38" s="50"/>
      <c r="D38" s="51"/>
      <c r="E38" s="50"/>
      <c r="F38" s="50"/>
      <c r="G38" s="50"/>
      <c r="H38" s="50"/>
      <c r="I38" s="65"/>
      <c r="J38" s="53">
        <f>SUM(J39:J48)</f>
        <v>0</v>
      </c>
      <c r="K38" s="53">
        <f>SUM(K39:K48)</f>
        <v>0</v>
      </c>
      <c r="L38" s="441"/>
    </row>
    <row r="39" spans="1:12" s="114" customFormat="1" x14ac:dyDescent="0.15">
      <c r="A39" s="29" t="s">
        <v>185</v>
      </c>
      <c r="C39" s="114" t="s">
        <v>93</v>
      </c>
      <c r="D39" s="118"/>
      <c r="E39" s="114" t="s">
        <v>25</v>
      </c>
      <c r="F39" s="114" t="s">
        <v>94</v>
      </c>
      <c r="H39" s="114" t="s">
        <v>109</v>
      </c>
      <c r="I39" s="119" t="s">
        <v>96</v>
      </c>
      <c r="J39" s="121">
        <f>D39*G39</f>
        <v>0</v>
      </c>
      <c r="K39" s="122">
        <f t="shared" ref="K39:K48" si="6">J39</f>
        <v>0</v>
      </c>
      <c r="L39" s="441"/>
    </row>
    <row r="40" spans="1:12" s="114" customFormat="1" x14ac:dyDescent="0.15">
      <c r="A40" s="29" t="s">
        <v>186</v>
      </c>
      <c r="D40" s="118"/>
      <c r="I40" s="119"/>
      <c r="J40" s="121"/>
      <c r="K40" s="122">
        <f t="shared" si="6"/>
        <v>0</v>
      </c>
      <c r="L40" s="441"/>
    </row>
    <row r="41" spans="1:12" s="114" customFormat="1" x14ac:dyDescent="0.15">
      <c r="A41" s="29" t="s">
        <v>191</v>
      </c>
      <c r="D41" s="118"/>
      <c r="I41" s="119"/>
      <c r="J41" s="121"/>
      <c r="K41" s="122">
        <f t="shared" si="6"/>
        <v>0</v>
      </c>
      <c r="L41" s="441"/>
    </row>
    <row r="42" spans="1:12" s="114" customFormat="1" x14ac:dyDescent="0.15">
      <c r="A42" s="29" t="s">
        <v>190</v>
      </c>
      <c r="C42" s="114" t="s">
        <v>93</v>
      </c>
      <c r="D42" s="118"/>
      <c r="E42" s="114" t="s">
        <v>25</v>
      </c>
      <c r="F42" s="114" t="s">
        <v>94</v>
      </c>
      <c r="H42" s="114" t="s">
        <v>109</v>
      </c>
      <c r="I42" s="119" t="s">
        <v>96</v>
      </c>
      <c r="J42" s="121">
        <f>D42*G42</f>
        <v>0</v>
      </c>
      <c r="K42" s="122">
        <f t="shared" si="6"/>
        <v>0</v>
      </c>
      <c r="L42" s="441"/>
    </row>
    <row r="43" spans="1:12" s="114" customFormat="1" x14ac:dyDescent="0.15">
      <c r="A43" s="29" t="s">
        <v>189</v>
      </c>
      <c r="D43" s="118"/>
      <c r="I43" s="119"/>
      <c r="J43" s="121"/>
      <c r="K43" s="122">
        <f t="shared" si="6"/>
        <v>0</v>
      </c>
      <c r="L43" s="441"/>
    </row>
    <row r="44" spans="1:12" s="114" customFormat="1" x14ac:dyDescent="0.15">
      <c r="A44" s="29" t="s">
        <v>188</v>
      </c>
      <c r="D44" s="118"/>
      <c r="I44" s="119"/>
      <c r="J44" s="121"/>
      <c r="K44" s="122">
        <f t="shared" si="6"/>
        <v>0</v>
      </c>
      <c r="L44" s="441"/>
    </row>
    <row r="45" spans="1:12" s="114" customFormat="1" x14ac:dyDescent="0.15">
      <c r="A45" s="29" t="s">
        <v>187</v>
      </c>
      <c r="D45" s="118"/>
      <c r="I45" s="119"/>
      <c r="J45" s="121"/>
      <c r="K45" s="122">
        <f t="shared" si="6"/>
        <v>0</v>
      </c>
      <c r="L45" s="441"/>
    </row>
    <row r="46" spans="1:12" s="114" customFormat="1" x14ac:dyDescent="0.15">
      <c r="A46" s="120" t="s">
        <v>183</v>
      </c>
      <c r="B46" s="114" t="s">
        <v>110</v>
      </c>
      <c r="D46" s="118"/>
      <c r="I46" s="119"/>
      <c r="J46" s="121"/>
      <c r="K46" s="122">
        <f t="shared" si="6"/>
        <v>0</v>
      </c>
      <c r="L46" s="441"/>
    </row>
    <row r="47" spans="1:12" s="114" customFormat="1" x14ac:dyDescent="0.15">
      <c r="A47" s="120"/>
      <c r="B47" s="114" t="s">
        <v>111</v>
      </c>
      <c r="D47" s="118"/>
      <c r="I47" s="119"/>
      <c r="J47" s="121"/>
      <c r="K47" s="122">
        <f t="shared" si="6"/>
        <v>0</v>
      </c>
      <c r="L47" s="441"/>
    </row>
    <row r="48" spans="1:12" s="114" customFormat="1" x14ac:dyDescent="0.15">
      <c r="A48" s="120" t="s">
        <v>184</v>
      </c>
      <c r="D48" s="118"/>
      <c r="I48" s="119"/>
      <c r="J48" s="121"/>
      <c r="K48" s="122">
        <f t="shared" si="6"/>
        <v>0</v>
      </c>
      <c r="L48" s="441"/>
    </row>
    <row r="49" spans="1:13" s="35" customFormat="1" x14ac:dyDescent="0.15">
      <c r="A49" s="190" t="s">
        <v>84</v>
      </c>
      <c r="B49" s="191"/>
      <c r="C49" s="191"/>
      <c r="D49" s="192"/>
      <c r="E49" s="191"/>
      <c r="F49" s="191"/>
      <c r="G49" s="191"/>
      <c r="H49" s="191"/>
      <c r="I49" s="193"/>
      <c r="J49" s="194">
        <f>SUM(J50+J54)</f>
        <v>0</v>
      </c>
      <c r="K49" s="194">
        <f>SUM(K50+K54)</f>
        <v>0</v>
      </c>
      <c r="L49" s="441"/>
    </row>
    <row r="50" spans="1:13" s="35" customFormat="1" x14ac:dyDescent="0.15">
      <c r="A50" s="195" t="s">
        <v>85</v>
      </c>
      <c r="B50" s="196"/>
      <c r="C50" s="196"/>
      <c r="D50" s="197"/>
      <c r="E50" s="196"/>
      <c r="F50" s="196"/>
      <c r="G50" s="196"/>
      <c r="H50" s="196"/>
      <c r="I50" s="198"/>
      <c r="J50" s="199">
        <f>SUM(J51:J53)</f>
        <v>0</v>
      </c>
      <c r="K50" s="200">
        <f>SUM(K51:K53)</f>
        <v>0</v>
      </c>
      <c r="L50" s="441"/>
      <c r="M50" s="36"/>
    </row>
    <row r="51" spans="1:13" s="35" customFormat="1" x14ac:dyDescent="0.15">
      <c r="A51" s="32"/>
      <c r="B51" s="75" t="s">
        <v>167</v>
      </c>
      <c r="D51" s="75"/>
      <c r="I51" s="30" t="s">
        <v>96</v>
      </c>
      <c r="J51" s="31">
        <f>'別紙2(4)項目別明細表(委託共同研究先)【2025年度】'!$J$52</f>
        <v>0</v>
      </c>
      <c r="K51" s="77">
        <f>'別紙2(4)項目別明細表(委託共同研究先)【2025年度】'!$K$52</f>
        <v>0</v>
      </c>
      <c r="L51" s="441"/>
      <c r="M51" s="36"/>
    </row>
    <row r="52" spans="1:13" s="35" customFormat="1" x14ac:dyDescent="0.15">
      <c r="A52" s="32"/>
      <c r="B52" s="75"/>
      <c r="D52" s="75"/>
      <c r="I52" s="30"/>
      <c r="J52" s="31"/>
      <c r="K52" s="77"/>
      <c r="L52" s="441"/>
      <c r="M52" s="36"/>
    </row>
    <row r="53" spans="1:13" s="35" customFormat="1" x14ac:dyDescent="0.15">
      <c r="A53" s="76"/>
      <c r="B53" s="75"/>
      <c r="C53" s="75"/>
      <c r="D53" s="75"/>
      <c r="I53" s="30" t="s">
        <v>96</v>
      </c>
      <c r="J53" s="31"/>
      <c r="K53" s="77"/>
      <c r="L53" s="441"/>
      <c r="M53" s="37"/>
    </row>
    <row r="54" spans="1:13" s="35" customFormat="1" x14ac:dyDescent="0.15">
      <c r="A54" s="161" t="s">
        <v>86</v>
      </c>
      <c r="B54" s="162"/>
      <c r="C54" s="162"/>
      <c r="D54" s="163"/>
      <c r="E54" s="162"/>
      <c r="F54" s="162"/>
      <c r="G54" s="162"/>
      <c r="H54" s="162"/>
      <c r="I54" s="164"/>
      <c r="J54" s="165">
        <f>SUM(J55:J56)</f>
        <v>0</v>
      </c>
      <c r="K54" s="166">
        <f>SUM(K55:K56)</f>
        <v>0</v>
      </c>
      <c r="L54" s="441"/>
    </row>
    <row r="55" spans="1:13" s="35" customFormat="1" x14ac:dyDescent="0.15">
      <c r="A55" s="167"/>
      <c r="B55" s="162"/>
      <c r="C55" s="163"/>
      <c r="D55" s="163"/>
      <c r="E55" s="162"/>
      <c r="F55" s="162"/>
      <c r="G55" s="162"/>
      <c r="H55" s="162"/>
      <c r="I55" s="168" t="s">
        <v>96</v>
      </c>
      <c r="J55" s="165"/>
      <c r="K55" s="166"/>
      <c r="L55" s="441"/>
      <c r="M55" s="37"/>
    </row>
    <row r="56" spans="1:13" s="35" customFormat="1" ht="14.25" thickBot="1" x14ac:dyDescent="0.2">
      <c r="A56" s="169"/>
      <c r="B56" s="170"/>
      <c r="C56" s="170"/>
      <c r="D56" s="171"/>
      <c r="E56" s="170"/>
      <c r="F56" s="170"/>
      <c r="G56" s="170"/>
      <c r="H56" s="170"/>
      <c r="I56" s="172"/>
      <c r="J56" s="173"/>
      <c r="K56" s="174"/>
      <c r="L56" s="442"/>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113</v>
      </c>
    </row>
    <row r="61" spans="1:13" ht="32.25" customHeight="1" x14ac:dyDescent="0.15">
      <c r="A61" s="15" t="s">
        <v>180</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0" t="s">
        <v>395</v>
      </c>
      <c r="L62" s="349"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workbookViewId="0">
      <selection activeCell="J10" sqref="J10"/>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5" t="s">
        <v>195</v>
      </c>
      <c r="B2" s="445"/>
      <c r="C2" s="445"/>
      <c r="D2" s="445"/>
      <c r="E2" s="445"/>
      <c r="F2" s="445"/>
      <c r="G2" s="445"/>
      <c r="H2" s="445"/>
      <c r="I2" s="445"/>
      <c r="J2" s="445"/>
      <c r="K2" s="445"/>
      <c r="L2" s="445"/>
    </row>
    <row r="3" spans="1:12" ht="18.75" x14ac:dyDescent="0.15">
      <c r="B3" s="446"/>
      <c r="C3" s="446"/>
      <c r="D3" s="446"/>
      <c r="E3" s="446"/>
      <c r="F3" s="446"/>
      <c r="G3" s="446"/>
      <c r="H3" s="446"/>
      <c r="I3" s="447"/>
      <c r="J3" s="447"/>
      <c r="K3" s="447"/>
      <c r="L3" s="447"/>
    </row>
    <row r="4" spans="1:12" s="17" customFormat="1" ht="14.25" thickBot="1" x14ac:dyDescent="0.2">
      <c r="A4" s="451" t="str">
        <f>"（４）"&amp;情報項目シート!C6&amp;"　　　項目別明細表(2026年度）"</f>
        <v>（４）　　　項目別明細表(2026年度）</v>
      </c>
      <c r="B4" s="451"/>
      <c r="C4" s="451"/>
      <c r="D4" s="451"/>
      <c r="E4" s="451"/>
      <c r="F4" s="451"/>
      <c r="G4" s="451"/>
      <c r="H4" s="451"/>
      <c r="I4" s="451"/>
      <c r="J4" s="451"/>
      <c r="K4" s="451"/>
    </row>
    <row r="5" spans="1:12" s="17" customFormat="1" x14ac:dyDescent="0.15">
      <c r="A5" s="448" t="s">
        <v>89</v>
      </c>
      <c r="B5" s="449"/>
      <c r="C5" s="449"/>
      <c r="D5" s="449"/>
      <c r="E5" s="449"/>
      <c r="F5" s="449"/>
      <c r="G5" s="449"/>
      <c r="H5" s="449"/>
      <c r="I5" s="450"/>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0"/>
    </row>
    <row r="7" spans="1:12" s="17" customFormat="1" x14ac:dyDescent="0.15">
      <c r="A7" s="49" t="s">
        <v>75</v>
      </c>
      <c r="B7" s="50"/>
      <c r="C7" s="50"/>
      <c r="D7" s="51"/>
      <c r="E7" s="50"/>
      <c r="F7" s="50"/>
      <c r="G7" s="50"/>
      <c r="H7" s="50"/>
      <c r="I7" s="52"/>
      <c r="J7" s="53">
        <f>SUM(J8:J9)</f>
        <v>0</v>
      </c>
      <c r="K7" s="53">
        <f>SUM(K8:K9)</f>
        <v>0</v>
      </c>
      <c r="L7" s="441"/>
    </row>
    <row r="8" spans="1:12" s="17" customFormat="1" x14ac:dyDescent="0.15">
      <c r="A8" s="29"/>
      <c r="B8" s="17" t="s">
        <v>92</v>
      </c>
      <c r="C8" s="17" t="s">
        <v>93</v>
      </c>
      <c r="D8" s="13"/>
      <c r="E8" s="17" t="s">
        <v>25</v>
      </c>
      <c r="F8" s="17" t="s">
        <v>94</v>
      </c>
      <c r="H8" s="17" t="s">
        <v>95</v>
      </c>
      <c r="I8" s="30" t="s">
        <v>96</v>
      </c>
      <c r="J8" s="31">
        <f>D8*G8</f>
        <v>0</v>
      </c>
      <c r="K8" s="32">
        <f>J8</f>
        <v>0</v>
      </c>
      <c r="L8" s="441"/>
    </row>
    <row r="9" spans="1:12" s="17" customFormat="1" x14ac:dyDescent="0.15">
      <c r="A9" s="29"/>
      <c r="D9" s="13"/>
      <c r="I9" s="30"/>
      <c r="J9" s="31"/>
      <c r="K9" s="32">
        <f>J9</f>
        <v>0</v>
      </c>
      <c r="L9" s="441"/>
    </row>
    <row r="10" spans="1:12" s="17" customFormat="1" x14ac:dyDescent="0.15">
      <c r="A10" s="443" t="s">
        <v>76</v>
      </c>
      <c r="B10" s="444"/>
      <c r="C10" s="50"/>
      <c r="D10" s="64"/>
      <c r="E10" s="50"/>
      <c r="F10" s="50"/>
      <c r="G10" s="50"/>
      <c r="H10" s="50"/>
      <c r="I10" s="65"/>
      <c r="J10" s="53">
        <f>SUM(J11:J15)</f>
        <v>0</v>
      </c>
      <c r="K10" s="53">
        <f>SUM(K11:K15)</f>
        <v>0</v>
      </c>
      <c r="L10" s="441"/>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1"/>
    </row>
    <row r="12" spans="1:12" s="17" customFormat="1" x14ac:dyDescent="0.15">
      <c r="A12" s="29"/>
      <c r="B12" s="17" t="s">
        <v>98</v>
      </c>
      <c r="C12" s="17" t="s">
        <v>93</v>
      </c>
      <c r="D12" s="13"/>
      <c r="E12" s="17" t="s">
        <v>25</v>
      </c>
      <c r="F12" s="17" t="s">
        <v>94</v>
      </c>
      <c r="H12" s="17" t="s">
        <v>95</v>
      </c>
      <c r="I12" s="30" t="s">
        <v>96</v>
      </c>
      <c r="J12" s="31">
        <f t="shared" si="0"/>
        <v>0</v>
      </c>
      <c r="K12" s="32">
        <f>J12</f>
        <v>0</v>
      </c>
      <c r="L12" s="441"/>
    </row>
    <row r="13" spans="1:12" s="17" customFormat="1" x14ac:dyDescent="0.15">
      <c r="A13" s="29"/>
      <c r="B13" s="17" t="s">
        <v>99</v>
      </c>
      <c r="D13" s="13"/>
      <c r="I13" s="30" t="s">
        <v>96</v>
      </c>
      <c r="J13" s="31"/>
      <c r="K13" s="32">
        <f>J13</f>
        <v>0</v>
      </c>
      <c r="L13" s="441"/>
    </row>
    <row r="14" spans="1:12" s="17" customFormat="1" x14ac:dyDescent="0.15">
      <c r="A14" s="29"/>
      <c r="B14" s="17" t="s">
        <v>100</v>
      </c>
      <c r="D14" s="13"/>
      <c r="I14" s="30" t="s">
        <v>96</v>
      </c>
      <c r="J14" s="31"/>
      <c r="K14" s="32">
        <f>J14</f>
        <v>0</v>
      </c>
      <c r="L14" s="441"/>
    </row>
    <row r="15" spans="1:12" s="17" customFormat="1" x14ac:dyDescent="0.15">
      <c r="A15" s="29"/>
      <c r="B15" s="17" t="s">
        <v>101</v>
      </c>
      <c r="D15" s="13"/>
      <c r="I15" s="30" t="s">
        <v>96</v>
      </c>
      <c r="J15" s="31"/>
      <c r="K15" s="32">
        <f>J15</f>
        <v>0</v>
      </c>
      <c r="L15" s="441"/>
    </row>
    <row r="16" spans="1:12" s="17" customFormat="1" x14ac:dyDescent="0.15">
      <c r="A16" s="49" t="s">
        <v>77</v>
      </c>
      <c r="B16" s="50"/>
      <c r="C16" s="50"/>
      <c r="D16" s="51"/>
      <c r="E16" s="50"/>
      <c r="F16" s="50"/>
      <c r="G16" s="50"/>
      <c r="H16" s="50"/>
      <c r="I16" s="52"/>
      <c r="J16" s="53">
        <f>SUM(J17:J18)</f>
        <v>0</v>
      </c>
      <c r="K16" s="53">
        <f>SUM(K17:K18)</f>
        <v>0</v>
      </c>
      <c r="L16" s="441"/>
    </row>
    <row r="17" spans="1:13" s="17" customFormat="1" x14ac:dyDescent="0.15">
      <c r="A17" s="29"/>
      <c r="B17" s="17" t="s">
        <v>102</v>
      </c>
      <c r="D17" s="13"/>
      <c r="I17" s="30" t="s">
        <v>96</v>
      </c>
      <c r="J17" s="31"/>
      <c r="K17" s="32">
        <f>J17</f>
        <v>0</v>
      </c>
      <c r="L17" s="441"/>
    </row>
    <row r="18" spans="1:13" s="17" customFormat="1" x14ac:dyDescent="0.15">
      <c r="A18" s="29"/>
      <c r="B18" s="17" t="s">
        <v>103</v>
      </c>
      <c r="D18" s="13"/>
      <c r="I18" s="30" t="s">
        <v>96</v>
      </c>
      <c r="J18" s="31"/>
      <c r="K18" s="32">
        <f>J18</f>
        <v>0</v>
      </c>
      <c r="L18" s="441"/>
    </row>
    <row r="19" spans="1:13" s="17" customFormat="1" x14ac:dyDescent="0.15">
      <c r="A19" s="59" t="s">
        <v>35</v>
      </c>
      <c r="B19" s="60"/>
      <c r="C19" s="60"/>
      <c r="D19" s="61"/>
      <c r="E19" s="60"/>
      <c r="F19" s="60"/>
      <c r="G19" s="60"/>
      <c r="H19" s="60"/>
      <c r="I19" s="62"/>
      <c r="J19" s="63">
        <f>SUM(J20,J26)</f>
        <v>0</v>
      </c>
      <c r="K19" s="63">
        <f>SUM(K20,K26)</f>
        <v>0</v>
      </c>
      <c r="L19" s="441"/>
    </row>
    <row r="20" spans="1:13" s="17" customFormat="1" x14ac:dyDescent="0.15">
      <c r="A20" s="49" t="s">
        <v>78</v>
      </c>
      <c r="B20" s="50"/>
      <c r="C20" s="50"/>
      <c r="D20" s="64"/>
      <c r="E20" s="50"/>
      <c r="F20" s="50"/>
      <c r="G20" s="50"/>
      <c r="H20" s="50"/>
      <c r="I20" s="65"/>
      <c r="J20" s="53">
        <f>SUM(J21:J25)</f>
        <v>0</v>
      </c>
      <c r="K20" s="53">
        <f>SUM(K21:K25)</f>
        <v>0</v>
      </c>
      <c r="L20" s="441"/>
    </row>
    <row r="21" spans="1:13" s="17" customFormat="1" x14ac:dyDescent="0.15">
      <c r="A21" s="29" t="s">
        <v>118</v>
      </c>
      <c r="C21" s="17" t="s">
        <v>93</v>
      </c>
      <c r="D21" s="13"/>
      <c r="E21" s="17" t="s">
        <v>25</v>
      </c>
      <c r="F21" s="17" t="s">
        <v>94</v>
      </c>
      <c r="H21" s="17" t="s">
        <v>95</v>
      </c>
      <c r="I21" s="30" t="s">
        <v>96</v>
      </c>
      <c r="J21" s="31">
        <f>D21*G21</f>
        <v>0</v>
      </c>
      <c r="K21" s="33">
        <f>J21</f>
        <v>0</v>
      </c>
      <c r="L21" s="441"/>
      <c r="M21" s="34"/>
    </row>
    <row r="22" spans="1:13" s="17" customFormat="1" x14ac:dyDescent="0.15">
      <c r="A22" s="29" t="s">
        <v>119</v>
      </c>
      <c r="D22" s="13"/>
      <c r="E22" s="17" t="s">
        <v>25</v>
      </c>
      <c r="F22" s="17" t="s">
        <v>94</v>
      </c>
      <c r="H22" s="17" t="s">
        <v>95</v>
      </c>
      <c r="I22" s="30" t="s">
        <v>96</v>
      </c>
      <c r="J22" s="31">
        <f>D22*G22</f>
        <v>0</v>
      </c>
      <c r="K22" s="33">
        <f t="shared" ref="K22:K25" si="1">J22</f>
        <v>0</v>
      </c>
      <c r="L22" s="441"/>
      <c r="M22" s="34"/>
    </row>
    <row r="23" spans="1:13" s="17" customFormat="1" x14ac:dyDescent="0.15">
      <c r="A23" s="29"/>
      <c r="D23" s="13"/>
      <c r="E23" s="17" t="s">
        <v>25</v>
      </c>
      <c r="F23" s="17" t="s">
        <v>94</v>
      </c>
      <c r="H23" s="17" t="s">
        <v>95</v>
      </c>
      <c r="I23" s="30" t="s">
        <v>96</v>
      </c>
      <c r="J23" s="31">
        <f t="shared" ref="J23:J25" si="2">D23*G23</f>
        <v>0</v>
      </c>
      <c r="K23" s="33">
        <f t="shared" si="1"/>
        <v>0</v>
      </c>
      <c r="L23" s="441"/>
      <c r="M23" s="34"/>
    </row>
    <row r="24" spans="1:13" s="17" customFormat="1" x14ac:dyDescent="0.15">
      <c r="A24" s="29"/>
      <c r="D24" s="13"/>
      <c r="E24" s="17" t="s">
        <v>25</v>
      </c>
      <c r="F24" s="17" t="s">
        <v>94</v>
      </c>
      <c r="H24" s="17" t="s">
        <v>95</v>
      </c>
      <c r="I24" s="30" t="s">
        <v>96</v>
      </c>
      <c r="J24" s="31">
        <f t="shared" si="2"/>
        <v>0</v>
      </c>
      <c r="K24" s="33">
        <f t="shared" si="1"/>
        <v>0</v>
      </c>
      <c r="L24" s="441"/>
      <c r="M24" s="34"/>
    </row>
    <row r="25" spans="1:13" s="17" customFormat="1" x14ac:dyDescent="0.15">
      <c r="A25" s="29"/>
      <c r="C25" s="17" t="s">
        <v>93</v>
      </c>
      <c r="D25" s="13"/>
      <c r="E25" s="17" t="s">
        <v>25</v>
      </c>
      <c r="F25" s="17" t="s">
        <v>94</v>
      </c>
      <c r="H25" s="17" t="s">
        <v>95</v>
      </c>
      <c r="I25" s="30" t="s">
        <v>96</v>
      </c>
      <c r="J25" s="31">
        <f t="shared" si="2"/>
        <v>0</v>
      </c>
      <c r="K25" s="33">
        <f t="shared" si="1"/>
        <v>0</v>
      </c>
      <c r="L25" s="441"/>
    </row>
    <row r="26" spans="1:13" s="17" customFormat="1" x14ac:dyDescent="0.15">
      <c r="A26" s="49" t="s">
        <v>79</v>
      </c>
      <c r="B26" s="50"/>
      <c r="C26" s="50"/>
      <c r="D26" s="64"/>
      <c r="E26" s="50"/>
      <c r="F26" s="50"/>
      <c r="G26" s="50"/>
      <c r="H26" s="50"/>
      <c r="I26" s="65"/>
      <c r="J26" s="53">
        <f>SUM(J27)</f>
        <v>0</v>
      </c>
      <c r="K26" s="53">
        <f>SUM(K27)</f>
        <v>0</v>
      </c>
      <c r="L26" s="441"/>
    </row>
    <row r="27" spans="1:13" s="17" customFormat="1" x14ac:dyDescent="0.15">
      <c r="A27" s="29"/>
      <c r="C27" s="17" t="s">
        <v>93</v>
      </c>
      <c r="D27" s="13"/>
      <c r="E27" s="17" t="s">
        <v>25</v>
      </c>
      <c r="F27" s="17" t="s">
        <v>94</v>
      </c>
      <c r="H27" s="17" t="s">
        <v>104</v>
      </c>
      <c r="I27" s="30" t="s">
        <v>96</v>
      </c>
      <c r="J27" s="31">
        <f t="shared" ref="J27" si="3">D27*G27</f>
        <v>0</v>
      </c>
      <c r="K27" s="33">
        <f>J27</f>
        <v>0</v>
      </c>
      <c r="L27" s="441"/>
    </row>
    <row r="28" spans="1:13" s="17" customFormat="1" x14ac:dyDescent="0.15">
      <c r="A28" s="59" t="s">
        <v>36</v>
      </c>
      <c r="B28" s="60"/>
      <c r="C28" s="60"/>
      <c r="D28" s="61"/>
      <c r="E28" s="60"/>
      <c r="F28" s="60"/>
      <c r="G28" s="60"/>
      <c r="H28" s="60"/>
      <c r="I28" s="62"/>
      <c r="J28" s="63">
        <f>SUM(J29,J32,J36,J38)</f>
        <v>0</v>
      </c>
      <c r="K28" s="66">
        <f>SUM(K29,K32,K36,K38)</f>
        <v>0</v>
      </c>
      <c r="L28" s="441"/>
    </row>
    <row r="29" spans="1:13" s="17" customFormat="1" x14ac:dyDescent="0.15">
      <c r="A29" s="49" t="s">
        <v>80</v>
      </c>
      <c r="B29" s="50"/>
      <c r="C29" s="50"/>
      <c r="D29" s="64"/>
      <c r="E29" s="50"/>
      <c r="F29" s="50"/>
      <c r="G29" s="50"/>
      <c r="H29" s="50"/>
      <c r="I29" s="65"/>
      <c r="J29" s="53">
        <f>SUM(J30:J31)</f>
        <v>0</v>
      </c>
      <c r="K29" s="53">
        <f>SUM(K30:K31)</f>
        <v>0</v>
      </c>
      <c r="L29" s="441"/>
    </row>
    <row r="30" spans="1:13" s="17" customFormat="1" x14ac:dyDescent="0.15">
      <c r="A30" s="29"/>
      <c r="B30" s="17" t="s">
        <v>105</v>
      </c>
      <c r="D30" s="13"/>
      <c r="I30" s="30" t="s">
        <v>96</v>
      </c>
      <c r="J30" s="32"/>
      <c r="K30" s="32">
        <f>J30</f>
        <v>0</v>
      </c>
      <c r="L30" s="441"/>
    </row>
    <row r="31" spans="1:13" s="17" customFormat="1" x14ac:dyDescent="0.15">
      <c r="A31" s="29"/>
      <c r="B31" s="17" t="s">
        <v>106</v>
      </c>
      <c r="D31" s="13"/>
      <c r="I31" s="30" t="s">
        <v>96</v>
      </c>
      <c r="J31" s="32"/>
      <c r="K31" s="32">
        <f>J31</f>
        <v>0</v>
      </c>
      <c r="L31" s="441"/>
    </row>
    <row r="32" spans="1:13" s="17" customFormat="1" x14ac:dyDescent="0.15">
      <c r="A32" s="49" t="s">
        <v>81</v>
      </c>
      <c r="B32" s="50"/>
      <c r="C32" s="50"/>
      <c r="D32" s="51"/>
      <c r="E32" s="50"/>
      <c r="F32" s="50"/>
      <c r="G32" s="50"/>
      <c r="H32" s="50"/>
      <c r="I32" s="65"/>
      <c r="J32" s="53">
        <f>SUM(J33:J35)</f>
        <v>0</v>
      </c>
      <c r="K32" s="53">
        <f>SUM(K33:K35)</f>
        <v>0</v>
      </c>
      <c r="L32" s="441"/>
    </row>
    <row r="33" spans="1:12" s="17" customFormat="1" x14ac:dyDescent="0.15">
      <c r="A33" s="29" t="s">
        <v>107</v>
      </c>
      <c r="B33" s="17" t="s">
        <v>368</v>
      </c>
      <c r="C33" s="17" t="s">
        <v>93</v>
      </c>
      <c r="D33" s="13"/>
      <c r="E33" s="17" t="s">
        <v>25</v>
      </c>
      <c r="F33" s="17" t="s">
        <v>94</v>
      </c>
      <c r="H33" s="17" t="s">
        <v>367</v>
      </c>
      <c r="I33" s="30" t="s">
        <v>96</v>
      </c>
      <c r="J33" s="31">
        <f t="shared" ref="J33:J35" si="4">D33*G33</f>
        <v>0</v>
      </c>
      <c r="K33" s="32">
        <f>J33</f>
        <v>0</v>
      </c>
      <c r="L33" s="441"/>
    </row>
    <row r="34" spans="1:12" s="17" customFormat="1" x14ac:dyDescent="0.15">
      <c r="A34" s="29"/>
      <c r="B34" s="17" t="s">
        <v>369</v>
      </c>
      <c r="C34" s="17" t="s">
        <v>93</v>
      </c>
      <c r="D34" s="13"/>
      <c r="E34" s="17" t="s">
        <v>25</v>
      </c>
      <c r="F34" s="17" t="s">
        <v>94</v>
      </c>
      <c r="H34" s="17" t="s">
        <v>367</v>
      </c>
      <c r="I34" s="30" t="s">
        <v>96</v>
      </c>
      <c r="J34" s="31">
        <f t="shared" si="4"/>
        <v>0</v>
      </c>
      <c r="K34" s="32">
        <f t="shared" ref="K34:K35" si="5">J34</f>
        <v>0</v>
      </c>
      <c r="L34" s="441"/>
    </row>
    <row r="35" spans="1:12" s="17" customFormat="1" x14ac:dyDescent="0.15">
      <c r="A35" s="29" t="s">
        <v>108</v>
      </c>
      <c r="B35" s="17" t="s">
        <v>369</v>
      </c>
      <c r="C35" s="17" t="s">
        <v>93</v>
      </c>
      <c r="D35" s="13"/>
      <c r="E35" s="17" t="s">
        <v>25</v>
      </c>
      <c r="F35" s="17" t="s">
        <v>94</v>
      </c>
      <c r="H35" s="17" t="s">
        <v>367</v>
      </c>
      <c r="I35" s="30" t="s">
        <v>96</v>
      </c>
      <c r="J35" s="31">
        <f t="shared" si="4"/>
        <v>0</v>
      </c>
      <c r="K35" s="32">
        <f t="shared" si="5"/>
        <v>0</v>
      </c>
      <c r="L35" s="441"/>
    </row>
    <row r="36" spans="1:12" s="17" customFormat="1" x14ac:dyDescent="0.15">
      <c r="A36" s="49" t="s">
        <v>82</v>
      </c>
      <c r="B36" s="50"/>
      <c r="C36" s="50"/>
      <c r="D36" s="64"/>
      <c r="E36" s="50"/>
      <c r="F36" s="50"/>
      <c r="G36" s="50"/>
      <c r="H36" s="50"/>
      <c r="I36" s="65"/>
      <c r="J36" s="53">
        <f>SUM(J37)</f>
        <v>0</v>
      </c>
      <c r="K36" s="53">
        <f>SUM(K37)</f>
        <v>0</v>
      </c>
      <c r="L36" s="441"/>
    </row>
    <row r="37" spans="1:12" s="17" customFormat="1" x14ac:dyDescent="0.15">
      <c r="A37" s="29"/>
      <c r="B37" s="17" t="s">
        <v>378</v>
      </c>
      <c r="D37" s="13"/>
      <c r="I37" s="30" t="s">
        <v>96</v>
      </c>
      <c r="J37" s="32"/>
      <c r="K37" s="32">
        <f>J37</f>
        <v>0</v>
      </c>
      <c r="L37" s="441"/>
    </row>
    <row r="38" spans="1:12" s="17" customFormat="1" x14ac:dyDescent="0.15">
      <c r="A38" s="49" t="s">
        <v>83</v>
      </c>
      <c r="B38" s="50"/>
      <c r="C38" s="50"/>
      <c r="D38" s="51"/>
      <c r="E38" s="50"/>
      <c r="F38" s="50"/>
      <c r="G38" s="50"/>
      <c r="H38" s="50"/>
      <c r="I38" s="65"/>
      <c r="J38" s="53">
        <f>SUM(J39:J48)</f>
        <v>0</v>
      </c>
      <c r="K38" s="53">
        <f>SUM(K39:K48)</f>
        <v>0</v>
      </c>
      <c r="L38" s="441"/>
    </row>
    <row r="39" spans="1:12" s="114" customFormat="1" x14ac:dyDescent="0.15">
      <c r="A39" s="29" t="s">
        <v>185</v>
      </c>
      <c r="C39" s="114" t="s">
        <v>93</v>
      </c>
      <c r="D39" s="118"/>
      <c r="E39" s="114" t="s">
        <v>25</v>
      </c>
      <c r="F39" s="114" t="s">
        <v>94</v>
      </c>
      <c r="H39" s="114" t="s">
        <v>109</v>
      </c>
      <c r="I39" s="119" t="s">
        <v>96</v>
      </c>
      <c r="J39" s="121">
        <f>D39*G39</f>
        <v>0</v>
      </c>
      <c r="K39" s="122">
        <f t="shared" ref="K39:K48" si="6">J39</f>
        <v>0</v>
      </c>
      <c r="L39" s="441"/>
    </row>
    <row r="40" spans="1:12" s="114" customFormat="1" x14ac:dyDescent="0.15">
      <c r="A40" s="29" t="s">
        <v>186</v>
      </c>
      <c r="D40" s="118"/>
      <c r="I40" s="119"/>
      <c r="J40" s="121"/>
      <c r="K40" s="122">
        <f t="shared" si="6"/>
        <v>0</v>
      </c>
      <c r="L40" s="441"/>
    </row>
    <row r="41" spans="1:12" s="114" customFormat="1" x14ac:dyDescent="0.15">
      <c r="A41" s="29" t="s">
        <v>191</v>
      </c>
      <c r="D41" s="118"/>
      <c r="I41" s="119"/>
      <c r="J41" s="121"/>
      <c r="K41" s="122">
        <f t="shared" si="6"/>
        <v>0</v>
      </c>
      <c r="L41" s="441"/>
    </row>
    <row r="42" spans="1:12" s="114" customFormat="1" x14ac:dyDescent="0.15">
      <c r="A42" s="29" t="s">
        <v>190</v>
      </c>
      <c r="C42" s="114" t="s">
        <v>93</v>
      </c>
      <c r="D42" s="118"/>
      <c r="E42" s="114" t="s">
        <v>25</v>
      </c>
      <c r="F42" s="114" t="s">
        <v>94</v>
      </c>
      <c r="H42" s="114" t="s">
        <v>109</v>
      </c>
      <c r="I42" s="119" t="s">
        <v>96</v>
      </c>
      <c r="J42" s="121">
        <f>D42*G42</f>
        <v>0</v>
      </c>
      <c r="K42" s="122">
        <f t="shared" si="6"/>
        <v>0</v>
      </c>
      <c r="L42" s="441"/>
    </row>
    <row r="43" spans="1:12" s="114" customFormat="1" x14ac:dyDescent="0.15">
      <c r="A43" s="29" t="s">
        <v>189</v>
      </c>
      <c r="D43" s="118"/>
      <c r="I43" s="119"/>
      <c r="J43" s="121"/>
      <c r="K43" s="122">
        <f t="shared" si="6"/>
        <v>0</v>
      </c>
      <c r="L43" s="441"/>
    </row>
    <row r="44" spans="1:12" s="114" customFormat="1" x14ac:dyDescent="0.15">
      <c r="A44" s="29" t="s">
        <v>188</v>
      </c>
      <c r="D44" s="118"/>
      <c r="I44" s="119"/>
      <c r="J44" s="121"/>
      <c r="K44" s="122">
        <f t="shared" si="6"/>
        <v>0</v>
      </c>
      <c r="L44" s="441"/>
    </row>
    <row r="45" spans="1:12" s="114" customFormat="1" x14ac:dyDescent="0.15">
      <c r="A45" s="29" t="s">
        <v>187</v>
      </c>
      <c r="D45" s="118"/>
      <c r="I45" s="119"/>
      <c r="J45" s="121"/>
      <c r="K45" s="122">
        <f t="shared" si="6"/>
        <v>0</v>
      </c>
      <c r="L45" s="441"/>
    </row>
    <row r="46" spans="1:12" s="114" customFormat="1" x14ac:dyDescent="0.15">
      <c r="A46" s="120" t="s">
        <v>183</v>
      </c>
      <c r="B46" s="114" t="s">
        <v>110</v>
      </c>
      <c r="D46" s="118"/>
      <c r="I46" s="119"/>
      <c r="J46" s="121"/>
      <c r="K46" s="122">
        <f t="shared" si="6"/>
        <v>0</v>
      </c>
      <c r="L46" s="441"/>
    </row>
    <row r="47" spans="1:12" s="114" customFormat="1" x14ac:dyDescent="0.15">
      <c r="A47" s="120"/>
      <c r="B47" s="114" t="s">
        <v>111</v>
      </c>
      <c r="D47" s="118"/>
      <c r="I47" s="119"/>
      <c r="J47" s="121"/>
      <c r="K47" s="122">
        <f t="shared" si="6"/>
        <v>0</v>
      </c>
      <c r="L47" s="441"/>
    </row>
    <row r="48" spans="1:12" s="114" customFormat="1" x14ac:dyDescent="0.15">
      <c r="A48" s="120" t="s">
        <v>184</v>
      </c>
      <c r="D48" s="118"/>
      <c r="I48" s="119"/>
      <c r="J48" s="121"/>
      <c r="K48" s="122">
        <f t="shared" si="6"/>
        <v>0</v>
      </c>
      <c r="L48" s="441"/>
    </row>
    <row r="49" spans="1:13" s="35" customFormat="1" x14ac:dyDescent="0.15">
      <c r="A49" s="190" t="s">
        <v>84</v>
      </c>
      <c r="B49" s="191"/>
      <c r="C49" s="191"/>
      <c r="D49" s="192"/>
      <c r="E49" s="191"/>
      <c r="F49" s="191"/>
      <c r="G49" s="191"/>
      <c r="H49" s="191"/>
      <c r="I49" s="193"/>
      <c r="J49" s="194">
        <f>SUM(J50+J54)</f>
        <v>0</v>
      </c>
      <c r="K49" s="194">
        <f>SUM(K50+K54)</f>
        <v>0</v>
      </c>
      <c r="L49" s="441"/>
    </row>
    <row r="50" spans="1:13" s="35" customFormat="1" x14ac:dyDescent="0.15">
      <c r="A50" s="195" t="s">
        <v>85</v>
      </c>
      <c r="B50" s="196"/>
      <c r="C50" s="196"/>
      <c r="D50" s="197"/>
      <c r="E50" s="196"/>
      <c r="F50" s="196"/>
      <c r="G50" s="196"/>
      <c r="H50" s="196"/>
      <c r="I50" s="198"/>
      <c r="J50" s="199">
        <f>SUM(J51:J53)</f>
        <v>0</v>
      </c>
      <c r="K50" s="200">
        <f>SUM(K51:K53)</f>
        <v>0</v>
      </c>
      <c r="L50" s="441"/>
      <c r="M50" s="36"/>
    </row>
    <row r="51" spans="1:13" s="35" customFormat="1" x14ac:dyDescent="0.15">
      <c r="A51" s="32"/>
      <c r="B51" s="75" t="s">
        <v>167</v>
      </c>
      <c r="D51" s="75"/>
      <c r="I51" s="30" t="s">
        <v>96</v>
      </c>
      <c r="J51" s="31">
        <f>'別紙2(4)項目別明細表(委託共同研究先)【2026年度】'!$J$52</f>
        <v>0</v>
      </c>
      <c r="K51" s="77">
        <f>'別紙2(4)項目別明細表(委託共同研究先)【2026年度】'!$K$52</f>
        <v>0</v>
      </c>
      <c r="L51" s="441"/>
      <c r="M51" s="36"/>
    </row>
    <row r="52" spans="1:13" s="35" customFormat="1" x14ac:dyDescent="0.15">
      <c r="A52" s="32"/>
      <c r="B52" s="75"/>
      <c r="D52" s="75"/>
      <c r="I52" s="30"/>
      <c r="J52" s="31"/>
      <c r="K52" s="77"/>
      <c r="L52" s="441"/>
      <c r="M52" s="36"/>
    </row>
    <row r="53" spans="1:13" s="35" customFormat="1" x14ac:dyDescent="0.15">
      <c r="A53" s="76"/>
      <c r="B53" s="75"/>
      <c r="C53" s="75"/>
      <c r="D53" s="75"/>
      <c r="I53" s="30" t="s">
        <v>96</v>
      </c>
      <c r="J53" s="31"/>
      <c r="K53" s="77"/>
      <c r="L53" s="441"/>
      <c r="M53" s="37"/>
    </row>
    <row r="54" spans="1:13" s="35" customFormat="1" x14ac:dyDescent="0.15">
      <c r="A54" s="161" t="s">
        <v>86</v>
      </c>
      <c r="B54" s="162"/>
      <c r="C54" s="162"/>
      <c r="D54" s="163"/>
      <c r="E54" s="162"/>
      <c r="F54" s="162"/>
      <c r="G54" s="162"/>
      <c r="H54" s="162"/>
      <c r="I54" s="164"/>
      <c r="J54" s="165">
        <f>SUM(J55:J56)</f>
        <v>0</v>
      </c>
      <c r="K54" s="166">
        <f>SUM(K55:K56)</f>
        <v>0</v>
      </c>
      <c r="L54" s="441"/>
    </row>
    <row r="55" spans="1:13" s="35" customFormat="1" x14ac:dyDescent="0.15">
      <c r="A55" s="167"/>
      <c r="B55" s="162"/>
      <c r="C55" s="163"/>
      <c r="D55" s="163"/>
      <c r="E55" s="162"/>
      <c r="F55" s="162"/>
      <c r="G55" s="162"/>
      <c r="H55" s="162"/>
      <c r="I55" s="168" t="s">
        <v>96</v>
      </c>
      <c r="J55" s="165"/>
      <c r="K55" s="166"/>
      <c r="L55" s="441"/>
      <c r="M55" s="37"/>
    </row>
    <row r="56" spans="1:13" s="35" customFormat="1" ht="14.25" thickBot="1" x14ac:dyDescent="0.2">
      <c r="A56" s="169"/>
      <c r="B56" s="170"/>
      <c r="C56" s="170"/>
      <c r="D56" s="171"/>
      <c r="E56" s="170"/>
      <c r="F56" s="170"/>
      <c r="G56" s="170"/>
      <c r="H56" s="170"/>
      <c r="I56" s="172"/>
      <c r="J56" s="173"/>
      <c r="K56" s="174"/>
      <c r="L56" s="442"/>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113</v>
      </c>
    </row>
    <row r="61" spans="1:13" ht="32.25" customHeight="1" x14ac:dyDescent="0.15">
      <c r="A61" s="15" t="s">
        <v>180</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0" t="s">
        <v>395</v>
      </c>
      <c r="L62" s="349"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workbookViewId="0">
      <selection activeCell="J10" sqref="J10"/>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5" t="s">
        <v>195</v>
      </c>
      <c r="B2" s="445"/>
      <c r="C2" s="445"/>
      <c r="D2" s="445"/>
      <c r="E2" s="445"/>
      <c r="F2" s="445"/>
      <c r="G2" s="445"/>
      <c r="H2" s="445"/>
      <c r="I2" s="445"/>
      <c r="J2" s="445"/>
      <c r="K2" s="445"/>
      <c r="L2" s="445"/>
    </row>
    <row r="3" spans="1:12" ht="18.75" x14ac:dyDescent="0.15">
      <c r="B3" s="446"/>
      <c r="C3" s="446"/>
      <c r="D3" s="446"/>
      <c r="E3" s="446"/>
      <c r="F3" s="446"/>
      <c r="G3" s="446"/>
      <c r="H3" s="446"/>
      <c r="I3" s="447"/>
      <c r="J3" s="447"/>
      <c r="K3" s="447"/>
      <c r="L3" s="447"/>
    </row>
    <row r="4" spans="1:12" s="17" customFormat="1" ht="14.25" thickBot="1" x14ac:dyDescent="0.2">
      <c r="A4" s="451" t="str">
        <f>"（４）"&amp;情報項目シート!C6&amp;"　　　項目別明細表(2027年度）"</f>
        <v>（４）　　　項目別明細表(2027年度）</v>
      </c>
      <c r="B4" s="451"/>
      <c r="C4" s="451"/>
      <c r="D4" s="451"/>
      <c r="E4" s="451"/>
      <c r="F4" s="451"/>
      <c r="G4" s="451"/>
      <c r="H4" s="451"/>
      <c r="I4" s="451"/>
      <c r="J4" s="451"/>
      <c r="K4" s="451"/>
    </row>
    <row r="5" spans="1:12" s="17" customFormat="1" x14ac:dyDescent="0.15">
      <c r="A5" s="448" t="s">
        <v>89</v>
      </c>
      <c r="B5" s="449"/>
      <c r="C5" s="449"/>
      <c r="D5" s="449"/>
      <c r="E5" s="449"/>
      <c r="F5" s="449"/>
      <c r="G5" s="449"/>
      <c r="H5" s="449"/>
      <c r="I5" s="450"/>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0"/>
    </row>
    <row r="7" spans="1:12" s="17" customFormat="1" x14ac:dyDescent="0.15">
      <c r="A7" s="49" t="s">
        <v>75</v>
      </c>
      <c r="B7" s="50"/>
      <c r="C7" s="50"/>
      <c r="D7" s="51"/>
      <c r="E7" s="50"/>
      <c r="F7" s="50"/>
      <c r="G7" s="50"/>
      <c r="H7" s="50"/>
      <c r="I7" s="52"/>
      <c r="J7" s="53">
        <f>SUM(J8:J9)</f>
        <v>0</v>
      </c>
      <c r="K7" s="53">
        <f>SUM(K8:K9)</f>
        <v>0</v>
      </c>
      <c r="L7" s="441"/>
    </row>
    <row r="8" spans="1:12" s="17" customFormat="1" x14ac:dyDescent="0.15">
      <c r="A8" s="29"/>
      <c r="B8" s="17" t="s">
        <v>92</v>
      </c>
      <c r="C8" s="17" t="s">
        <v>93</v>
      </c>
      <c r="D8" s="13"/>
      <c r="E8" s="17" t="s">
        <v>25</v>
      </c>
      <c r="F8" s="17" t="s">
        <v>94</v>
      </c>
      <c r="H8" s="17" t="s">
        <v>95</v>
      </c>
      <c r="I8" s="30" t="s">
        <v>96</v>
      </c>
      <c r="J8" s="31">
        <f>D8*G8</f>
        <v>0</v>
      </c>
      <c r="K8" s="32">
        <f>J8</f>
        <v>0</v>
      </c>
      <c r="L8" s="441"/>
    </row>
    <row r="9" spans="1:12" s="17" customFormat="1" x14ac:dyDescent="0.15">
      <c r="A9" s="29"/>
      <c r="D9" s="13"/>
      <c r="I9" s="30"/>
      <c r="J9" s="31"/>
      <c r="K9" s="32">
        <f>J9</f>
        <v>0</v>
      </c>
      <c r="L9" s="441"/>
    </row>
    <row r="10" spans="1:12" s="17" customFormat="1" x14ac:dyDescent="0.15">
      <c r="A10" s="443" t="s">
        <v>76</v>
      </c>
      <c r="B10" s="444"/>
      <c r="C10" s="50"/>
      <c r="D10" s="64"/>
      <c r="E10" s="50"/>
      <c r="F10" s="50"/>
      <c r="G10" s="50"/>
      <c r="H10" s="50"/>
      <c r="I10" s="65"/>
      <c r="J10" s="53">
        <f>SUM(J11:J15)</f>
        <v>0</v>
      </c>
      <c r="K10" s="53">
        <f>SUM(K11:K15)</f>
        <v>0</v>
      </c>
      <c r="L10" s="441"/>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1"/>
    </row>
    <row r="12" spans="1:12" s="17" customFormat="1" x14ac:dyDescent="0.15">
      <c r="A12" s="29"/>
      <c r="B12" s="17" t="s">
        <v>98</v>
      </c>
      <c r="C12" s="17" t="s">
        <v>93</v>
      </c>
      <c r="D12" s="13"/>
      <c r="E12" s="17" t="s">
        <v>25</v>
      </c>
      <c r="F12" s="17" t="s">
        <v>94</v>
      </c>
      <c r="H12" s="17" t="s">
        <v>95</v>
      </c>
      <c r="I12" s="30" t="s">
        <v>96</v>
      </c>
      <c r="J12" s="31">
        <f t="shared" si="0"/>
        <v>0</v>
      </c>
      <c r="K12" s="32">
        <f>J12</f>
        <v>0</v>
      </c>
      <c r="L12" s="441"/>
    </row>
    <row r="13" spans="1:12" s="17" customFormat="1" x14ac:dyDescent="0.15">
      <c r="A13" s="29"/>
      <c r="B13" s="17" t="s">
        <v>99</v>
      </c>
      <c r="D13" s="13"/>
      <c r="I13" s="30" t="s">
        <v>96</v>
      </c>
      <c r="J13" s="31"/>
      <c r="K13" s="32">
        <f>J13</f>
        <v>0</v>
      </c>
      <c r="L13" s="441"/>
    </row>
    <row r="14" spans="1:12" s="17" customFormat="1" x14ac:dyDescent="0.15">
      <c r="A14" s="29"/>
      <c r="B14" s="17" t="s">
        <v>100</v>
      </c>
      <c r="D14" s="13"/>
      <c r="I14" s="30" t="s">
        <v>96</v>
      </c>
      <c r="J14" s="31"/>
      <c r="K14" s="32">
        <f>J14</f>
        <v>0</v>
      </c>
      <c r="L14" s="441"/>
    </row>
    <row r="15" spans="1:12" s="17" customFormat="1" x14ac:dyDescent="0.15">
      <c r="A15" s="29"/>
      <c r="B15" s="17" t="s">
        <v>101</v>
      </c>
      <c r="D15" s="13"/>
      <c r="I15" s="30" t="s">
        <v>96</v>
      </c>
      <c r="J15" s="31"/>
      <c r="K15" s="32">
        <f>J15</f>
        <v>0</v>
      </c>
      <c r="L15" s="441"/>
    </row>
    <row r="16" spans="1:12" s="17" customFormat="1" x14ac:dyDescent="0.15">
      <c r="A16" s="49" t="s">
        <v>77</v>
      </c>
      <c r="B16" s="50"/>
      <c r="C16" s="50"/>
      <c r="D16" s="51"/>
      <c r="E16" s="50"/>
      <c r="F16" s="50"/>
      <c r="G16" s="50"/>
      <c r="H16" s="50"/>
      <c r="I16" s="52"/>
      <c r="J16" s="53">
        <f>SUM(J17:J18)</f>
        <v>0</v>
      </c>
      <c r="K16" s="53">
        <f>SUM(K17:K18)</f>
        <v>0</v>
      </c>
      <c r="L16" s="441"/>
    </row>
    <row r="17" spans="1:13" s="17" customFormat="1" x14ac:dyDescent="0.15">
      <c r="A17" s="29"/>
      <c r="B17" s="17" t="s">
        <v>102</v>
      </c>
      <c r="D17" s="13"/>
      <c r="I17" s="30" t="s">
        <v>96</v>
      </c>
      <c r="J17" s="31"/>
      <c r="K17" s="32">
        <f>J17</f>
        <v>0</v>
      </c>
      <c r="L17" s="441"/>
    </row>
    <row r="18" spans="1:13" s="17" customFormat="1" x14ac:dyDescent="0.15">
      <c r="A18" s="29"/>
      <c r="B18" s="17" t="s">
        <v>103</v>
      </c>
      <c r="D18" s="13"/>
      <c r="I18" s="30" t="s">
        <v>96</v>
      </c>
      <c r="J18" s="31"/>
      <c r="K18" s="32">
        <f>J18</f>
        <v>0</v>
      </c>
      <c r="L18" s="441"/>
    </row>
    <row r="19" spans="1:13" s="17" customFormat="1" x14ac:dyDescent="0.15">
      <c r="A19" s="59" t="s">
        <v>35</v>
      </c>
      <c r="B19" s="60"/>
      <c r="C19" s="60"/>
      <c r="D19" s="61"/>
      <c r="E19" s="60"/>
      <c r="F19" s="60"/>
      <c r="G19" s="60"/>
      <c r="H19" s="60"/>
      <c r="I19" s="62"/>
      <c r="J19" s="63">
        <f>SUM(J20,J26)</f>
        <v>0</v>
      </c>
      <c r="K19" s="63">
        <f>SUM(K20,K26)</f>
        <v>0</v>
      </c>
      <c r="L19" s="441"/>
    </row>
    <row r="20" spans="1:13" s="17" customFormat="1" x14ac:dyDescent="0.15">
      <c r="A20" s="49" t="s">
        <v>78</v>
      </c>
      <c r="B20" s="50"/>
      <c r="C20" s="50"/>
      <c r="D20" s="64"/>
      <c r="E20" s="50"/>
      <c r="F20" s="50"/>
      <c r="G20" s="50"/>
      <c r="H20" s="50"/>
      <c r="I20" s="65"/>
      <c r="J20" s="53">
        <f>SUM(J21:J25)</f>
        <v>0</v>
      </c>
      <c r="K20" s="53">
        <f>SUM(K21:K25)</f>
        <v>0</v>
      </c>
      <c r="L20" s="441"/>
    </row>
    <row r="21" spans="1:13" s="17" customFormat="1" x14ac:dyDescent="0.15">
      <c r="A21" s="29" t="s">
        <v>118</v>
      </c>
      <c r="C21" s="17" t="s">
        <v>93</v>
      </c>
      <c r="D21" s="13"/>
      <c r="E21" s="17" t="s">
        <v>25</v>
      </c>
      <c r="F21" s="17" t="s">
        <v>94</v>
      </c>
      <c r="H21" s="17" t="s">
        <v>95</v>
      </c>
      <c r="I21" s="30" t="s">
        <v>96</v>
      </c>
      <c r="J21" s="31">
        <f>D21*G21</f>
        <v>0</v>
      </c>
      <c r="K21" s="33">
        <f>J21</f>
        <v>0</v>
      </c>
      <c r="L21" s="441"/>
      <c r="M21" s="34"/>
    </row>
    <row r="22" spans="1:13" s="17" customFormat="1" x14ac:dyDescent="0.15">
      <c r="A22" s="29" t="s">
        <v>119</v>
      </c>
      <c r="D22" s="13"/>
      <c r="E22" s="17" t="s">
        <v>25</v>
      </c>
      <c r="F22" s="17" t="s">
        <v>94</v>
      </c>
      <c r="H22" s="17" t="s">
        <v>95</v>
      </c>
      <c r="I22" s="30" t="s">
        <v>96</v>
      </c>
      <c r="J22" s="31">
        <f>D22*G22</f>
        <v>0</v>
      </c>
      <c r="K22" s="33">
        <f t="shared" ref="K22:K25" si="1">J22</f>
        <v>0</v>
      </c>
      <c r="L22" s="441"/>
      <c r="M22" s="34"/>
    </row>
    <row r="23" spans="1:13" s="17" customFormat="1" x14ac:dyDescent="0.15">
      <c r="A23" s="29"/>
      <c r="D23" s="13"/>
      <c r="E23" s="17" t="s">
        <v>25</v>
      </c>
      <c r="F23" s="17" t="s">
        <v>94</v>
      </c>
      <c r="H23" s="17" t="s">
        <v>95</v>
      </c>
      <c r="I23" s="30" t="s">
        <v>96</v>
      </c>
      <c r="J23" s="31">
        <f t="shared" ref="J23:J25" si="2">D23*G23</f>
        <v>0</v>
      </c>
      <c r="K23" s="33">
        <f t="shared" si="1"/>
        <v>0</v>
      </c>
      <c r="L23" s="441"/>
      <c r="M23" s="34"/>
    </row>
    <row r="24" spans="1:13" s="17" customFormat="1" x14ac:dyDescent="0.15">
      <c r="A24" s="29"/>
      <c r="D24" s="13"/>
      <c r="E24" s="17" t="s">
        <v>25</v>
      </c>
      <c r="F24" s="17" t="s">
        <v>94</v>
      </c>
      <c r="H24" s="17" t="s">
        <v>95</v>
      </c>
      <c r="I24" s="30" t="s">
        <v>96</v>
      </c>
      <c r="J24" s="31">
        <f t="shared" si="2"/>
        <v>0</v>
      </c>
      <c r="K24" s="33">
        <f t="shared" si="1"/>
        <v>0</v>
      </c>
      <c r="L24" s="441"/>
      <c r="M24" s="34"/>
    </row>
    <row r="25" spans="1:13" s="17" customFormat="1" x14ac:dyDescent="0.15">
      <c r="A25" s="29"/>
      <c r="C25" s="17" t="s">
        <v>93</v>
      </c>
      <c r="D25" s="13"/>
      <c r="E25" s="17" t="s">
        <v>25</v>
      </c>
      <c r="F25" s="17" t="s">
        <v>94</v>
      </c>
      <c r="H25" s="17" t="s">
        <v>95</v>
      </c>
      <c r="I25" s="30" t="s">
        <v>96</v>
      </c>
      <c r="J25" s="31">
        <f t="shared" si="2"/>
        <v>0</v>
      </c>
      <c r="K25" s="33">
        <f t="shared" si="1"/>
        <v>0</v>
      </c>
      <c r="L25" s="441"/>
    </row>
    <row r="26" spans="1:13" s="17" customFormat="1" x14ac:dyDescent="0.15">
      <c r="A26" s="49" t="s">
        <v>79</v>
      </c>
      <c r="B26" s="50"/>
      <c r="C26" s="50"/>
      <c r="D26" s="64"/>
      <c r="E26" s="50"/>
      <c r="F26" s="50"/>
      <c r="G26" s="50"/>
      <c r="H26" s="50"/>
      <c r="I26" s="65"/>
      <c r="J26" s="53">
        <f>SUM(J27)</f>
        <v>0</v>
      </c>
      <c r="K26" s="53">
        <f>SUM(K27)</f>
        <v>0</v>
      </c>
      <c r="L26" s="441"/>
    </row>
    <row r="27" spans="1:13" s="17" customFormat="1" x14ac:dyDescent="0.15">
      <c r="A27" s="29"/>
      <c r="C27" s="17" t="s">
        <v>93</v>
      </c>
      <c r="D27" s="13"/>
      <c r="E27" s="17" t="s">
        <v>25</v>
      </c>
      <c r="F27" s="17" t="s">
        <v>94</v>
      </c>
      <c r="H27" s="17" t="s">
        <v>104</v>
      </c>
      <c r="I27" s="30" t="s">
        <v>96</v>
      </c>
      <c r="J27" s="31">
        <f t="shared" ref="J27" si="3">D27*G27</f>
        <v>0</v>
      </c>
      <c r="K27" s="33">
        <f>J27</f>
        <v>0</v>
      </c>
      <c r="L27" s="441"/>
    </row>
    <row r="28" spans="1:13" s="17" customFormat="1" x14ac:dyDescent="0.15">
      <c r="A28" s="59" t="s">
        <v>36</v>
      </c>
      <c r="B28" s="60"/>
      <c r="C28" s="60"/>
      <c r="D28" s="61"/>
      <c r="E28" s="60"/>
      <c r="F28" s="60"/>
      <c r="G28" s="60"/>
      <c r="H28" s="60"/>
      <c r="I28" s="62"/>
      <c r="J28" s="63">
        <f>SUM(J29,J32,J36,J38)</f>
        <v>0</v>
      </c>
      <c r="K28" s="66">
        <f>SUM(K29,K32,K36,K38)</f>
        <v>0</v>
      </c>
      <c r="L28" s="441"/>
    </row>
    <row r="29" spans="1:13" s="17" customFormat="1" x14ac:dyDescent="0.15">
      <c r="A29" s="49" t="s">
        <v>80</v>
      </c>
      <c r="B29" s="50"/>
      <c r="C29" s="50"/>
      <c r="D29" s="64"/>
      <c r="E29" s="50"/>
      <c r="F29" s="50"/>
      <c r="G29" s="50"/>
      <c r="H29" s="50"/>
      <c r="I29" s="65"/>
      <c r="J29" s="53">
        <f>SUM(J30:J31)</f>
        <v>0</v>
      </c>
      <c r="K29" s="53">
        <f>SUM(K30:K31)</f>
        <v>0</v>
      </c>
      <c r="L29" s="441"/>
    </row>
    <row r="30" spans="1:13" s="17" customFormat="1" x14ac:dyDescent="0.15">
      <c r="A30" s="29"/>
      <c r="B30" s="17" t="s">
        <v>105</v>
      </c>
      <c r="D30" s="13"/>
      <c r="I30" s="30" t="s">
        <v>96</v>
      </c>
      <c r="J30" s="32"/>
      <c r="K30" s="32">
        <f>J30</f>
        <v>0</v>
      </c>
      <c r="L30" s="441"/>
    </row>
    <row r="31" spans="1:13" s="17" customFormat="1" x14ac:dyDescent="0.15">
      <c r="A31" s="29"/>
      <c r="B31" s="17" t="s">
        <v>106</v>
      </c>
      <c r="D31" s="13"/>
      <c r="I31" s="30" t="s">
        <v>96</v>
      </c>
      <c r="J31" s="32"/>
      <c r="K31" s="32">
        <f>J31</f>
        <v>0</v>
      </c>
      <c r="L31" s="441"/>
    </row>
    <row r="32" spans="1:13" s="17" customFormat="1" x14ac:dyDescent="0.15">
      <c r="A32" s="49" t="s">
        <v>81</v>
      </c>
      <c r="B32" s="50"/>
      <c r="C32" s="50"/>
      <c r="D32" s="51"/>
      <c r="E32" s="50"/>
      <c r="F32" s="50"/>
      <c r="G32" s="50"/>
      <c r="H32" s="50"/>
      <c r="I32" s="65"/>
      <c r="J32" s="53">
        <f>SUM(J33:J35)</f>
        <v>0</v>
      </c>
      <c r="K32" s="53">
        <f>SUM(K33:K35)</f>
        <v>0</v>
      </c>
      <c r="L32" s="441"/>
    </row>
    <row r="33" spans="1:12" s="17" customFormat="1" x14ac:dyDescent="0.15">
      <c r="A33" s="29" t="s">
        <v>107</v>
      </c>
      <c r="B33" s="17" t="s">
        <v>368</v>
      </c>
      <c r="C33" s="17" t="s">
        <v>93</v>
      </c>
      <c r="D33" s="13"/>
      <c r="E33" s="17" t="s">
        <v>25</v>
      </c>
      <c r="F33" s="17" t="s">
        <v>94</v>
      </c>
      <c r="H33" s="17" t="s">
        <v>367</v>
      </c>
      <c r="I33" s="30" t="s">
        <v>96</v>
      </c>
      <c r="J33" s="31">
        <f t="shared" ref="J33:J35" si="4">D33*G33</f>
        <v>0</v>
      </c>
      <c r="K33" s="32">
        <f>J33</f>
        <v>0</v>
      </c>
      <c r="L33" s="441"/>
    </row>
    <row r="34" spans="1:12" s="17" customFormat="1" x14ac:dyDescent="0.15">
      <c r="A34" s="29"/>
      <c r="B34" s="17" t="s">
        <v>369</v>
      </c>
      <c r="C34" s="17" t="s">
        <v>93</v>
      </c>
      <c r="D34" s="13"/>
      <c r="E34" s="17" t="s">
        <v>25</v>
      </c>
      <c r="F34" s="17" t="s">
        <v>94</v>
      </c>
      <c r="H34" s="17" t="s">
        <v>367</v>
      </c>
      <c r="I34" s="30" t="s">
        <v>96</v>
      </c>
      <c r="J34" s="31">
        <f t="shared" si="4"/>
        <v>0</v>
      </c>
      <c r="K34" s="32">
        <f t="shared" ref="K34:K35" si="5">J34</f>
        <v>0</v>
      </c>
      <c r="L34" s="441"/>
    </row>
    <row r="35" spans="1:12" s="17" customFormat="1" x14ac:dyDescent="0.15">
      <c r="A35" s="29" t="s">
        <v>108</v>
      </c>
      <c r="B35" s="17" t="s">
        <v>369</v>
      </c>
      <c r="C35" s="17" t="s">
        <v>93</v>
      </c>
      <c r="D35" s="13"/>
      <c r="E35" s="17" t="s">
        <v>25</v>
      </c>
      <c r="F35" s="17" t="s">
        <v>94</v>
      </c>
      <c r="H35" s="17" t="s">
        <v>367</v>
      </c>
      <c r="I35" s="30" t="s">
        <v>96</v>
      </c>
      <c r="J35" s="31">
        <f t="shared" si="4"/>
        <v>0</v>
      </c>
      <c r="K35" s="32">
        <f t="shared" si="5"/>
        <v>0</v>
      </c>
      <c r="L35" s="441"/>
    </row>
    <row r="36" spans="1:12" s="17" customFormat="1" x14ac:dyDescent="0.15">
      <c r="A36" s="49" t="s">
        <v>82</v>
      </c>
      <c r="B36" s="50"/>
      <c r="C36" s="50"/>
      <c r="D36" s="64"/>
      <c r="E36" s="50"/>
      <c r="F36" s="50"/>
      <c r="G36" s="50"/>
      <c r="H36" s="50"/>
      <c r="I36" s="65"/>
      <c r="J36" s="53">
        <f>SUM(J37)</f>
        <v>0</v>
      </c>
      <c r="K36" s="53">
        <f>SUM(K37)</f>
        <v>0</v>
      </c>
      <c r="L36" s="441"/>
    </row>
    <row r="37" spans="1:12" s="17" customFormat="1" x14ac:dyDescent="0.15">
      <c r="A37" s="29"/>
      <c r="B37" s="17" t="s">
        <v>378</v>
      </c>
      <c r="D37" s="13"/>
      <c r="I37" s="30" t="s">
        <v>96</v>
      </c>
      <c r="J37" s="32"/>
      <c r="K37" s="32">
        <f>J37</f>
        <v>0</v>
      </c>
      <c r="L37" s="441"/>
    </row>
    <row r="38" spans="1:12" s="17" customFormat="1" x14ac:dyDescent="0.15">
      <c r="A38" s="49" t="s">
        <v>83</v>
      </c>
      <c r="B38" s="50"/>
      <c r="C38" s="50"/>
      <c r="D38" s="51"/>
      <c r="E38" s="50"/>
      <c r="F38" s="50"/>
      <c r="G38" s="50"/>
      <c r="H38" s="50"/>
      <c r="I38" s="65"/>
      <c r="J38" s="53">
        <f>SUM(J39:J48)</f>
        <v>0</v>
      </c>
      <c r="K38" s="53">
        <f>SUM(K39:K48)</f>
        <v>0</v>
      </c>
      <c r="L38" s="441"/>
    </row>
    <row r="39" spans="1:12" s="114" customFormat="1" x14ac:dyDescent="0.15">
      <c r="A39" s="29" t="s">
        <v>185</v>
      </c>
      <c r="C39" s="114" t="s">
        <v>93</v>
      </c>
      <c r="D39" s="118"/>
      <c r="E39" s="114" t="s">
        <v>25</v>
      </c>
      <c r="F39" s="114" t="s">
        <v>94</v>
      </c>
      <c r="H39" s="114" t="s">
        <v>109</v>
      </c>
      <c r="I39" s="119" t="s">
        <v>96</v>
      </c>
      <c r="J39" s="121">
        <f>D39*G39</f>
        <v>0</v>
      </c>
      <c r="K39" s="122">
        <f t="shared" ref="K39:K48" si="6">J39</f>
        <v>0</v>
      </c>
      <c r="L39" s="441"/>
    </row>
    <row r="40" spans="1:12" s="114" customFormat="1" x14ac:dyDescent="0.15">
      <c r="A40" s="29" t="s">
        <v>186</v>
      </c>
      <c r="D40" s="118"/>
      <c r="I40" s="119"/>
      <c r="J40" s="121"/>
      <c r="K40" s="122">
        <f t="shared" si="6"/>
        <v>0</v>
      </c>
      <c r="L40" s="441"/>
    </row>
    <row r="41" spans="1:12" s="114" customFormat="1" x14ac:dyDescent="0.15">
      <c r="A41" s="29" t="s">
        <v>191</v>
      </c>
      <c r="D41" s="118"/>
      <c r="I41" s="119"/>
      <c r="J41" s="121"/>
      <c r="K41" s="122">
        <f t="shared" si="6"/>
        <v>0</v>
      </c>
      <c r="L41" s="441"/>
    </row>
    <row r="42" spans="1:12" s="114" customFormat="1" x14ac:dyDescent="0.15">
      <c r="A42" s="29" t="s">
        <v>190</v>
      </c>
      <c r="C42" s="114" t="s">
        <v>93</v>
      </c>
      <c r="D42" s="118"/>
      <c r="E42" s="114" t="s">
        <v>25</v>
      </c>
      <c r="F42" s="114" t="s">
        <v>94</v>
      </c>
      <c r="H42" s="114" t="s">
        <v>109</v>
      </c>
      <c r="I42" s="119" t="s">
        <v>96</v>
      </c>
      <c r="J42" s="121">
        <f>D42*G42</f>
        <v>0</v>
      </c>
      <c r="K42" s="122">
        <f t="shared" si="6"/>
        <v>0</v>
      </c>
      <c r="L42" s="441"/>
    </row>
    <row r="43" spans="1:12" s="114" customFormat="1" x14ac:dyDescent="0.15">
      <c r="A43" s="29" t="s">
        <v>189</v>
      </c>
      <c r="D43" s="118"/>
      <c r="I43" s="119"/>
      <c r="J43" s="121"/>
      <c r="K43" s="122">
        <f t="shared" si="6"/>
        <v>0</v>
      </c>
      <c r="L43" s="441"/>
    </row>
    <row r="44" spans="1:12" s="114" customFormat="1" x14ac:dyDescent="0.15">
      <c r="A44" s="29" t="s">
        <v>188</v>
      </c>
      <c r="D44" s="118"/>
      <c r="I44" s="119"/>
      <c r="J44" s="121"/>
      <c r="K44" s="122">
        <f t="shared" si="6"/>
        <v>0</v>
      </c>
      <c r="L44" s="441"/>
    </row>
    <row r="45" spans="1:12" s="114" customFormat="1" x14ac:dyDescent="0.15">
      <c r="A45" s="29" t="s">
        <v>187</v>
      </c>
      <c r="D45" s="118"/>
      <c r="I45" s="119"/>
      <c r="J45" s="121"/>
      <c r="K45" s="122">
        <f t="shared" si="6"/>
        <v>0</v>
      </c>
      <c r="L45" s="441"/>
    </row>
    <row r="46" spans="1:12" s="114" customFormat="1" x14ac:dyDescent="0.15">
      <c r="A46" s="120" t="s">
        <v>183</v>
      </c>
      <c r="B46" s="114" t="s">
        <v>110</v>
      </c>
      <c r="D46" s="118"/>
      <c r="I46" s="119"/>
      <c r="J46" s="121"/>
      <c r="K46" s="122">
        <f t="shared" si="6"/>
        <v>0</v>
      </c>
      <c r="L46" s="441"/>
    </row>
    <row r="47" spans="1:12" s="114" customFormat="1" x14ac:dyDescent="0.15">
      <c r="A47" s="120"/>
      <c r="B47" s="114" t="s">
        <v>111</v>
      </c>
      <c r="D47" s="118"/>
      <c r="I47" s="119"/>
      <c r="J47" s="121"/>
      <c r="K47" s="122">
        <f t="shared" si="6"/>
        <v>0</v>
      </c>
      <c r="L47" s="441"/>
    </row>
    <row r="48" spans="1:12" s="114" customFormat="1" x14ac:dyDescent="0.15">
      <c r="A48" s="120" t="s">
        <v>184</v>
      </c>
      <c r="D48" s="118"/>
      <c r="I48" s="119"/>
      <c r="J48" s="121"/>
      <c r="K48" s="122">
        <f t="shared" si="6"/>
        <v>0</v>
      </c>
      <c r="L48" s="441"/>
    </row>
    <row r="49" spans="1:13" s="35" customFormat="1" x14ac:dyDescent="0.15">
      <c r="A49" s="190" t="s">
        <v>84</v>
      </c>
      <c r="B49" s="191"/>
      <c r="C49" s="191"/>
      <c r="D49" s="192"/>
      <c r="E49" s="191"/>
      <c r="F49" s="191"/>
      <c r="G49" s="191"/>
      <c r="H49" s="191"/>
      <c r="I49" s="193"/>
      <c r="J49" s="194">
        <f>SUM(J50+J54)</f>
        <v>0</v>
      </c>
      <c r="K49" s="194">
        <f>SUM(K50+K54)</f>
        <v>0</v>
      </c>
      <c r="L49" s="441"/>
    </row>
    <row r="50" spans="1:13" s="35" customFormat="1" x14ac:dyDescent="0.15">
      <c r="A50" s="195" t="s">
        <v>85</v>
      </c>
      <c r="B50" s="196"/>
      <c r="C50" s="196"/>
      <c r="D50" s="197"/>
      <c r="E50" s="196"/>
      <c r="F50" s="196"/>
      <c r="G50" s="196"/>
      <c r="H50" s="196"/>
      <c r="I50" s="198"/>
      <c r="J50" s="199">
        <f>SUM(J51:J53)</f>
        <v>0</v>
      </c>
      <c r="K50" s="200">
        <f>SUM(K51:K53)</f>
        <v>0</v>
      </c>
      <c r="L50" s="441"/>
      <c r="M50" s="36"/>
    </row>
    <row r="51" spans="1:13" s="35" customFormat="1" x14ac:dyDescent="0.15">
      <c r="A51" s="32"/>
      <c r="B51" s="75" t="s">
        <v>167</v>
      </c>
      <c r="D51" s="75"/>
      <c r="I51" s="30" t="s">
        <v>96</v>
      </c>
      <c r="J51" s="31">
        <f>'別紙2(4)項目別明細表(委託共同研究先)【2027年度】'!$J$52</f>
        <v>0</v>
      </c>
      <c r="K51" s="77">
        <f>'別紙2(4)項目別明細表(委託共同研究先)【2027年度】'!$K$52</f>
        <v>0</v>
      </c>
      <c r="L51" s="441"/>
      <c r="M51" s="36"/>
    </row>
    <row r="52" spans="1:13" s="35" customFormat="1" x14ac:dyDescent="0.15">
      <c r="A52" s="32"/>
      <c r="B52" s="75"/>
      <c r="D52" s="75"/>
      <c r="I52" s="30"/>
      <c r="J52" s="31"/>
      <c r="K52" s="77"/>
      <c r="L52" s="441"/>
      <c r="M52" s="36"/>
    </row>
    <row r="53" spans="1:13" s="35" customFormat="1" x14ac:dyDescent="0.15">
      <c r="A53" s="76"/>
      <c r="B53" s="75"/>
      <c r="C53" s="75"/>
      <c r="D53" s="75"/>
      <c r="I53" s="30" t="s">
        <v>96</v>
      </c>
      <c r="J53" s="31"/>
      <c r="K53" s="77"/>
      <c r="L53" s="441"/>
      <c r="M53" s="37"/>
    </row>
    <row r="54" spans="1:13" s="35" customFormat="1" x14ac:dyDescent="0.15">
      <c r="A54" s="161" t="s">
        <v>86</v>
      </c>
      <c r="B54" s="162"/>
      <c r="C54" s="162"/>
      <c r="D54" s="163"/>
      <c r="E54" s="162"/>
      <c r="F54" s="162"/>
      <c r="G54" s="162"/>
      <c r="H54" s="162"/>
      <c r="I54" s="164"/>
      <c r="J54" s="165">
        <f>SUM(J55:J56)</f>
        <v>0</v>
      </c>
      <c r="K54" s="166">
        <f>SUM(K55:K56)</f>
        <v>0</v>
      </c>
      <c r="L54" s="441"/>
    </row>
    <row r="55" spans="1:13" s="35" customFormat="1" x14ac:dyDescent="0.15">
      <c r="A55" s="167"/>
      <c r="B55" s="162"/>
      <c r="C55" s="163"/>
      <c r="D55" s="163"/>
      <c r="E55" s="162"/>
      <c r="F55" s="162"/>
      <c r="G55" s="162"/>
      <c r="H55" s="162"/>
      <c r="I55" s="168" t="s">
        <v>96</v>
      </c>
      <c r="J55" s="165"/>
      <c r="K55" s="166"/>
      <c r="L55" s="441"/>
      <c r="M55" s="37"/>
    </row>
    <row r="56" spans="1:13" s="35" customFormat="1" ht="14.25" thickBot="1" x14ac:dyDescent="0.2">
      <c r="A56" s="169"/>
      <c r="B56" s="170"/>
      <c r="C56" s="170"/>
      <c r="D56" s="171"/>
      <c r="E56" s="170"/>
      <c r="F56" s="170"/>
      <c r="G56" s="170"/>
      <c r="H56" s="170"/>
      <c r="I56" s="172"/>
      <c r="J56" s="173"/>
      <c r="K56" s="174"/>
      <c r="L56" s="442"/>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113</v>
      </c>
    </row>
    <row r="61" spans="1:13" ht="32.25" customHeight="1" x14ac:dyDescent="0.15">
      <c r="A61" s="15" t="s">
        <v>180</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0" t="s">
        <v>395</v>
      </c>
      <c r="L62" s="349"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