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9_{6F6FC4D5-1753-4FF7-B251-8676A31B6E39}" xr6:coauthVersionLast="47" xr6:coauthVersionMax="47" xr10:uidLastSave="{00000000-0000-0000-0000-000000000000}"/>
  <bookViews>
    <workbookView xWindow="-120" yWindow="-120" windowWidth="29040" windowHeight="15840" tabRatio="513" xr2:uid="{52BE04E9-25F6-441C-9411-4F55A5601457}"/>
  </bookViews>
  <sheets>
    <sheet name="予算積算" sheetId="9" r:id="rId1"/>
  </sheets>
  <definedNames>
    <definedName name="_xlnm.Print_Area" localSheetId="0">予算積算!$A$1:$L$27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9" l="1"/>
  <c r="J25" i="9"/>
  <c r="J24" i="9"/>
  <c r="J23" i="9"/>
  <c r="K22" i="9"/>
  <c r="K5" i="9"/>
  <c r="K13" i="9"/>
  <c r="I11" i="9"/>
  <c r="I19" i="9"/>
  <c r="J18" i="9"/>
  <c r="I9" i="9"/>
  <c r="I16" i="9"/>
  <c r="J15" i="9"/>
  <c r="I8" i="9"/>
  <c r="I7" i="9"/>
  <c r="J6" i="9"/>
</calcChain>
</file>

<file path=xl/sharedStrings.xml><?xml version="1.0" encoding="utf-8"?>
<sst xmlns="http://schemas.openxmlformats.org/spreadsheetml/2006/main" count="48" uniqueCount="40">
  <si>
    <t>積算基礎（円）</t>
    <rPh sb="0" eb="2">
      <t>セキサン</t>
    </rPh>
    <rPh sb="2" eb="4">
      <t>キソ</t>
    </rPh>
    <rPh sb="5" eb="6">
      <t>エン</t>
    </rPh>
    <phoneticPr fontId="1"/>
  </si>
  <si>
    <t>積算額（千円）</t>
    <rPh sb="0" eb="2">
      <t>セキサン</t>
    </rPh>
    <rPh sb="2" eb="3">
      <t>ガク</t>
    </rPh>
    <rPh sb="4" eb="6">
      <t>センエン</t>
    </rPh>
    <phoneticPr fontId="1"/>
  </si>
  <si>
    <t>Ⅰ．労務費</t>
    <rPh sb="2" eb="5">
      <t>ロウムヒ</t>
    </rPh>
    <phoneticPr fontId="1"/>
  </si>
  <si>
    <t>1.研究員費</t>
    <rPh sb="2" eb="4">
      <t>ケンキュウ</t>
    </rPh>
    <rPh sb="4" eb="5">
      <t>イン</t>
    </rPh>
    <rPh sb="5" eb="6">
      <t>ヒ</t>
    </rPh>
    <phoneticPr fontId="1"/>
  </si>
  <si>
    <t>　</t>
    <phoneticPr fontId="1"/>
  </si>
  <si>
    <t>×</t>
    <phoneticPr fontId="1"/>
  </si>
  <si>
    <t>＝</t>
    <phoneticPr fontId="1"/>
  </si>
  <si>
    <t>×</t>
    <phoneticPr fontId="1"/>
  </si>
  <si>
    <t>＝</t>
    <phoneticPr fontId="1"/>
  </si>
  <si>
    <t>Ⅱ．その他経費</t>
    <phoneticPr fontId="1"/>
  </si>
  <si>
    <t>1.消耗品費</t>
    <rPh sb="2" eb="4">
      <t>ショウモウ</t>
    </rPh>
    <rPh sb="4" eb="5">
      <t>ヒン</t>
    </rPh>
    <rPh sb="5" eb="6">
      <t>ヒ</t>
    </rPh>
    <phoneticPr fontId="1"/>
  </si>
  <si>
    <t>2.旅費</t>
    <rPh sb="2" eb="4">
      <t>リョヒ</t>
    </rPh>
    <phoneticPr fontId="1"/>
  </si>
  <si>
    <t>(1)国内旅費</t>
    <rPh sb="3" eb="5">
      <t>コクナイ</t>
    </rPh>
    <rPh sb="5" eb="7">
      <t>リョヒ</t>
    </rPh>
    <phoneticPr fontId="1"/>
  </si>
  <si>
    <t>3.外注費</t>
    <rPh sb="2" eb="5">
      <t>ガイチュウヒ</t>
    </rPh>
    <phoneticPr fontId="1"/>
  </si>
  <si>
    <t>4.諸経費</t>
    <rPh sb="2" eb="5">
      <t>ショケイヒ</t>
    </rPh>
    <phoneticPr fontId="1"/>
  </si>
  <si>
    <t>①小計 （Ⅰ+Ⅱ+Ⅲ）</t>
    <phoneticPr fontId="1"/>
  </si>
  <si>
    <t>②小計  （①、円）</t>
    <rPh sb="8" eb="9">
      <t>エン</t>
    </rPh>
    <phoneticPr fontId="1"/>
  </si>
  <si>
    <t>③消費税及び地方消費税 （円）</t>
    <rPh sb="1" eb="4">
      <t>ショウヒゼイ</t>
    </rPh>
    <rPh sb="4" eb="5">
      <t>オヨ</t>
    </rPh>
    <rPh sb="6" eb="8">
      <t>チホウ</t>
    </rPh>
    <rPh sb="8" eb="11">
      <t>ショウヒゼイ</t>
    </rPh>
    <rPh sb="13" eb="14">
      <t>エン</t>
    </rPh>
    <phoneticPr fontId="1"/>
  </si>
  <si>
    <t>合計（②＋③）</t>
    <rPh sb="0" eb="2">
      <t>ゴウケイ</t>
    </rPh>
    <phoneticPr fontId="1"/>
  </si>
  <si>
    <t>備考（積算根拠等）</t>
    <rPh sb="0" eb="2">
      <t>ビコウ</t>
    </rPh>
    <rPh sb="3" eb="5">
      <t>セキサン</t>
    </rPh>
    <rPh sb="5" eb="7">
      <t>コンキョ</t>
    </rPh>
    <rPh sb="7" eb="8">
      <t>トウ</t>
    </rPh>
    <phoneticPr fontId="4"/>
  </si>
  <si>
    <t>【添付資料】</t>
    <rPh sb="1" eb="3">
      <t>テンプ</t>
    </rPh>
    <rPh sb="3" eb="5">
      <t>シリョウ</t>
    </rPh>
    <phoneticPr fontId="4"/>
  </si>
  <si>
    <t>2.補助員費</t>
    <rPh sb="2" eb="5">
      <t>ホジョイン</t>
    </rPh>
    <rPh sb="5" eb="6">
      <t>ヒ</t>
    </rPh>
    <phoneticPr fontId="1"/>
  </si>
  <si>
    <t>統括責任者</t>
    <phoneticPr fontId="1"/>
  </si>
  <si>
    <t>業務管理者</t>
    <phoneticPr fontId="1"/>
  </si>
  <si>
    <t>経理管理者</t>
    <rPh sb="0" eb="2">
      <t>ケイリ</t>
    </rPh>
    <rPh sb="2" eb="5">
      <t>カンリシャ</t>
    </rPh>
    <phoneticPr fontId="1"/>
  </si>
  <si>
    <t>業務実施者</t>
    <phoneticPr fontId="4"/>
  </si>
  <si>
    <t>5人･12ヶ月</t>
    <rPh sb="1" eb="2">
      <t>ニン</t>
    </rPh>
    <rPh sb="6" eb="7">
      <t>ゲツ</t>
    </rPh>
    <phoneticPr fontId="4"/>
  </si>
  <si>
    <t>(1)委員会　会場費</t>
    <rPh sb="3" eb="6">
      <t>イインカイ</t>
    </rPh>
    <rPh sb="7" eb="10">
      <t>カイジョウヒ</t>
    </rPh>
    <phoneticPr fontId="1"/>
  </si>
  <si>
    <t>5回</t>
    <rPh sb="1" eb="2">
      <t>カイ</t>
    </rPh>
    <phoneticPr fontId="4"/>
  </si>
  <si>
    <t>200,000円／回</t>
    <rPh sb="7" eb="8">
      <t>エン</t>
    </rPh>
    <rPh sb="9" eb="10">
      <t>カイ</t>
    </rPh>
    <phoneticPr fontId="4"/>
  </si>
  <si>
    <t>採択審査委員会会場（メイン会場、委員控え室、提案者控え室）×４回（公募2回、各2日間）、技術・社会実装推進委員会（メイン会場、委員控え室、提案者控え室）×1回</t>
    <rPh sb="0" eb="2">
      <t>サイタク</t>
    </rPh>
    <rPh sb="2" eb="4">
      <t>シンサ</t>
    </rPh>
    <rPh sb="4" eb="7">
      <t>イインカイ</t>
    </rPh>
    <rPh sb="7" eb="9">
      <t>カイジョウ</t>
    </rPh>
    <rPh sb="13" eb="15">
      <t>カイジョウ</t>
    </rPh>
    <rPh sb="16" eb="19">
      <t>イインヒカ</t>
    </rPh>
    <rPh sb="20" eb="21">
      <t>シツ</t>
    </rPh>
    <rPh sb="22" eb="26">
      <t>テイアンシャヒカ</t>
    </rPh>
    <rPh sb="27" eb="28">
      <t>シツ</t>
    </rPh>
    <rPh sb="31" eb="32">
      <t>カイ</t>
    </rPh>
    <rPh sb="33" eb="35">
      <t>コウボ</t>
    </rPh>
    <rPh sb="36" eb="37">
      <t>カイ</t>
    </rPh>
    <rPh sb="38" eb="39">
      <t>カク</t>
    </rPh>
    <rPh sb="40" eb="41">
      <t>ニチ</t>
    </rPh>
    <rPh sb="41" eb="42">
      <t>カン</t>
    </rPh>
    <rPh sb="44" eb="46">
      <t>ギジュツ</t>
    </rPh>
    <rPh sb="47" eb="49">
      <t>シャカイ</t>
    </rPh>
    <rPh sb="49" eb="51">
      <t>ジッソウ</t>
    </rPh>
    <rPh sb="51" eb="53">
      <t>スイシン</t>
    </rPh>
    <rPh sb="53" eb="56">
      <t>イインカイ</t>
    </rPh>
    <rPh sb="78" eb="79">
      <t>カイ</t>
    </rPh>
    <phoneticPr fontId="4"/>
  </si>
  <si>
    <t xml:space="preserve"> 「バイオものづくり革命推進事業　採択支援業務」に関する予算積算（案）</t>
    <rPh sb="10" eb="16">
      <t>カクメイスイシンジギョウ</t>
    </rPh>
    <rPh sb="17" eb="23">
      <t>サイタクシエンギョウム</t>
    </rPh>
    <rPh sb="25" eb="26">
      <t>カン</t>
    </rPh>
    <rPh sb="28" eb="30">
      <t>ヨサン</t>
    </rPh>
    <rPh sb="30" eb="32">
      <t>セキサン</t>
    </rPh>
    <rPh sb="33" eb="34">
      <t>アン</t>
    </rPh>
    <phoneticPr fontId="1"/>
  </si>
  <si>
    <t>単価は2024年度のNEDO健保等級を基に設定</t>
    <rPh sb="0" eb="2">
      <t>タンカ</t>
    </rPh>
    <rPh sb="7" eb="9">
      <t>ネンド</t>
    </rPh>
    <rPh sb="14" eb="16">
      <t>ケンポ</t>
    </rPh>
    <rPh sb="16" eb="18">
      <t>トウキュウ</t>
    </rPh>
    <rPh sb="19" eb="20">
      <t>モト</t>
    </rPh>
    <rPh sb="21" eb="23">
      <t>セッテイ</t>
    </rPh>
    <phoneticPr fontId="2"/>
  </si>
  <si>
    <t>14000/人日</t>
    <rPh sb="6" eb="7">
      <t>ニン</t>
    </rPh>
    <rPh sb="7" eb="8">
      <t>ニチ</t>
    </rPh>
    <phoneticPr fontId="4"/>
  </si>
  <si>
    <t>補助員:14,000円×10時間・月×12ヶ月×5人</t>
    <rPh sb="0" eb="3">
      <t>ホジョイン</t>
    </rPh>
    <rPh sb="10" eb="11">
      <t>エン</t>
    </rPh>
    <rPh sb="11" eb="13">
      <t>ジカン</t>
    </rPh>
    <rPh sb="14" eb="15">
      <t>ツキ</t>
    </rPh>
    <phoneticPr fontId="4"/>
  </si>
  <si>
    <t>研究員A（28等級）：10時間/月×12ヶ月×1人</t>
    <rPh sb="0" eb="3">
      <t>ケンキュウイン</t>
    </rPh>
    <rPh sb="7" eb="9">
      <t>トウキュウ</t>
    </rPh>
    <rPh sb="13" eb="15">
      <t>ジカン</t>
    </rPh>
    <rPh sb="16" eb="17">
      <t>ツキ</t>
    </rPh>
    <rPh sb="21" eb="22">
      <t>ゲツ</t>
    </rPh>
    <rPh sb="24" eb="25">
      <t>リ</t>
    </rPh>
    <phoneticPr fontId="2"/>
  </si>
  <si>
    <t>研究員B（28等級）：15時間/月×12ヶ月×1人</t>
    <rPh sb="0" eb="3">
      <t>ケンキュウイン</t>
    </rPh>
    <rPh sb="7" eb="9">
      <t>トウキュウ</t>
    </rPh>
    <rPh sb="13" eb="15">
      <t>ジカン</t>
    </rPh>
    <rPh sb="16" eb="17">
      <t>ツキ</t>
    </rPh>
    <rPh sb="24" eb="25">
      <t>リ</t>
    </rPh>
    <phoneticPr fontId="2"/>
  </si>
  <si>
    <t>研究員A（28等級）：5時間/月×12ヶ月×1人</t>
    <rPh sb="0" eb="3">
      <t>ケンキュウイン</t>
    </rPh>
    <rPh sb="7" eb="9">
      <t>トウキュウ</t>
    </rPh>
    <rPh sb="12" eb="14">
      <t>ジカン</t>
    </rPh>
    <rPh sb="15" eb="16">
      <t>ツキ</t>
    </rPh>
    <rPh sb="20" eb="21">
      <t>ゲツ</t>
    </rPh>
    <rPh sb="23" eb="24">
      <t>リ</t>
    </rPh>
    <phoneticPr fontId="2"/>
  </si>
  <si>
    <t>東京近郊からNEDOへの外勤（提案書整理等）を想定：2人×10回</t>
    <rPh sb="0" eb="2">
      <t>トウキョウ</t>
    </rPh>
    <rPh sb="2" eb="4">
      <t>キンコウ</t>
    </rPh>
    <rPh sb="12" eb="14">
      <t>ガイキン</t>
    </rPh>
    <rPh sb="15" eb="18">
      <t>テイアンショ</t>
    </rPh>
    <rPh sb="18" eb="20">
      <t>セイリ</t>
    </rPh>
    <rPh sb="20" eb="21">
      <t>トウ</t>
    </rPh>
    <rPh sb="23" eb="25">
      <t>ソウテイ</t>
    </rPh>
    <rPh sb="27" eb="28">
      <t>ヒト</t>
    </rPh>
    <rPh sb="31" eb="32">
      <t>カイ</t>
    </rPh>
    <phoneticPr fontId="2"/>
  </si>
  <si>
    <t>Ⅲ．間接経費</t>
    <rPh sb="2" eb="4">
      <t>カンセツ</t>
    </rPh>
    <rPh sb="4" eb="6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</si>
</sst>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80" formatCode="#,##0_ "/>
    <numFmt numFmtId="183" formatCode="#,##0_);[Red]\(#,##0\)"/>
    <numFmt numFmtId="184" formatCode="###,###\ &quot;円&quot;&quot;/&quot;&quot;人&quot;&quot;時&quot;"/>
    <numFmt numFmtId="185" formatCode="#\ &quot;人&quot;&quot;時&quot;"/>
    <numFmt numFmtId="186" formatCode="#,###\ &quot;円/人回&quot;"/>
    <numFmt numFmtId="187" formatCode="#,###\ &quot;人回&quot;"/>
    <numFmt numFmtId="188" formatCode="#,###\ &quot;円/回&quot;"/>
    <numFmt numFmtId="189" formatCode="#,###\ &quot;円/記事&quot;"/>
    <numFmt numFmtId="190" formatCode="#,###\ &quot;記事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0" fontId="3" fillId="0" borderId="0" xfId="3" applyFont="1"/>
    <xf numFmtId="0" fontId="3" fillId="0" borderId="0" xfId="3" applyFont="1" applyAlignment="1">
      <alignment horizontal="left"/>
    </xf>
    <xf numFmtId="0" fontId="3" fillId="2" borderId="0" xfId="3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2" xfId="3" applyFont="1" applyFill="1" applyBorder="1"/>
    <xf numFmtId="183" fontId="3" fillId="2" borderId="1" xfId="3" applyNumberFormat="1" applyFont="1" applyFill="1" applyBorder="1" applyAlignment="1">
      <alignment horizontal="right"/>
    </xf>
    <xf numFmtId="0" fontId="3" fillId="0" borderId="2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183" fontId="3" fillId="0" borderId="2" xfId="3" applyNumberFormat="1" applyFont="1" applyBorder="1" applyAlignment="1"/>
    <xf numFmtId="0" fontId="3" fillId="0" borderId="1" xfId="3" applyFont="1" applyBorder="1"/>
    <xf numFmtId="0" fontId="3" fillId="0" borderId="2" xfId="3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left" vertical="center" wrapText="1" shrinkToFit="1"/>
    </xf>
    <xf numFmtId="184" fontId="3" fillId="0" borderId="0" xfId="3" applyNumberFormat="1" applyFont="1" applyFill="1" applyBorder="1" applyAlignment="1">
      <alignment horizontal="right" vertical="center" wrapText="1"/>
    </xf>
    <xf numFmtId="185" fontId="2" fillId="0" borderId="0" xfId="3" applyNumberFormat="1" applyFont="1" applyFill="1" applyBorder="1" applyAlignment="1">
      <alignment horizontal="right" vertical="center" wrapText="1" shrinkToFit="1"/>
    </xf>
    <xf numFmtId="183" fontId="2" fillId="0" borderId="1" xfId="2" applyNumberFormat="1" applyFont="1" applyFill="1" applyBorder="1" applyAlignment="1">
      <alignment vertical="center" wrapText="1"/>
    </xf>
    <xf numFmtId="0" fontId="3" fillId="0" borderId="2" xfId="3" applyFont="1" applyBorder="1"/>
    <xf numFmtId="0" fontId="3" fillId="0" borderId="1" xfId="3" applyFont="1" applyBorder="1" applyAlignment="1">
      <alignment horizontal="left"/>
    </xf>
    <xf numFmtId="0" fontId="3" fillId="0" borderId="0" xfId="3" applyFont="1" applyBorder="1" applyAlignment="1">
      <alignment horizontal="left"/>
    </xf>
    <xf numFmtId="0" fontId="3" fillId="0" borderId="0" xfId="3" applyFont="1" applyBorder="1" applyAlignment="1">
      <alignment horizontal="right"/>
    </xf>
    <xf numFmtId="180" fontId="3" fillId="2" borderId="1" xfId="3" applyNumberFormat="1" applyFont="1" applyFill="1" applyBorder="1" applyAlignment="1">
      <alignment horizontal="right"/>
    </xf>
    <xf numFmtId="0" fontId="3" fillId="0" borderId="2" xfId="3" applyFont="1" applyBorder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38" fontId="3" fillId="0" borderId="2" xfId="2" applyFont="1" applyBorder="1" applyAlignment="1">
      <alignment vertical="center"/>
    </xf>
    <xf numFmtId="180" fontId="3" fillId="0" borderId="2" xfId="3" applyNumberFormat="1" applyFont="1" applyBorder="1" applyAlignment="1">
      <alignment horizontal="right"/>
    </xf>
    <xf numFmtId="186" fontId="3" fillId="0" borderId="0" xfId="3" applyNumberFormat="1" applyFont="1" applyFill="1" applyBorder="1" applyAlignment="1">
      <alignment horizontal="right" vertical="center" wrapText="1"/>
    </xf>
    <xf numFmtId="187" fontId="2" fillId="0" borderId="0" xfId="3" applyNumberFormat="1" applyFont="1" applyFill="1" applyBorder="1" applyAlignment="1">
      <alignment horizontal="right" vertical="center" wrapText="1"/>
    </xf>
    <xf numFmtId="180" fontId="3" fillId="0" borderId="1" xfId="3" applyNumberFormat="1" applyFont="1" applyBorder="1" applyAlignment="1">
      <alignment horizontal="right" vertical="center"/>
    </xf>
    <xf numFmtId="180" fontId="3" fillId="0" borderId="2" xfId="3" applyNumberFormat="1" applyFont="1" applyBorder="1"/>
    <xf numFmtId="188" fontId="3" fillId="0" borderId="0" xfId="3" applyNumberFormat="1" applyFont="1" applyFill="1" applyBorder="1" applyAlignment="1">
      <alignment horizontal="right" vertical="center" wrapText="1"/>
    </xf>
    <xf numFmtId="0" fontId="3" fillId="0" borderId="0" xfId="3" applyFont="1" applyBorder="1" applyAlignment="1">
      <alignment horizontal="left" vertical="center" wrapText="1"/>
    </xf>
    <xf numFmtId="0" fontId="3" fillId="0" borderId="0" xfId="3" applyFont="1" applyBorder="1"/>
    <xf numFmtId="0" fontId="3" fillId="0" borderId="3" xfId="3" applyFont="1" applyBorder="1" applyAlignment="1">
      <alignment vertical="center" wrapText="1"/>
    </xf>
    <xf numFmtId="0" fontId="3" fillId="0" borderId="3" xfId="3" applyFont="1" applyBorder="1" applyAlignment="1">
      <alignment vertical="center"/>
    </xf>
    <xf numFmtId="0" fontId="3" fillId="0" borderId="4" xfId="3" applyFont="1" applyBorder="1" applyAlignment="1">
      <alignment horizontal="center" vertical="center"/>
    </xf>
    <xf numFmtId="0" fontId="3" fillId="3" borderId="5" xfId="3" applyFont="1" applyFill="1" applyBorder="1"/>
    <xf numFmtId="0" fontId="3" fillId="0" borderId="6" xfId="3" applyFont="1" applyBorder="1"/>
    <xf numFmtId="0" fontId="3" fillId="0" borderId="6" xfId="3" applyFont="1" applyBorder="1" applyAlignment="1">
      <alignment horizontal="left"/>
    </xf>
    <xf numFmtId="0" fontId="3" fillId="0" borderId="6" xfId="3" applyFont="1" applyBorder="1" applyAlignment="1">
      <alignment horizontal="right"/>
    </xf>
    <xf numFmtId="0" fontId="3" fillId="3" borderId="6" xfId="3" applyFont="1" applyFill="1" applyBorder="1" applyAlignment="1">
      <alignment horizontal="right"/>
    </xf>
    <xf numFmtId="0" fontId="3" fillId="0" borderId="0" xfId="3" applyFont="1" applyAlignment="1">
      <alignment horizontal="right" vertical="center"/>
    </xf>
    <xf numFmtId="189" fontId="3" fillId="0" borderId="0" xfId="3" applyNumberFormat="1" applyFont="1" applyFill="1" applyBorder="1" applyAlignment="1">
      <alignment horizontal="right" vertical="center" wrapText="1"/>
    </xf>
    <xf numFmtId="190" fontId="2" fillId="0" borderId="0" xfId="3" applyNumberFormat="1" applyFont="1" applyFill="1" applyBorder="1" applyAlignment="1">
      <alignment horizontal="right" vertical="center" wrapText="1"/>
    </xf>
    <xf numFmtId="183" fontId="3" fillId="0" borderId="2" xfId="3" applyNumberFormat="1" applyFont="1" applyBorder="1"/>
    <xf numFmtId="38" fontId="3" fillId="0" borderId="1" xfId="1" applyFont="1" applyBorder="1" applyAlignment="1">
      <alignment horizontal="left"/>
    </xf>
    <xf numFmtId="0" fontId="3" fillId="3" borderId="2" xfId="3" applyFont="1" applyFill="1" applyBorder="1"/>
    <xf numFmtId="0" fontId="3" fillId="3" borderId="7" xfId="3" applyFont="1" applyFill="1" applyBorder="1" applyAlignment="1">
      <alignment horizontal="left"/>
    </xf>
    <xf numFmtId="0" fontId="3" fillId="0" borderId="4" xfId="3" applyFont="1" applyBorder="1"/>
    <xf numFmtId="180" fontId="3" fillId="0" borderId="4" xfId="3" applyNumberFormat="1" applyFont="1" applyBorder="1"/>
    <xf numFmtId="183" fontId="3" fillId="3" borderId="1" xfId="3" applyNumberFormat="1" applyFont="1" applyFill="1" applyBorder="1" applyAlignment="1">
      <alignment horizontal="right"/>
    </xf>
    <xf numFmtId="0" fontId="6" fillId="0" borderId="0" xfId="3" applyFont="1" applyAlignment="1">
      <alignment horizontal="left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2" borderId="2" xfId="3" applyFont="1" applyFill="1" applyBorder="1" applyAlignment="1">
      <alignment horizontal="left" vertical="center" wrapText="1"/>
    </xf>
    <xf numFmtId="0" fontId="3" fillId="2" borderId="0" xfId="3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left" vertical="center"/>
    </xf>
    <xf numFmtId="0" fontId="3" fillId="2" borderId="1" xfId="3" applyFont="1" applyFill="1" applyBorder="1" applyAlignment="1">
      <alignment horizontal="left" vertical="center"/>
    </xf>
    <xf numFmtId="0" fontId="3" fillId="0" borderId="4" xfId="3" applyFont="1" applyBorder="1" applyAlignment="1">
      <alignment horizontal="left" vertical="center"/>
    </xf>
    <xf numFmtId="180" fontId="3" fillId="0" borderId="4" xfId="3" applyNumberFormat="1" applyFont="1" applyBorder="1" applyAlignment="1">
      <alignment horizontal="right" vertical="center"/>
    </xf>
    <xf numFmtId="0" fontId="3" fillId="3" borderId="2" xfId="3" applyFont="1" applyFill="1" applyBorder="1" applyAlignment="1">
      <alignment horizontal="left" vertical="center"/>
    </xf>
    <xf numFmtId="0" fontId="3" fillId="3" borderId="0" xfId="3" applyFont="1" applyFill="1" applyBorder="1" applyAlignment="1">
      <alignment horizontal="left" vertical="center"/>
    </xf>
    <xf numFmtId="0" fontId="3" fillId="3" borderId="1" xfId="3" applyFont="1" applyFill="1" applyBorder="1" applyAlignment="1">
      <alignment horizontal="left" vertical="center"/>
    </xf>
    <xf numFmtId="0" fontId="3" fillId="0" borderId="4" xfId="3" applyFont="1" applyBorder="1" applyAlignment="1">
      <alignment horizontal="right" vertical="center"/>
    </xf>
  </cellXfs>
  <cellStyles count="4">
    <cellStyle name="桁区切り" xfId="1" builtinId="6"/>
    <cellStyle name="桁区切り 2" xfId="2" xr:uid="{D73F02E0-F3C1-4531-BDEC-43BDFCB8472A}"/>
    <cellStyle name="標準" xfId="0" builtinId="0"/>
    <cellStyle name="標準_見積書_091224" xfId="3" xr:uid="{93F25ABC-1CAB-492C-9BF9-E2E5082237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C0EE7-ED75-4667-85C6-2D0217A980A2}">
  <sheetPr>
    <pageSetUpPr fitToPage="1"/>
  </sheetPr>
  <dimension ref="B1:M43"/>
  <sheetViews>
    <sheetView tabSelected="1" view="pageBreakPreview" zoomScaleNormal="100" zoomScaleSheetLayoutView="100" workbookViewId="0"/>
  </sheetViews>
  <sheetFormatPr defaultColWidth="8" defaultRowHeight="12" x14ac:dyDescent="0.15"/>
  <cols>
    <col min="1" max="1" width="1.625" style="1" customWidth="1"/>
    <col min="2" max="2" width="6" style="1" customWidth="1"/>
    <col min="3" max="3" width="10.625" style="2" customWidth="1"/>
    <col min="4" max="4" width="21.625" style="1" customWidth="1"/>
    <col min="5" max="5" width="13.625" style="1" customWidth="1"/>
    <col min="6" max="6" width="2.875" style="1" customWidth="1"/>
    <col min="7" max="7" width="9" style="1" customWidth="1"/>
    <col min="8" max="8" width="2.5" style="1" customWidth="1"/>
    <col min="9" max="9" width="10.25" style="1" customWidth="1"/>
    <col min="10" max="10" width="9.5" style="1" customWidth="1"/>
    <col min="11" max="11" width="8.875" style="1" customWidth="1"/>
    <col min="12" max="12" width="35.125" style="1" customWidth="1"/>
    <col min="13" max="16384" width="8" style="1"/>
  </cols>
  <sheetData>
    <row r="1" spans="2:13" x14ac:dyDescent="0.15">
      <c r="L1" s="42" t="s">
        <v>20</v>
      </c>
    </row>
    <row r="2" spans="2:13" ht="21.75" customHeight="1" x14ac:dyDescent="0.15">
      <c r="B2" s="52" t="s">
        <v>31</v>
      </c>
      <c r="C2" s="52"/>
      <c r="D2" s="52"/>
      <c r="E2" s="52"/>
      <c r="F2" s="52"/>
      <c r="G2" s="52"/>
      <c r="H2" s="52"/>
      <c r="I2" s="52"/>
      <c r="J2" s="52"/>
      <c r="K2" s="52"/>
    </row>
    <row r="4" spans="2:13" ht="24" customHeight="1" x14ac:dyDescent="0.15">
      <c r="B4" s="53" t="s">
        <v>0</v>
      </c>
      <c r="C4" s="54"/>
      <c r="D4" s="54"/>
      <c r="E4" s="54"/>
      <c r="F4" s="54"/>
      <c r="G4" s="54"/>
      <c r="H4" s="54"/>
      <c r="I4" s="55"/>
      <c r="J4" s="56" t="s">
        <v>1</v>
      </c>
      <c r="K4" s="57"/>
      <c r="L4" s="36" t="s">
        <v>19</v>
      </c>
    </row>
    <row r="5" spans="2:13" ht="24" customHeight="1" x14ac:dyDescent="0.15">
      <c r="B5" s="58" t="s">
        <v>2</v>
      </c>
      <c r="C5" s="59"/>
      <c r="D5" s="59"/>
      <c r="E5" s="59"/>
      <c r="F5" s="59"/>
      <c r="G5" s="59"/>
      <c r="H5" s="3"/>
      <c r="I5" s="4"/>
      <c r="J5" s="5"/>
      <c r="K5" s="6">
        <f>SUM(J6:J12)</f>
        <v>9912</v>
      </c>
      <c r="L5" s="37"/>
    </row>
    <row r="6" spans="2:13" ht="24" customHeight="1" x14ac:dyDescent="0.15">
      <c r="B6" s="7"/>
      <c r="C6" s="8" t="s">
        <v>3</v>
      </c>
      <c r="D6" s="8"/>
      <c r="E6" s="8"/>
      <c r="F6" s="8"/>
      <c r="G6" s="8"/>
      <c r="H6" s="8"/>
      <c r="I6" s="9"/>
      <c r="J6" s="10">
        <f>(I7+I8+I9+I11)/1000</f>
        <v>9912</v>
      </c>
      <c r="K6" s="11"/>
      <c r="L6" s="38" t="s">
        <v>32</v>
      </c>
    </row>
    <row r="7" spans="2:13" ht="24" customHeight="1" x14ac:dyDescent="0.15">
      <c r="B7" s="12"/>
      <c r="C7" s="8" t="s">
        <v>4</v>
      </c>
      <c r="D7" s="13" t="s">
        <v>22</v>
      </c>
      <c r="E7" s="14">
        <v>4200</v>
      </c>
      <c r="F7" s="14" t="s">
        <v>5</v>
      </c>
      <c r="G7" s="15">
        <v>120</v>
      </c>
      <c r="H7" s="15" t="s">
        <v>6</v>
      </c>
      <c r="I7" s="16">
        <f>G7*E7</f>
        <v>504000</v>
      </c>
      <c r="J7" s="17"/>
      <c r="K7" s="18"/>
      <c r="L7" s="39" t="s">
        <v>35</v>
      </c>
      <c r="M7" s="20"/>
    </row>
    <row r="8" spans="2:13" ht="24" customHeight="1" x14ac:dyDescent="0.15">
      <c r="B8" s="12"/>
      <c r="C8" s="8"/>
      <c r="D8" s="13" t="s">
        <v>23</v>
      </c>
      <c r="E8" s="14">
        <v>4200</v>
      </c>
      <c r="F8" s="14" t="s">
        <v>7</v>
      </c>
      <c r="G8" s="15">
        <v>180</v>
      </c>
      <c r="H8" s="15" t="s">
        <v>8</v>
      </c>
      <c r="I8" s="16">
        <f>G8*E8</f>
        <v>756000</v>
      </c>
      <c r="J8" s="17"/>
      <c r="K8" s="18"/>
      <c r="L8" s="39" t="s">
        <v>36</v>
      </c>
      <c r="M8" s="20"/>
    </row>
    <row r="9" spans="2:13" ht="24" customHeight="1" x14ac:dyDescent="0.15">
      <c r="B9" s="12"/>
      <c r="C9" s="8"/>
      <c r="D9" s="13" t="s">
        <v>24</v>
      </c>
      <c r="E9" s="14">
        <v>4200</v>
      </c>
      <c r="F9" s="14" t="s">
        <v>7</v>
      </c>
      <c r="G9" s="15">
        <v>60</v>
      </c>
      <c r="H9" s="15" t="s">
        <v>8</v>
      </c>
      <c r="I9" s="16">
        <f>G9*E9</f>
        <v>252000</v>
      </c>
      <c r="J9" s="17"/>
      <c r="K9" s="18"/>
      <c r="L9" s="39" t="s">
        <v>37</v>
      </c>
      <c r="M9" s="20"/>
    </row>
    <row r="10" spans="2:13" ht="24" customHeight="1" x14ac:dyDescent="0.15">
      <c r="B10" s="12"/>
      <c r="C10" s="8"/>
      <c r="D10" s="13"/>
      <c r="E10" s="14"/>
      <c r="F10" s="14"/>
      <c r="G10" s="15"/>
      <c r="H10" s="15"/>
      <c r="I10" s="16"/>
      <c r="J10" s="17"/>
      <c r="K10" s="18"/>
      <c r="L10" s="39"/>
      <c r="M10" s="20"/>
    </row>
    <row r="11" spans="2:13" ht="24" customHeight="1" x14ac:dyDescent="0.15">
      <c r="B11" s="12"/>
      <c r="C11" s="23" t="s">
        <v>21</v>
      </c>
      <c r="D11" s="13" t="s">
        <v>25</v>
      </c>
      <c r="E11" s="14" t="s">
        <v>33</v>
      </c>
      <c r="F11" s="14" t="s">
        <v>5</v>
      </c>
      <c r="G11" s="15" t="s">
        <v>26</v>
      </c>
      <c r="H11" s="15" t="s">
        <v>6</v>
      </c>
      <c r="I11" s="16">
        <f>14000*5*10*12</f>
        <v>8400000</v>
      </c>
      <c r="J11" s="45"/>
      <c r="K11" s="46"/>
      <c r="L11" s="39" t="s">
        <v>34</v>
      </c>
      <c r="M11" s="20"/>
    </row>
    <row r="12" spans="2:13" ht="24" customHeight="1" x14ac:dyDescent="0.15">
      <c r="B12" s="12"/>
      <c r="C12" s="8"/>
      <c r="J12" s="17"/>
      <c r="K12" s="18"/>
      <c r="L12" s="39"/>
      <c r="M12" s="20"/>
    </row>
    <row r="13" spans="2:13" ht="24" customHeight="1" x14ac:dyDescent="0.15">
      <c r="B13" s="60" t="s">
        <v>9</v>
      </c>
      <c r="C13" s="61"/>
      <c r="D13" s="61"/>
      <c r="E13" s="61"/>
      <c r="F13" s="61"/>
      <c r="G13" s="61"/>
      <c r="H13" s="61"/>
      <c r="I13" s="62"/>
      <c r="J13" s="5"/>
      <c r="K13" s="21">
        <f>SUM(J14:J21)</f>
        <v>1228</v>
      </c>
      <c r="L13" s="41"/>
      <c r="M13" s="20"/>
    </row>
    <row r="14" spans="2:13" ht="24" customHeight="1" x14ac:dyDescent="0.15">
      <c r="B14" s="22"/>
      <c r="C14" s="23" t="s">
        <v>10</v>
      </c>
      <c r="D14" s="23"/>
      <c r="E14" s="23"/>
      <c r="F14" s="23"/>
      <c r="G14" s="23"/>
      <c r="H14" s="23"/>
      <c r="I14" s="24"/>
      <c r="J14" s="25">
        <v>208</v>
      </c>
      <c r="K14" s="18"/>
      <c r="L14" s="40"/>
      <c r="M14" s="20"/>
    </row>
    <row r="15" spans="2:13" ht="24" customHeight="1" x14ac:dyDescent="0.15">
      <c r="B15" s="22"/>
      <c r="C15" s="23" t="s">
        <v>11</v>
      </c>
      <c r="D15" s="23"/>
      <c r="E15" s="23"/>
      <c r="F15" s="23"/>
      <c r="G15" s="23"/>
      <c r="H15" s="23"/>
      <c r="I15" s="24"/>
      <c r="J15" s="26">
        <f>I16/1000</f>
        <v>20</v>
      </c>
      <c r="K15" s="18"/>
      <c r="L15" s="40"/>
      <c r="M15" s="20"/>
    </row>
    <row r="16" spans="2:13" ht="24" customHeight="1" x14ac:dyDescent="0.15">
      <c r="B16" s="22"/>
      <c r="C16" s="23"/>
      <c r="D16" s="23" t="s">
        <v>12</v>
      </c>
      <c r="E16" s="27">
        <v>1000</v>
      </c>
      <c r="F16" s="14" t="s">
        <v>7</v>
      </c>
      <c r="G16" s="28">
        <v>20</v>
      </c>
      <c r="H16" s="15" t="s">
        <v>8</v>
      </c>
      <c r="I16" s="29">
        <f>E16*G16</f>
        <v>20000</v>
      </c>
      <c r="J16" s="17"/>
      <c r="K16" s="18"/>
      <c r="L16" s="39" t="s">
        <v>38</v>
      </c>
      <c r="M16" s="20"/>
    </row>
    <row r="17" spans="2:13" ht="24" customHeight="1" x14ac:dyDescent="0.15">
      <c r="B17" s="22"/>
      <c r="C17" s="23" t="s">
        <v>13</v>
      </c>
      <c r="D17" s="23"/>
      <c r="E17" s="27"/>
      <c r="F17" s="14"/>
      <c r="G17" s="28"/>
      <c r="H17" s="15"/>
      <c r="I17" s="29"/>
      <c r="J17" s="25">
        <v>0</v>
      </c>
      <c r="K17" s="18"/>
      <c r="L17" s="39"/>
      <c r="M17" s="20"/>
    </row>
    <row r="18" spans="2:13" ht="24" customHeight="1" x14ac:dyDescent="0.15">
      <c r="B18" s="22"/>
      <c r="C18" s="23" t="s">
        <v>14</v>
      </c>
      <c r="D18" s="23"/>
      <c r="E18" s="27"/>
      <c r="F18" s="14"/>
      <c r="G18" s="28"/>
      <c r="H18" s="15"/>
      <c r="I18" s="29"/>
      <c r="J18" s="30">
        <f>(I19+I20+I21)/1000</f>
        <v>1000</v>
      </c>
      <c r="K18" s="18"/>
      <c r="L18" s="40"/>
      <c r="M18" s="20"/>
    </row>
    <row r="19" spans="2:13" ht="24" customHeight="1" x14ac:dyDescent="0.15">
      <c r="B19" s="22"/>
      <c r="C19" s="23"/>
      <c r="D19" s="23" t="s">
        <v>27</v>
      </c>
      <c r="E19" s="43" t="s">
        <v>29</v>
      </c>
      <c r="F19" s="14" t="s">
        <v>5</v>
      </c>
      <c r="G19" s="44" t="s">
        <v>28</v>
      </c>
      <c r="H19" s="15" t="s">
        <v>6</v>
      </c>
      <c r="I19" s="29">
        <f>200000*5</f>
        <v>1000000</v>
      </c>
      <c r="J19" s="17"/>
      <c r="K19" s="18"/>
      <c r="L19" s="39" t="s">
        <v>30</v>
      </c>
      <c r="M19" s="20"/>
    </row>
    <row r="20" spans="2:13" ht="24" customHeight="1" x14ac:dyDescent="0.15">
      <c r="B20" s="22"/>
      <c r="C20" s="23"/>
      <c r="D20" s="23"/>
      <c r="E20" s="31"/>
      <c r="F20" s="14"/>
      <c r="G20" s="28"/>
      <c r="H20" s="15"/>
      <c r="I20" s="29"/>
      <c r="J20" s="17"/>
      <c r="K20" s="18"/>
      <c r="L20" s="40"/>
      <c r="M20" s="20"/>
    </row>
    <row r="21" spans="2:13" ht="24" customHeight="1" x14ac:dyDescent="0.15">
      <c r="B21" s="22"/>
      <c r="D21" s="32"/>
      <c r="E21" s="27"/>
      <c r="F21" s="14"/>
      <c r="G21" s="28"/>
      <c r="H21" s="15"/>
      <c r="I21" s="29"/>
      <c r="J21" s="17"/>
      <c r="K21" s="18"/>
      <c r="L21" s="39"/>
      <c r="M21" s="20"/>
    </row>
    <row r="22" spans="2:13" ht="24" customHeight="1" x14ac:dyDescent="0.15">
      <c r="B22" s="65" t="s">
        <v>39</v>
      </c>
      <c r="C22" s="66"/>
      <c r="D22" s="66"/>
      <c r="E22" s="66"/>
      <c r="F22" s="66"/>
      <c r="G22" s="66"/>
      <c r="H22" s="66"/>
      <c r="I22" s="67"/>
      <c r="J22" s="47"/>
      <c r="K22" s="51">
        <f>0.08*(K5+K13)</f>
        <v>891.2</v>
      </c>
      <c r="L22" s="48"/>
      <c r="M22" s="20"/>
    </row>
    <row r="23" spans="2:13" ht="24" customHeight="1" x14ac:dyDescent="0.15">
      <c r="B23" s="63" t="s">
        <v>15</v>
      </c>
      <c r="C23" s="63"/>
      <c r="D23" s="63"/>
      <c r="E23" s="63"/>
      <c r="F23" s="63"/>
      <c r="G23" s="63"/>
      <c r="H23" s="63"/>
      <c r="I23" s="63"/>
      <c r="J23" s="64">
        <f>SUM(K5,K13,K22)</f>
        <v>12031.2</v>
      </c>
      <c r="K23" s="64"/>
      <c r="L23" s="49"/>
      <c r="M23" s="33"/>
    </row>
    <row r="24" spans="2:13" ht="24" customHeight="1" x14ac:dyDescent="0.15">
      <c r="B24" s="63" t="s">
        <v>16</v>
      </c>
      <c r="C24" s="63"/>
      <c r="D24" s="63"/>
      <c r="E24" s="63"/>
      <c r="F24" s="63"/>
      <c r="G24" s="63"/>
      <c r="H24" s="63"/>
      <c r="I24" s="63"/>
      <c r="J24" s="64">
        <f>J23*1000</f>
        <v>12031200</v>
      </c>
      <c r="K24" s="64"/>
      <c r="L24" s="49"/>
      <c r="M24" s="33"/>
    </row>
    <row r="25" spans="2:13" ht="24" customHeight="1" x14ac:dyDescent="0.15">
      <c r="B25" s="63" t="s">
        <v>17</v>
      </c>
      <c r="C25" s="63"/>
      <c r="D25" s="63"/>
      <c r="E25" s="63"/>
      <c r="F25" s="63"/>
      <c r="G25" s="63"/>
      <c r="H25" s="63"/>
      <c r="I25" s="63"/>
      <c r="J25" s="64">
        <f>J24*0.1</f>
        <v>1203120</v>
      </c>
      <c r="K25" s="64"/>
      <c r="L25" s="49"/>
    </row>
    <row r="26" spans="2:13" ht="24" customHeight="1" x14ac:dyDescent="0.15">
      <c r="B26" s="63" t="s">
        <v>18</v>
      </c>
      <c r="C26" s="63"/>
      <c r="D26" s="63"/>
      <c r="E26" s="63"/>
      <c r="F26" s="63"/>
      <c r="G26" s="63"/>
      <c r="H26" s="63"/>
      <c r="I26" s="63"/>
      <c r="J26" s="64">
        <f>J24+J25</f>
        <v>13234320</v>
      </c>
      <c r="K26" s="68"/>
      <c r="L26" s="50"/>
    </row>
    <row r="27" spans="2:13" ht="24" customHeight="1" x14ac:dyDescent="0.15">
      <c r="B27" s="34"/>
      <c r="C27" s="35"/>
      <c r="D27" s="35"/>
      <c r="E27" s="35"/>
      <c r="F27" s="35"/>
      <c r="G27" s="35"/>
      <c r="H27" s="35"/>
      <c r="I27" s="35"/>
      <c r="J27" s="35"/>
      <c r="K27" s="35"/>
    </row>
    <row r="28" spans="2:13" x14ac:dyDescent="0.15">
      <c r="B28" s="33"/>
      <c r="C28" s="19"/>
      <c r="D28" s="33"/>
      <c r="E28" s="33"/>
      <c r="F28" s="33"/>
      <c r="G28" s="33"/>
      <c r="H28" s="33"/>
      <c r="I28" s="33"/>
    </row>
    <row r="29" spans="2:13" x14ac:dyDescent="0.15">
      <c r="B29" s="33"/>
      <c r="C29" s="19"/>
      <c r="D29" s="33"/>
      <c r="E29" s="33"/>
      <c r="F29" s="33"/>
      <c r="G29" s="33"/>
      <c r="H29" s="33"/>
      <c r="I29" s="33"/>
    </row>
    <row r="30" spans="2:13" x14ac:dyDescent="0.15">
      <c r="B30" s="33"/>
      <c r="C30" s="19"/>
      <c r="D30" s="33"/>
      <c r="E30" s="33"/>
      <c r="F30" s="33"/>
      <c r="G30" s="33"/>
      <c r="H30" s="33"/>
      <c r="I30" s="33"/>
    </row>
    <row r="31" spans="2:13" x14ac:dyDescent="0.15">
      <c r="B31" s="33"/>
      <c r="C31" s="19"/>
      <c r="D31" s="33"/>
      <c r="E31" s="33"/>
      <c r="F31" s="33"/>
      <c r="G31" s="33"/>
      <c r="H31" s="33"/>
      <c r="I31" s="33"/>
    </row>
    <row r="32" spans="2:13" x14ac:dyDescent="0.15">
      <c r="B32" s="33"/>
      <c r="C32" s="19"/>
      <c r="D32" s="33"/>
      <c r="E32" s="33"/>
      <c r="F32" s="33"/>
      <c r="G32" s="33"/>
      <c r="H32" s="33"/>
      <c r="I32" s="33"/>
    </row>
    <row r="33" spans="2:9" x14ac:dyDescent="0.15">
      <c r="B33" s="33"/>
      <c r="C33" s="19"/>
      <c r="D33" s="33"/>
      <c r="E33" s="33"/>
      <c r="F33" s="33"/>
      <c r="G33" s="33"/>
      <c r="H33" s="33"/>
      <c r="I33" s="33"/>
    </row>
    <row r="34" spans="2:9" x14ac:dyDescent="0.15">
      <c r="B34" s="33"/>
      <c r="C34" s="19"/>
      <c r="D34" s="33"/>
      <c r="E34" s="33"/>
      <c r="F34" s="33"/>
      <c r="G34" s="33"/>
      <c r="H34" s="33"/>
      <c r="I34" s="33"/>
    </row>
    <row r="35" spans="2:9" x14ac:dyDescent="0.15">
      <c r="B35" s="33"/>
      <c r="C35" s="19"/>
      <c r="D35" s="33"/>
      <c r="E35" s="33"/>
      <c r="F35" s="33"/>
      <c r="G35" s="33"/>
      <c r="H35" s="33"/>
      <c r="I35" s="33"/>
    </row>
    <row r="36" spans="2:9" x14ac:dyDescent="0.15">
      <c r="B36" s="33"/>
      <c r="C36" s="19"/>
      <c r="D36" s="33"/>
      <c r="E36" s="33"/>
      <c r="F36" s="33"/>
      <c r="G36" s="33"/>
      <c r="H36" s="33"/>
      <c r="I36" s="33"/>
    </row>
    <row r="37" spans="2:9" x14ac:dyDescent="0.15">
      <c r="B37" s="33"/>
      <c r="C37" s="19"/>
      <c r="D37" s="33"/>
      <c r="E37" s="33"/>
      <c r="F37" s="33"/>
      <c r="G37" s="33"/>
      <c r="H37" s="33"/>
      <c r="I37" s="33"/>
    </row>
    <row r="38" spans="2:9" x14ac:dyDescent="0.15">
      <c r="B38" s="33"/>
      <c r="C38" s="19"/>
      <c r="D38" s="33"/>
      <c r="E38" s="33"/>
      <c r="F38" s="33"/>
      <c r="G38" s="33"/>
      <c r="H38" s="33"/>
      <c r="I38" s="33"/>
    </row>
    <row r="39" spans="2:9" x14ac:dyDescent="0.15">
      <c r="B39" s="33"/>
      <c r="C39" s="19"/>
      <c r="D39" s="33"/>
      <c r="E39" s="33"/>
      <c r="F39" s="33"/>
      <c r="G39" s="33"/>
      <c r="H39" s="33"/>
      <c r="I39" s="33"/>
    </row>
    <row r="40" spans="2:9" x14ac:dyDescent="0.15">
      <c r="B40" s="33"/>
      <c r="C40" s="19"/>
      <c r="D40" s="33"/>
      <c r="E40" s="33"/>
      <c r="F40" s="33"/>
      <c r="G40" s="33"/>
      <c r="H40" s="33"/>
      <c r="I40" s="33"/>
    </row>
    <row r="41" spans="2:9" x14ac:dyDescent="0.15">
      <c r="B41" s="33"/>
      <c r="C41" s="19"/>
      <c r="D41" s="33"/>
      <c r="E41" s="33"/>
      <c r="F41" s="33"/>
      <c r="G41" s="33"/>
      <c r="H41" s="33"/>
      <c r="I41" s="33"/>
    </row>
    <row r="43" spans="2:9" ht="3" customHeight="1" x14ac:dyDescent="0.15"/>
  </sheetData>
  <mergeCells count="14">
    <mergeCell ref="B24:I24"/>
    <mergeCell ref="J24:K24"/>
    <mergeCell ref="B25:I25"/>
    <mergeCell ref="J25:K25"/>
    <mergeCell ref="B26:I26"/>
    <mergeCell ref="J26:K26"/>
    <mergeCell ref="B2:K2"/>
    <mergeCell ref="B4:I4"/>
    <mergeCell ref="J4:K4"/>
    <mergeCell ref="B5:G5"/>
    <mergeCell ref="B13:I13"/>
    <mergeCell ref="B23:I23"/>
    <mergeCell ref="J23:K23"/>
    <mergeCell ref="B22:I22"/>
  </mergeCells>
  <phoneticPr fontId="4"/>
  <pageMargins left="0.45" right="0.38" top="0.98399999999999999" bottom="0.98399999999999999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予算積算</vt:lpstr>
      <vt:lpstr>予算積算!Print_Area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