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C159E1E7-7B26-4280-805D-EC86EE000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題設定型" sheetId="1" r:id="rId1"/>
    <sheet name="助成事業で委託を行う場合の参考書式" sheetId="2" r:id="rId2"/>
    <sheet name="助成事業で委託を行う場合の参考書式記載例" sheetId="3" r:id="rId3"/>
  </sheets>
  <definedNames>
    <definedName name="_xlnm._FilterDatabase" localSheetId="1" hidden="1">助成事業で委託を行う場合の参考書式!$AE$14:$AE$17</definedName>
    <definedName name="_xlnm._FilterDatabase" localSheetId="2" hidden="1">助成事業で委託を行う場合の参考書式記載例!$AE$14:$AE$17</definedName>
    <definedName name="_xlnm.Print_Area" localSheetId="0">課題設定型!$A$1:$AB$54</definedName>
    <definedName name="_xlnm.Print_Area" localSheetId="1">助成事業で委託を行う場合の参考書式!$A$1:$AB$38</definedName>
    <definedName name="_xlnm.Print_Area" localSheetId="2">助成事業で委託を行う場合の参考書式記載例!$A$1:$AB$38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3" l="1"/>
  <c r="Y26" i="2"/>
  <c r="W9" i="3"/>
  <c r="E10" i="3"/>
  <c r="G10" i="3"/>
  <c r="I10" i="3"/>
  <c r="K10" i="3"/>
  <c r="M10" i="3"/>
  <c r="O10" i="3"/>
  <c r="Q10" i="3"/>
  <c r="S10" i="3"/>
  <c r="U10" i="3"/>
  <c r="Z10" i="3"/>
  <c r="W11" i="3"/>
  <c r="W10" i="3" s="1"/>
  <c r="W12" i="3"/>
  <c r="W13" i="3"/>
  <c r="E14" i="3"/>
  <c r="G14" i="3"/>
  <c r="I14" i="3"/>
  <c r="K14" i="3"/>
  <c r="M14" i="3"/>
  <c r="O14" i="3"/>
  <c r="Q14" i="3"/>
  <c r="S14" i="3"/>
  <c r="U14" i="3"/>
  <c r="Z14" i="3"/>
  <c r="W15" i="3"/>
  <c r="W14" i="3" s="1"/>
  <c r="W16" i="3"/>
  <c r="E17" i="3"/>
  <c r="G17" i="3"/>
  <c r="X17" i="3" s="1"/>
  <c r="I17" i="3"/>
  <c r="K17" i="3"/>
  <c r="K22" i="3" s="1"/>
  <c r="M17" i="3"/>
  <c r="O17" i="3"/>
  <c r="O22" i="3" s="1"/>
  <c r="Q17" i="3"/>
  <c r="S17" i="3"/>
  <c r="S22" i="3" s="1"/>
  <c r="U17" i="3"/>
  <c r="Z17" i="3"/>
  <c r="W18" i="3"/>
  <c r="W17" i="3" s="1"/>
  <c r="AA17" i="3" s="1"/>
  <c r="W19" i="3"/>
  <c r="W20" i="3"/>
  <c r="W21" i="3"/>
  <c r="E22" i="3"/>
  <c r="E23" i="3" s="1"/>
  <c r="I22" i="3"/>
  <c r="M22" i="3"/>
  <c r="Q22" i="3"/>
  <c r="U22" i="3"/>
  <c r="Y24" i="3"/>
  <c r="Y25" i="3"/>
  <c r="W9" i="2"/>
  <c r="E10" i="2"/>
  <c r="G10" i="2"/>
  <c r="I10" i="2"/>
  <c r="K10" i="2"/>
  <c r="M10" i="2"/>
  <c r="O10" i="2"/>
  <c r="Q10" i="2"/>
  <c r="S10" i="2"/>
  <c r="U10" i="2"/>
  <c r="Z10" i="2"/>
  <c r="W11" i="2"/>
  <c r="W10" i="2" s="1"/>
  <c r="W12" i="2"/>
  <c r="W13" i="2"/>
  <c r="E14" i="2"/>
  <c r="G14" i="2"/>
  <c r="I14" i="2"/>
  <c r="K14" i="2"/>
  <c r="M14" i="2"/>
  <c r="O14" i="2"/>
  <c r="Q14" i="2"/>
  <c r="S14" i="2"/>
  <c r="U14" i="2"/>
  <c r="Z14" i="2"/>
  <c r="W15" i="2"/>
  <c r="W14" i="2" s="1"/>
  <c r="W16" i="2"/>
  <c r="E17" i="2"/>
  <c r="G17" i="2"/>
  <c r="X17" i="2" s="1"/>
  <c r="I17" i="2"/>
  <c r="K17" i="2"/>
  <c r="K22" i="2" s="1"/>
  <c r="M17" i="2"/>
  <c r="O17" i="2"/>
  <c r="O22" i="2" s="1"/>
  <c r="Q17" i="2"/>
  <c r="S17" i="2"/>
  <c r="S22" i="2" s="1"/>
  <c r="U17" i="2"/>
  <c r="Z17" i="2"/>
  <c r="W18" i="2"/>
  <c r="W17" i="2" s="1"/>
  <c r="AA17" i="2" s="1"/>
  <c r="W19" i="2"/>
  <c r="W20" i="2"/>
  <c r="W21" i="2"/>
  <c r="E22" i="2"/>
  <c r="E23" i="2" s="1"/>
  <c r="I22" i="2"/>
  <c r="M22" i="2"/>
  <c r="Q22" i="2"/>
  <c r="U22" i="2"/>
  <c r="Y24" i="2"/>
  <c r="Y25" i="2"/>
  <c r="W22" i="3" l="1"/>
  <c r="X10" i="3"/>
  <c r="AA10" i="3"/>
  <c r="X14" i="3"/>
  <c r="AA14" i="3"/>
  <c r="E24" i="3"/>
  <c r="G22" i="3"/>
  <c r="W22" i="2"/>
  <c r="X10" i="2"/>
  <c r="AA10" i="2"/>
  <c r="X14" i="2"/>
  <c r="AA14" i="2"/>
  <c r="E24" i="2"/>
  <c r="G22" i="2"/>
  <c r="E25" i="3" l="1"/>
  <c r="E26" i="3"/>
  <c r="E27" i="3"/>
  <c r="G23" i="3"/>
  <c r="AA22" i="3"/>
  <c r="W23" i="3"/>
  <c r="W24" i="3" s="1"/>
  <c r="E25" i="2"/>
  <c r="E26" i="2"/>
  <c r="E27" i="2"/>
  <c r="G23" i="2"/>
  <c r="AA22" i="2"/>
  <c r="W23" i="2"/>
  <c r="W24" i="2" s="1"/>
  <c r="Z23" i="3" l="1"/>
  <c r="AA23" i="3" s="1"/>
  <c r="AA24" i="3" s="1"/>
  <c r="X23" i="3"/>
  <c r="G24" i="3"/>
  <c r="Z23" i="2"/>
  <c r="AA23" i="2" s="1"/>
  <c r="AA24" i="2" s="1"/>
  <c r="X23" i="2"/>
  <c r="G24" i="2"/>
  <c r="AA27" i="3" l="1"/>
  <c r="G25" i="3"/>
  <c r="G26" i="3"/>
  <c r="G27" i="3"/>
  <c r="X24" i="3"/>
  <c r="Z24" i="3"/>
  <c r="AA27" i="2"/>
  <c r="G25" i="2"/>
  <c r="G26" i="2"/>
  <c r="G27" i="2"/>
  <c r="X24" i="2"/>
  <c r="Z24" i="2"/>
  <c r="AA25" i="3" l="1"/>
  <c r="AA26" i="3" s="1"/>
  <c r="W25" i="3"/>
  <c r="W26" i="3" s="1"/>
  <c r="X26" i="3" s="1"/>
  <c r="AA25" i="2"/>
  <c r="AA26" i="2" s="1"/>
  <c r="W25" i="2"/>
  <c r="W26" i="2" s="1"/>
  <c r="X26" i="2" s="1"/>
  <c r="X25" i="3" l="1"/>
  <c r="X25" i="2"/>
  <c r="P52" i="1" l="1"/>
  <c r="N52" i="1"/>
  <c r="D20" i="1"/>
  <c r="D13" i="1" l="1"/>
  <c r="W27" i="1" l="1"/>
  <c r="AA27" i="1" s="1"/>
  <c r="Y26" i="1"/>
  <c r="W26" i="1"/>
  <c r="AA26" i="1" s="1"/>
  <c r="Y25" i="1"/>
  <c r="W24" i="1"/>
  <c r="W23" i="1"/>
  <c r="W22" i="1"/>
  <c r="W21" i="1"/>
  <c r="U20" i="1"/>
  <c r="S20" i="1"/>
  <c r="Q20" i="1"/>
  <c r="O20" i="1"/>
  <c r="M20" i="1"/>
  <c r="K20" i="1"/>
  <c r="I20" i="1"/>
  <c r="G20" i="1"/>
  <c r="Z20" i="1" s="1"/>
  <c r="W19" i="1"/>
  <c r="W18" i="1"/>
  <c r="U17" i="1"/>
  <c r="S17" i="1"/>
  <c r="Q17" i="1"/>
  <c r="O17" i="1"/>
  <c r="M17" i="1"/>
  <c r="K17" i="1"/>
  <c r="I17" i="1"/>
  <c r="G17" i="1"/>
  <c r="Z17" i="1" s="1"/>
  <c r="D17" i="1"/>
  <c r="E25" i="1" s="1"/>
  <c r="W16" i="1"/>
  <c r="W15" i="1"/>
  <c r="W14" i="1"/>
  <c r="U13" i="1"/>
  <c r="U25" i="1" s="1"/>
  <c r="U28" i="1" s="1"/>
  <c r="S13" i="1"/>
  <c r="S25" i="1" s="1"/>
  <c r="S28" i="1" s="1"/>
  <c r="Q13" i="1"/>
  <c r="Q25" i="1" s="1"/>
  <c r="Q28" i="1" s="1"/>
  <c r="O13" i="1"/>
  <c r="M13" i="1"/>
  <c r="K13" i="1"/>
  <c r="I13" i="1"/>
  <c r="G13" i="1"/>
  <c r="Z13" i="1" s="1"/>
  <c r="X27" i="1"/>
  <c r="W17" i="1" l="1"/>
  <c r="W13" i="1"/>
  <c r="X13" i="1" s="1"/>
  <c r="X26" i="1"/>
  <c r="O25" i="1"/>
  <c r="O28" i="1" s="1"/>
  <c r="M25" i="1"/>
  <c r="M28" i="1" s="1"/>
  <c r="K25" i="1"/>
  <c r="K28" i="1" s="1"/>
  <c r="W20" i="1"/>
  <c r="I25" i="1"/>
  <c r="I28" i="1" s="1"/>
  <c r="G25" i="1"/>
  <c r="Y27" i="1" s="1"/>
  <c r="D29" i="1"/>
  <c r="E28" i="1"/>
  <c r="AA17" i="1"/>
  <c r="X17" i="1"/>
  <c r="AA13" i="1"/>
  <c r="G28" i="1" l="1"/>
  <c r="W25" i="1"/>
  <c r="W28" i="1" s="1"/>
  <c r="AA20" i="1"/>
  <c r="AA25" i="1" s="1"/>
  <c r="AA28" i="1" s="1"/>
  <c r="X20" i="1"/>
  <c r="F29" i="1"/>
  <c r="Z25" i="1"/>
  <c r="X25" i="1" l="1"/>
  <c r="X28" i="1"/>
  <c r="AA29" i="1"/>
</calcChain>
</file>

<file path=xl/sharedStrings.xml><?xml version="1.0" encoding="utf-8"?>
<sst xmlns="http://schemas.openxmlformats.org/spreadsheetml/2006/main" count="363" uniqueCount="178">
  <si>
    <t xml:space="preserve"> 課題設定型産業技術開発費助成事業</t>
    <rPh sb="1" eb="3">
      <t>カダイ</t>
    </rPh>
    <rPh sb="3" eb="5">
      <t>セッテイ</t>
    </rPh>
    <rPh sb="5" eb="6">
      <t>ガタ</t>
    </rPh>
    <rPh sb="6" eb="8">
      <t>サンギョウ</t>
    </rPh>
    <rPh sb="8" eb="10">
      <t>ギジュツ</t>
    </rPh>
    <rPh sb="10" eb="13">
      <t>カイハツヒ</t>
    </rPh>
    <rPh sb="13" eb="15">
      <t>ジョセイ</t>
    </rPh>
    <rPh sb="15" eb="17">
      <t>ジギョウ</t>
    </rPh>
    <phoneticPr fontId="4"/>
  </si>
  <si>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</si>
  <si>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</si>
  <si>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</si>
  <si>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</si>
  <si>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</si>
  <si>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</si>
  <si>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</si>
  <si>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</si>
  <si>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委託先・共同研究先名称：</t>
    <rPh sb="0" eb="2">
      <t>イタク</t>
    </rPh>
    <rPh sb="2" eb="3">
      <t>サキ</t>
    </rPh>
    <rPh sb="4" eb="6">
      <t>キョウドウ</t>
    </rPh>
    <rPh sb="6" eb="8">
      <t>ケンキュウ</t>
    </rPh>
    <rPh sb="8" eb="9">
      <t>サキ</t>
    </rPh>
    <rPh sb="9" eb="11">
      <t>メイショウ</t>
    </rPh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</si>
  <si>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</si>
  <si>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補助率：</t>
    <rPh sb="0" eb="3">
      <t>ホジョリツ</t>
    </rPh>
    <phoneticPr fontId="4"/>
  </si>
  <si>
    <t xml:space="preserve"> </t>
    <phoneticPr fontId="4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</si>
  <si>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</si>
  <si>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</si>
  <si>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業務完了日：</t>
    <rPh sb="0" eb="2">
      <t>ギョウム</t>
    </rPh>
    <rPh sb="2" eb="5">
      <t>カンリョウビ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</si>
  <si>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</si>
  <si>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</si>
  <si>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</si>
  <si>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</si>
  <si>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</si>
  <si>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</si>
  <si>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</si>
  <si>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</si>
  <si>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</si>
  <si>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</si>
  <si>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</si>
  <si>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</si>
  <si>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</si>
  <si>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</si>
  <si>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</si>
  <si>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</si>
  <si>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Ⅱ．労務費</t>
    <rPh sb="2" eb="4">
      <t>ロウム</t>
    </rPh>
    <rPh sb="4" eb="5">
      <t>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</si>
  <si>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</si>
  <si>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</si>
  <si>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</si>
  <si>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</si>
  <si>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</si>
  <si>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</si>
  <si>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</si>
  <si>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</si>
  <si>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</si>
  <si>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委託費・共同研究費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</si>
  <si>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</si>
  <si>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</si>
  <si>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学術機関等共同研究費</t>
    <rPh sb="0" eb="2">
      <t>ガクジュツ</t>
    </rPh>
    <rPh sb="2" eb="4">
      <t>キカン</t>
    </rPh>
    <rPh sb="4" eb="5">
      <t>トウ</t>
    </rPh>
    <rPh sb="5" eb="7">
      <t>キョウドウ</t>
    </rPh>
    <rPh sb="7" eb="10">
      <t>ケンキュウヒ</t>
    </rPh>
    <phoneticPr fontId="4"/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</si>
  <si>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</si>
  <si>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</si>
  <si>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</si>
  <si>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</si>
  <si>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</si>
  <si>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</si>
  <si>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</si>
  <si>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</si>
  <si>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</si>
  <si>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</si>
  <si>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</si>
  <si>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</si>
  <si>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</si>
  <si>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</si>
  <si>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</si>
  <si>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</si>
  <si>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</si>
  <si>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</si>
  <si>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</si>
  <si>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</si>
  <si>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</si>
  <si>
    <t xml:space="preserve"> </t>
    <phoneticPr fontId="2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</si>
  <si>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</si>
  <si>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</si>
  <si>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費　　目</t>
    <rPh sb="0" eb="1">
      <t>ヒ</t>
    </rPh>
    <rPh sb="3" eb="4">
      <t>メ</t>
    </rPh>
    <phoneticPr fontId="4"/>
  </si>
  <si>
    <t>中間検査</t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</si>
  <si>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</si>
  <si>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</si>
  <si>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　年　月　日</t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</si>
  <si>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</si>
  <si>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</si>
  <si>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</si>
  <si>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</si>
  <si>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</si>
  <si>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</si>
  <si>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</si>
  <si>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</si>
  <si>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t>⑥</t>
    <phoneticPr fontId="4"/>
  </si>
  <si>
    <t>別紙３</t>
    <rPh sb="0" eb="2">
      <t>ベッシ</t>
    </rPh>
    <phoneticPr fontId="2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</si>
  <si>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</si>
  <si>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</si>
  <si>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</si>
  <si>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</si>
  <si>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</si>
  <si>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</si>
  <si>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</si>
  <si>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</si>
  <si>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</si>
  <si>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</si>
  <si>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</si>
  <si>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</si>
  <si>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</si>
  <si>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</si>
  <si>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年度</t>
    <phoneticPr fontId="4"/>
  </si>
  <si>
    <t>＊契約金額（ａ）：複数年契約の２年目以降、大項目Ⅰ～Ⅲの金額は直接入力し、中項目は入力しなくても可。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7" eb="40">
      <t>チュウコウモク</t>
    </rPh>
    <rPh sb="41" eb="43">
      <t>ニュウリョク</t>
    </rPh>
    <rPh sb="48" eb="49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</si>
  <si>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2"/>
  </si>
  <si>
    <t>＊注意</t>
    <rPh sb="1" eb="3">
      <t>チュウイ</t>
    </rPh>
    <phoneticPr fontId="2"/>
  </si>
  <si>
    <t>　</t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</si>
  <si>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</si>
  <si>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</si>
  <si>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</si>
  <si>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</si>
  <si>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</si>
  <si>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</si>
  <si>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2"/>
  </si>
  <si>
    <t>②</t>
    <phoneticPr fontId="2"/>
  </si>
  <si>
    <t>（自署欄）</t>
    <rPh sb="1" eb="3">
      <t>ジショ</t>
    </rPh>
    <rPh sb="3" eb="4">
      <t>ラン</t>
    </rPh>
    <phoneticPr fontId="2"/>
  </si>
  <si>
    <t>①</t>
    <phoneticPr fontId="2"/>
  </si>
  <si>
    <t>検査員　</t>
    <rPh sb="0" eb="2">
      <t>ケンサ</t>
    </rPh>
    <rPh sb="2" eb="3">
      <t>イン</t>
    </rPh>
    <phoneticPr fontId="2"/>
  </si>
  <si>
    <t>計上期間</t>
    <rPh sb="0" eb="2">
      <t>ケイジョウ</t>
    </rPh>
    <rPh sb="2" eb="4">
      <t>キカン</t>
    </rPh>
    <phoneticPr fontId="2"/>
  </si>
  <si>
    <t>検査年月日</t>
    <rPh sb="0" eb="2">
      <t>ケンサ</t>
    </rPh>
    <rPh sb="2" eb="5">
      <t>ネンガッピ</t>
    </rPh>
    <phoneticPr fontId="2"/>
  </si>
  <si>
    <t>調書種別</t>
    <rPh sb="0" eb="2">
      <t>チョウショ</t>
    </rPh>
    <rPh sb="2" eb="4">
      <t>シュベツ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</si>
  <si>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</si>
  <si>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</si>
  <si>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t>【中間検査・確定検査の実施状況】</t>
    <phoneticPr fontId="2"/>
  </si>
  <si>
    <t>調書№</t>
    <rPh sb="0" eb="2">
      <t>チョウショ</t>
    </rPh>
    <phoneticPr fontId="2"/>
  </si>
  <si>
    <t>総計Ｄの内、助成対象費用</t>
    <rPh sb="0" eb="2">
      <t>ソウケイ</t>
    </rPh>
    <rPh sb="4" eb="5">
      <t>ウチ</t>
    </rPh>
    <rPh sb="6" eb="8">
      <t>ジョセイ</t>
    </rPh>
    <rPh sb="8" eb="10">
      <t>タイショウ</t>
    </rPh>
    <rPh sb="10" eb="12">
      <t>ヒヨウ</t>
    </rPh>
    <phoneticPr fontId="2"/>
  </si>
  <si>
    <t>←流用制限額</t>
    <rPh sb="1" eb="3">
      <t>リュウヨウ</t>
    </rPh>
    <rPh sb="3" eb="5">
      <t>セイゲン</t>
    </rPh>
    <rPh sb="5" eb="6">
      <t>ガク</t>
    </rPh>
    <phoneticPr fontId="2"/>
  </si>
  <si>
    <t>総　計　Ｄ（＝Ｂ＋Ｃ）</t>
    <rPh sb="0" eb="1">
      <t>ソウ</t>
    </rPh>
    <phoneticPr fontId="2"/>
  </si>
  <si>
    <t>←流用減額計</t>
    <rPh sb="1" eb="3">
      <t>リュウヨウ</t>
    </rPh>
    <rPh sb="3" eb="5">
      <t>ゲンガク</t>
    </rPh>
    <rPh sb="5" eb="6">
      <t>ケイ</t>
    </rPh>
    <phoneticPr fontId="2"/>
  </si>
  <si>
    <t>合　計　Ｂ（＝Ａ＋α）</t>
    <rPh sb="0" eb="1">
      <t>ゴウ</t>
    </rPh>
    <rPh sb="2" eb="3">
      <t>ケイ</t>
    </rPh>
    <phoneticPr fontId="2"/>
  </si>
  <si>
    <t>α．間接経費（＝Ａ×比率）</t>
    <rPh sb="2" eb="4">
      <t>カンセツ</t>
    </rPh>
    <rPh sb="4" eb="6">
      <t>ケイヒ</t>
    </rPh>
    <rPh sb="10" eb="12">
      <t>ヒリツ</t>
    </rPh>
    <phoneticPr fontId="2"/>
  </si>
  <si>
    <t>　小　計　Ａ（＝Ⅰ＋Ⅱ＋Ⅲ）</t>
    <phoneticPr fontId="2"/>
  </si>
  <si>
    <t>　４．諸経費</t>
    <rPh sb="3" eb="6">
      <t>ショケイヒ</t>
    </rPh>
    <phoneticPr fontId="2"/>
  </si>
  <si>
    <t>　３．外注費</t>
    <rPh sb="3" eb="6">
      <t>ガイチュウヒ</t>
    </rPh>
    <phoneticPr fontId="2"/>
  </si>
  <si>
    <t>　２．旅費</t>
    <rPh sb="3" eb="5">
      <t>リョヒ</t>
    </rPh>
    <phoneticPr fontId="2"/>
  </si>
  <si>
    <t>　１．消耗品費</t>
    <rPh sb="3" eb="5">
      <t>ショウモウ</t>
    </rPh>
    <rPh sb="5" eb="6">
      <t>ヒン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</si>
  <si>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</si>
  <si>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２．補助員費</t>
    <rPh sb="3" eb="6">
      <t>ホジョイン</t>
    </rPh>
    <rPh sb="6" eb="7">
      <t>ヒ</t>
    </rPh>
    <phoneticPr fontId="2"/>
  </si>
  <si>
    <t>　１．研究員費</t>
    <rPh sb="3" eb="6">
      <t>ケンキュウイン</t>
    </rPh>
    <rPh sb="6" eb="7">
      <t>ヒ</t>
    </rPh>
    <phoneticPr fontId="2"/>
  </si>
  <si>
    <t>Ⅱ．労務費</t>
    <rPh sb="2" eb="4">
      <t>ロウム</t>
    </rPh>
    <rPh sb="4" eb="5">
      <t>ヒ</t>
    </rPh>
    <phoneticPr fontId="2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</si>
  <si>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</si>
  <si>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</si>
  <si>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</si>
  <si>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</si>
  <si>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(d)（＝a'＋c）</t>
    <phoneticPr fontId="2"/>
  </si>
  <si>
    <t>―</t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</si>
  <si>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</si>
  <si>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</si>
  <si>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実績</t>
    <rPh sb="0" eb="2">
      <t>ジッセキ</t>
    </rPh>
    <phoneticPr fontId="2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</si>
  <si>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2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</si>
  <si>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2"/>
  </si>
  <si>
    <t>流用する
増減の額
(c)</t>
    <rPh sb="0" eb="2">
      <t>リュウヨウ</t>
    </rPh>
    <rPh sb="5" eb="7">
      <t>ゾウゲン</t>
    </rPh>
    <phoneticPr fontId="2"/>
  </si>
  <si>
    <r>
      <t xml:space="preserve">当年度限度額と発生額合計の差額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</si>
  <si>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</si>
  <si>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</si>
  <si>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第４四半期</t>
    <phoneticPr fontId="2"/>
  </si>
  <si>
    <t>第３四半期</t>
  </si>
  <si>
    <t>第２四半期</t>
  </si>
  <si>
    <t>第１四半期</t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</si>
  <si>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2"/>
  </si>
  <si>
    <t>契約金額
(a)</t>
    <rPh sb="0" eb="2">
      <t>ケイヤク</t>
    </rPh>
    <rPh sb="2" eb="4">
      <t>キンガク</t>
    </rPh>
    <phoneticPr fontId="2"/>
  </si>
  <si>
    <t>費　　目</t>
    <rPh sb="0" eb="1">
      <t>ヒ</t>
    </rPh>
    <rPh sb="3" eb="4">
      <t>メ</t>
    </rPh>
    <phoneticPr fontId="2"/>
  </si>
  <si>
    <t>　年　月　日</t>
    <phoneticPr fontId="2"/>
  </si>
  <si>
    <t>業務完了日：</t>
    <rPh sb="0" eb="2">
      <t>ギョウム</t>
    </rPh>
    <rPh sb="2" eb="5">
      <t>カンリョウビ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</si>
  <si>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</si>
  <si>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原契約日：</t>
    <rPh sb="0" eb="1">
      <t>ゲン</t>
    </rPh>
    <rPh sb="1" eb="4">
      <t>ケイヤクビ</t>
    </rPh>
    <phoneticPr fontId="2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</si>
  <si>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</si>
  <si>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委託期間：</t>
    <rPh sb="0" eb="2">
      <t>イタク</t>
    </rPh>
    <rPh sb="2" eb="3">
      <t>キ</t>
    </rPh>
    <rPh sb="3" eb="4">
      <t>アイダ</t>
    </rPh>
    <phoneticPr fontId="2"/>
  </si>
  <si>
    <t>委託先名称：</t>
    <rPh sb="0" eb="2">
      <t>イタク</t>
    </rPh>
    <rPh sb="2" eb="3">
      <t>サキ</t>
    </rPh>
    <rPh sb="3" eb="5">
      <t>メイショウ</t>
    </rPh>
    <phoneticPr fontId="2"/>
  </si>
  <si>
    <t>ＮＥＤＯ担当部：</t>
    <phoneticPr fontId="2"/>
  </si>
  <si>
    <t>件　　名：</t>
    <rPh sb="0" eb="1">
      <t>ケン</t>
    </rPh>
    <rPh sb="3" eb="4">
      <t>メイ</t>
    </rPh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</si>
  <si>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</si>
  <si>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□□□□□□□□－□</t>
    <phoneticPr fontId="2"/>
  </si>
  <si>
    <t>事業番号：</t>
    <rPh sb="0" eb="2">
      <t>ジギョウ</t>
    </rPh>
    <rPh sb="2" eb="4">
      <t>バンゴウ</t>
    </rPh>
    <phoneticPr fontId="2"/>
  </si>
  <si>
    <t>経費発生調書</t>
    <rPh sb="0" eb="2">
      <t>ケイヒ</t>
    </rPh>
    <rPh sb="2" eb="4">
      <t>ハッセイ</t>
    </rPh>
    <rPh sb="4" eb="6">
      <t>チョウショ</t>
    </rPh>
    <phoneticPr fontId="2"/>
  </si>
  <si>
    <t>（助成事業における委託先・共同研究先用）</t>
    <rPh sb="1" eb="3">
      <t>ジョセイ</t>
    </rPh>
    <rPh sb="3" eb="5">
      <t>ジギョウ</t>
    </rPh>
    <rPh sb="9" eb="11">
      <t>イタク</t>
    </rPh>
    <rPh sb="11" eb="12">
      <t>サキ</t>
    </rPh>
    <rPh sb="13" eb="15">
      <t>キョウドウ</t>
    </rPh>
    <rPh sb="15" eb="17">
      <t>ケンキュウ</t>
    </rPh>
    <rPh sb="17" eb="18">
      <t>サキ</t>
    </rPh>
    <rPh sb="18" eb="19">
      <t>ヨウ</t>
    </rPh>
    <phoneticPr fontId="2"/>
  </si>
  <si>
    <t>　小　計　Ａ（＝Ⅰ＋Ⅱ＋Ⅲ'）</t>
    <phoneticPr fontId="2"/>
  </si>
  <si>
    <t>２０□□</t>
    <phoneticPr fontId="2"/>
  </si>
  <si>
    <t>年度</t>
    <phoneticPr fontId="27"/>
  </si>
  <si>
    <t>２０□□</t>
    <phoneticPr fontId="4"/>
  </si>
  <si>
    <t>２０２５年度改定版</t>
    <rPh sb="4" eb="6">
      <t>ネンド</t>
    </rPh>
    <rPh sb="6" eb="9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</si>
</sst>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);[Red]\(#,##0\)"/>
    <numFmt numFmtId="178" formatCode="[DBNum3]&quot;消費税及び地方消費税Ｃ(=Ｂ×&quot;0&quot;%)&quot;"/>
    <numFmt numFmtId="179" formatCode="0.0%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C0201"/>
      <name val="ＭＳ Ｐゴシック"/>
      <family val="3"/>
      <charset val="128"/>
    </font>
    <font>
      <sz val="8"/>
      <color rgb="FFFC0201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trike/>
      <sz val="8"/>
      <color rgb="FFFC020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3">
    <xf numFmtId="0" fontId="0" fillId="0" borderId="0" xfId="0">
      <alignment vertical="center"/>
    </xf>
    <xf numFmtId="0" fontId="1" fillId="0" borderId="0" xfId="6">
      <alignment vertical="center"/>
    </xf>
    <xf numFmtId="0" fontId="1" fillId="0" borderId="0" xfId="6" applyAlignment="1" applyProtection="1">
      <protection locked="0"/>
    </xf>
    <xf numFmtId="49" fontId="6" fillId="0" borderId="0" xfId="6" applyNumberFormat="1" applyFont="1" applyAlignment="1">
      <alignment horizontal="right" vertical="center"/>
    </xf>
    <xf numFmtId="0" fontId="8" fillId="0" borderId="0" xfId="6" applyFont="1" applyAlignment="1" applyProtection="1">
      <alignment vertical="center" shrinkToFit="1"/>
      <protection locked="0"/>
    </xf>
    <xf numFmtId="0" fontId="8" fillId="0" borderId="0" xfId="6" applyFont="1" applyAlignment="1" applyProtection="1">
      <alignment horizontal="center" vertical="center" shrinkToFit="1"/>
      <protection locked="0"/>
    </xf>
    <xf numFmtId="49" fontId="5" fillId="0" borderId="0" xfId="6" applyNumberFormat="1" applyFont="1" applyAlignment="1">
      <alignment vertical="center" shrinkToFit="1"/>
    </xf>
    <xf numFmtId="49" fontId="6" fillId="0" borderId="0" xfId="6" applyNumberFormat="1" applyFont="1" applyAlignment="1">
      <alignment vertical="center" shrinkToFit="1"/>
    </xf>
    <xf numFmtId="0" fontId="1" fillId="0" borderId="0" xfId="6" applyAlignment="1"/>
    <xf numFmtId="49" fontId="10" fillId="0" borderId="0" xfId="6" applyNumberFormat="1" applyFont="1" applyProtection="1">
      <alignment vertical="center"/>
      <protection locked="0"/>
    </xf>
    <xf numFmtId="12" fontId="13" fillId="0" borderId="0" xfId="6" applyNumberFormat="1" applyFont="1" applyAlignment="1" applyProtection="1">
      <alignment horizontal="center" vertical="center" shrinkToFit="1"/>
      <protection locked="0"/>
    </xf>
    <xf numFmtId="49" fontId="9" fillId="0" borderId="0" xfId="6" applyNumberFormat="1" applyFont="1">
      <alignment vertical="center"/>
    </xf>
    <xf numFmtId="49" fontId="9" fillId="0" borderId="0" xfId="6" applyNumberFormat="1" applyFont="1" applyAlignment="1">
      <alignment vertical="center" wrapText="1" shrinkToFit="1"/>
    </xf>
    <xf numFmtId="12" fontId="8" fillId="0" borderId="1" xfId="6" applyNumberFormat="1" applyFont="1" applyBorder="1" applyAlignment="1" applyProtection="1">
      <alignment vertical="center" shrinkToFit="1"/>
      <protection locked="0"/>
    </xf>
    <xf numFmtId="49" fontId="9" fillId="0" borderId="1" xfId="6" applyNumberFormat="1" applyFont="1" applyBorder="1">
      <alignment vertical="center"/>
    </xf>
    <xf numFmtId="0" fontId="1" fillId="0" borderId="1" xfId="6" applyBorder="1">
      <alignment vertical="center"/>
    </xf>
    <xf numFmtId="49" fontId="10" fillId="0" borderId="1" xfId="6" applyNumberFormat="1" applyFont="1" applyBorder="1" applyProtection="1">
      <alignment vertical="center"/>
      <protection locked="0"/>
    </xf>
    <xf numFmtId="0" fontId="9" fillId="0" borderId="2" xfId="6" applyFont="1" applyBorder="1" applyAlignment="1">
      <alignment horizontal="center" vertical="center" shrinkToFit="1"/>
    </xf>
    <xf numFmtId="176" fontId="14" fillId="0" borderId="3" xfId="6" applyNumberFormat="1" applyFont="1" applyBorder="1" applyAlignment="1">
      <alignment vertical="center" shrinkToFit="1"/>
    </xf>
    <xf numFmtId="176" fontId="14" fillId="0" borderId="4" xfId="6" applyNumberFormat="1" applyFont="1" applyBorder="1" applyAlignment="1">
      <alignment vertical="center" shrinkToFit="1"/>
    </xf>
    <xf numFmtId="176" fontId="14" fillId="0" borderId="5" xfId="6" applyNumberFormat="1" applyFont="1" applyBorder="1" applyAlignment="1">
      <alignment vertical="center" shrinkToFit="1"/>
    </xf>
    <xf numFmtId="176" fontId="14" fillId="0" borderId="6" xfId="6" applyNumberFormat="1" applyFont="1" applyBorder="1" applyAlignment="1">
      <alignment vertical="center" shrinkToFit="1"/>
    </xf>
    <xf numFmtId="176" fontId="14" fillId="0" borderId="7" xfId="6" applyNumberFormat="1" applyFont="1" applyBorder="1" applyAlignment="1">
      <alignment vertical="center" shrinkToFit="1"/>
    </xf>
    <xf numFmtId="176" fontId="14" fillId="0" borderId="8" xfId="6" applyNumberFormat="1" applyFont="1" applyBorder="1" applyAlignment="1">
      <alignment vertical="center" shrinkToFit="1"/>
    </xf>
    <xf numFmtId="176" fontId="10" fillId="0" borderId="9" xfId="6" applyNumberFormat="1" applyFont="1" applyBorder="1" applyAlignment="1" applyProtection="1">
      <alignment vertical="center" shrinkToFit="1"/>
      <protection locked="0"/>
    </xf>
    <xf numFmtId="176" fontId="14" fillId="0" borderId="10" xfId="6" applyNumberFormat="1" applyFont="1" applyBorder="1" applyAlignment="1">
      <alignment vertical="center" shrinkToFit="1"/>
    </xf>
    <xf numFmtId="176" fontId="24" fillId="0" borderId="10" xfId="6" applyNumberFormat="1" applyFont="1" applyBorder="1" applyAlignment="1">
      <alignment vertical="center" shrinkToFit="1"/>
    </xf>
    <xf numFmtId="176" fontId="9" fillId="0" borderId="11" xfId="6" applyNumberFormat="1" applyFont="1" applyBorder="1" applyAlignment="1">
      <alignment vertical="center" shrinkToFit="1"/>
    </xf>
    <xf numFmtId="176" fontId="10" fillId="0" borderId="12" xfId="6" applyNumberFormat="1" applyFont="1" applyBorder="1" applyAlignment="1" applyProtection="1">
      <alignment vertical="center" shrinkToFit="1"/>
      <protection locked="0"/>
    </xf>
    <xf numFmtId="176" fontId="10" fillId="0" borderId="11" xfId="6" applyNumberFormat="1" applyFont="1" applyBorder="1" applyAlignment="1">
      <alignment vertical="center" shrinkToFit="1"/>
    </xf>
    <xf numFmtId="176" fontId="10" fillId="0" borderId="13" xfId="6" applyNumberFormat="1" applyFont="1" applyBorder="1" applyAlignment="1" applyProtection="1">
      <alignment vertical="center" shrinkToFit="1"/>
      <protection locked="0"/>
    </xf>
    <xf numFmtId="176" fontId="10" fillId="0" borderId="14" xfId="6" applyNumberFormat="1" applyFont="1" applyBorder="1" applyAlignment="1">
      <alignment vertical="center" shrinkToFit="1"/>
    </xf>
    <xf numFmtId="176" fontId="10" fillId="0" borderId="15" xfId="6" applyNumberFormat="1" applyFont="1" applyBorder="1" applyAlignment="1">
      <alignment vertical="center" shrinkToFit="1"/>
    </xf>
    <xf numFmtId="176" fontId="14" fillId="0" borderId="12" xfId="6" applyNumberFormat="1" applyFont="1" applyBorder="1" applyAlignment="1">
      <alignment vertical="center" shrinkToFit="1"/>
    </xf>
    <xf numFmtId="176" fontId="14" fillId="2" borderId="16" xfId="6" applyNumberFormat="1" applyFont="1" applyFill="1" applyBorder="1" applyAlignment="1">
      <alignment vertical="center" shrinkToFit="1"/>
    </xf>
    <xf numFmtId="176" fontId="9" fillId="2" borderId="17" xfId="6" applyNumberFormat="1" applyFont="1" applyFill="1" applyBorder="1" applyAlignment="1">
      <alignment vertical="center" shrinkToFit="1"/>
    </xf>
    <xf numFmtId="176" fontId="9" fillId="2" borderId="18" xfId="6" applyNumberFormat="1" applyFont="1" applyFill="1" applyBorder="1" applyAlignment="1">
      <alignment vertical="center" shrinkToFit="1"/>
    </xf>
    <xf numFmtId="176" fontId="10" fillId="0" borderId="19" xfId="6" applyNumberFormat="1" applyFont="1" applyBorder="1" applyAlignment="1" applyProtection="1">
      <alignment vertical="center" shrinkToFit="1"/>
      <protection locked="0"/>
    </xf>
    <xf numFmtId="176" fontId="10" fillId="0" borderId="20" xfId="6" applyNumberFormat="1" applyFont="1" applyBorder="1" applyAlignment="1" applyProtection="1">
      <alignment vertical="center" shrinkToFit="1"/>
      <protection locked="0"/>
    </xf>
    <xf numFmtId="176" fontId="10" fillId="0" borderId="21" xfId="6" applyNumberFormat="1" applyFont="1" applyBorder="1" applyAlignment="1">
      <alignment vertical="center" shrinkToFit="1"/>
    </xf>
    <xf numFmtId="176" fontId="14" fillId="0" borderId="19" xfId="6" applyNumberFormat="1" applyFont="1" applyBorder="1" applyAlignment="1">
      <alignment vertical="center" shrinkToFit="1"/>
    </xf>
    <xf numFmtId="176" fontId="9" fillId="0" borderId="22" xfId="6" applyNumberFormat="1" applyFont="1" applyBorder="1" applyAlignment="1">
      <alignment vertical="center" shrinkToFit="1"/>
    </xf>
    <xf numFmtId="176" fontId="10" fillId="0" borderId="23" xfId="6" applyNumberFormat="1" applyFont="1" applyBorder="1" applyAlignment="1" applyProtection="1">
      <alignment vertical="center" shrinkToFit="1"/>
      <protection locked="0"/>
    </xf>
    <xf numFmtId="176" fontId="10" fillId="0" borderId="22" xfId="6" applyNumberFormat="1" applyFont="1" applyBorder="1" applyAlignment="1">
      <alignment vertical="center" shrinkToFit="1"/>
    </xf>
    <xf numFmtId="176" fontId="10" fillId="0" borderId="24" xfId="6" applyNumberFormat="1" applyFont="1" applyBorder="1" applyAlignment="1" applyProtection="1">
      <alignment vertical="center" shrinkToFit="1"/>
      <protection locked="0"/>
    </xf>
    <xf numFmtId="176" fontId="10" fillId="0" borderId="25" xfId="6" applyNumberFormat="1" applyFont="1" applyBorder="1" applyAlignment="1">
      <alignment vertical="center" shrinkToFit="1"/>
    </xf>
    <xf numFmtId="176" fontId="14" fillId="0" borderId="26" xfId="6" applyNumberFormat="1" applyFont="1" applyBorder="1" applyAlignment="1">
      <alignment vertical="center" shrinkToFit="1"/>
    </xf>
    <xf numFmtId="176" fontId="14" fillId="2" borderId="27" xfId="6" applyNumberFormat="1" applyFont="1" applyFill="1" applyBorder="1" applyAlignment="1">
      <alignment vertical="center" shrinkToFit="1"/>
    </xf>
    <xf numFmtId="176" fontId="9" fillId="2" borderId="28" xfId="6" applyNumberFormat="1" applyFont="1" applyFill="1" applyBorder="1" applyAlignment="1">
      <alignment vertical="center" shrinkToFit="1"/>
    </xf>
    <xf numFmtId="176" fontId="9" fillId="2" borderId="29" xfId="6" applyNumberFormat="1" applyFont="1" applyFill="1" applyBorder="1" applyAlignment="1">
      <alignment vertical="center" shrinkToFit="1"/>
    </xf>
    <xf numFmtId="176" fontId="9" fillId="0" borderId="29" xfId="6" applyNumberFormat="1" applyFont="1" applyBorder="1" applyAlignment="1">
      <alignment vertical="center" shrinkToFit="1"/>
    </xf>
    <xf numFmtId="176" fontId="10" fillId="0" borderId="30" xfId="6" applyNumberFormat="1" applyFont="1" applyBorder="1" applyAlignment="1">
      <alignment vertical="center" shrinkToFit="1"/>
    </xf>
    <xf numFmtId="176" fontId="14" fillId="0" borderId="31" xfId="6" applyNumberFormat="1" applyFont="1" applyBorder="1" applyAlignment="1">
      <alignment vertical="center" shrinkToFit="1"/>
    </xf>
    <xf numFmtId="176" fontId="18" fillId="2" borderId="28" xfId="6" applyNumberFormat="1" applyFont="1" applyFill="1" applyBorder="1" applyAlignment="1">
      <alignment vertical="center" shrinkToFit="1"/>
    </xf>
    <xf numFmtId="176" fontId="18" fillId="2" borderId="29" xfId="6" applyNumberFormat="1" applyFont="1" applyFill="1" applyBorder="1" applyAlignment="1">
      <alignment vertical="center" shrinkToFit="1"/>
    </xf>
    <xf numFmtId="176" fontId="9" fillId="0" borderId="32" xfId="6" applyNumberFormat="1" applyFont="1" applyBorder="1" applyAlignment="1">
      <alignment vertical="center" shrinkToFit="1"/>
    </xf>
    <xf numFmtId="176" fontId="14" fillId="0" borderId="33" xfId="6" applyNumberFormat="1" applyFont="1" applyBorder="1" applyAlignment="1">
      <alignment vertical="center" shrinkToFit="1"/>
    </xf>
    <xf numFmtId="176" fontId="14" fillId="0" borderId="32" xfId="6" applyNumberFormat="1" applyFont="1" applyBorder="1" applyAlignment="1">
      <alignment vertical="center" shrinkToFit="1"/>
    </xf>
    <xf numFmtId="176" fontId="14" fillId="0" borderId="34" xfId="6" applyNumberFormat="1" applyFont="1" applyBorder="1" applyAlignment="1">
      <alignment vertical="center" shrinkToFit="1"/>
    </xf>
    <xf numFmtId="176" fontId="14" fillId="0" borderId="35" xfId="6" applyNumberFormat="1" applyFont="1" applyBorder="1" applyAlignment="1">
      <alignment vertical="center" shrinkToFit="1"/>
    </xf>
    <xf numFmtId="176" fontId="14" fillId="0" borderId="36" xfId="6" applyNumberFormat="1" applyFont="1" applyBorder="1" applyAlignment="1">
      <alignment vertical="center" shrinkToFit="1"/>
    </xf>
    <xf numFmtId="176" fontId="14" fillId="0" borderId="37" xfId="6" applyNumberFormat="1" applyFont="1" applyBorder="1" applyAlignment="1">
      <alignment vertical="center" shrinkToFit="1"/>
    </xf>
    <xf numFmtId="176" fontId="14" fillId="0" borderId="38" xfId="6" applyNumberFormat="1" applyFont="1" applyBorder="1" applyAlignment="1">
      <alignment vertical="center" shrinkToFit="1"/>
    </xf>
    <xf numFmtId="176" fontId="14" fillId="0" borderId="39" xfId="6" applyNumberFormat="1" applyFont="1" applyBorder="1" applyAlignment="1">
      <alignment vertical="center" shrinkToFit="1"/>
    </xf>
    <xf numFmtId="176" fontId="9" fillId="0" borderId="3" xfId="6" applyNumberFormat="1" applyFont="1" applyBorder="1">
      <alignment vertical="center"/>
    </xf>
    <xf numFmtId="176" fontId="9" fillId="0" borderId="40" xfId="6" applyNumberFormat="1" applyFont="1" applyBorder="1">
      <alignment vertical="center"/>
    </xf>
    <xf numFmtId="176" fontId="9" fillId="0" borderId="9" xfId="6" applyNumberFormat="1" applyFont="1" applyBorder="1">
      <alignment vertical="center"/>
    </xf>
    <xf numFmtId="176" fontId="10" fillId="0" borderId="3" xfId="6" applyNumberFormat="1" applyFont="1" applyBorder="1" applyAlignment="1">
      <alignment vertical="center" shrinkToFit="1"/>
    </xf>
    <xf numFmtId="176" fontId="10" fillId="0" borderId="41" xfId="6" applyNumberFormat="1" applyFont="1" applyBorder="1" applyAlignment="1" applyProtection="1">
      <alignment vertical="center" shrinkToFit="1"/>
      <protection locked="0"/>
    </xf>
    <xf numFmtId="176" fontId="10" fillId="0" borderId="40" xfId="6" applyNumberFormat="1" applyFont="1" applyBorder="1" applyAlignment="1">
      <alignment vertical="center" shrinkToFit="1"/>
    </xf>
    <xf numFmtId="176" fontId="10" fillId="0" borderId="42" xfId="6" applyNumberFormat="1" applyFont="1" applyBorder="1" applyAlignment="1">
      <alignment vertical="center" shrinkToFit="1"/>
    </xf>
    <xf numFmtId="176" fontId="14" fillId="0" borderId="43" xfId="6" applyNumberFormat="1" applyFont="1" applyBorder="1" applyAlignment="1">
      <alignment vertical="center" shrinkToFit="1"/>
    </xf>
    <xf numFmtId="176" fontId="14" fillId="0" borderId="41" xfId="6" applyNumberFormat="1" applyFont="1" applyBorder="1" applyAlignment="1">
      <alignment vertical="center" shrinkToFit="1"/>
    </xf>
    <xf numFmtId="177" fontId="14" fillId="0" borderId="44" xfId="6" applyNumberFormat="1" applyFont="1" applyBorder="1" applyAlignment="1">
      <alignment vertical="center" shrinkToFit="1"/>
    </xf>
    <xf numFmtId="176" fontId="9" fillId="0" borderId="10" xfId="6" applyNumberFormat="1" applyFont="1" applyBorder="1" applyAlignment="1">
      <alignment vertical="center" shrinkToFit="1"/>
    </xf>
    <xf numFmtId="176" fontId="9" fillId="0" borderId="45" xfId="6" applyNumberFormat="1" applyFont="1" applyBorder="1">
      <alignment vertical="center"/>
    </xf>
    <xf numFmtId="176" fontId="9" fillId="0" borderId="1" xfId="6" applyNumberFormat="1" applyFont="1" applyBorder="1">
      <alignment vertical="center"/>
    </xf>
    <xf numFmtId="176" fontId="9" fillId="0" borderId="46" xfId="6" applyNumberFormat="1" applyFont="1" applyBorder="1">
      <alignment vertical="center"/>
    </xf>
    <xf numFmtId="176" fontId="10" fillId="0" borderId="45" xfId="6" applyNumberFormat="1" applyFont="1" applyBorder="1" applyAlignment="1">
      <alignment vertical="center" shrinkToFit="1"/>
    </xf>
    <xf numFmtId="176" fontId="10" fillId="0" borderId="46" xfId="6" applyNumberFormat="1" applyFont="1" applyBorder="1" applyAlignment="1" applyProtection="1">
      <alignment vertical="center" shrinkToFit="1"/>
      <protection locked="0"/>
    </xf>
    <xf numFmtId="176" fontId="10" fillId="0" borderId="47" xfId="6" applyNumberFormat="1" applyFont="1" applyBorder="1" applyAlignment="1" applyProtection="1">
      <alignment vertical="center" shrinkToFit="1"/>
      <protection locked="0"/>
    </xf>
    <xf numFmtId="176" fontId="10" fillId="0" borderId="1" xfId="6" applyNumberFormat="1" applyFont="1" applyBorder="1" applyAlignment="1">
      <alignment vertical="center" shrinkToFit="1"/>
    </xf>
    <xf numFmtId="176" fontId="10" fillId="0" borderId="48" xfId="6" applyNumberFormat="1" applyFont="1" applyBorder="1" applyAlignment="1">
      <alignment vertical="center" shrinkToFit="1"/>
    </xf>
    <xf numFmtId="176" fontId="14" fillId="0" borderId="46" xfId="6" applyNumberFormat="1" applyFont="1" applyBorder="1" applyAlignment="1">
      <alignment vertical="center" shrinkToFit="1"/>
    </xf>
    <xf numFmtId="176" fontId="14" fillId="0" borderId="47" xfId="6" applyNumberFormat="1" applyFont="1" applyBorder="1" applyAlignment="1">
      <alignment vertical="center" shrinkToFit="1"/>
    </xf>
    <xf numFmtId="177" fontId="14" fillId="0" borderId="49" xfId="6" applyNumberFormat="1" applyFont="1" applyBorder="1" applyAlignment="1">
      <alignment vertical="center" shrinkToFit="1"/>
    </xf>
    <xf numFmtId="176" fontId="14" fillId="0" borderId="50" xfId="6" applyNumberFormat="1" applyFont="1" applyBorder="1" applyAlignment="1">
      <alignment vertical="center" shrinkToFit="1"/>
    </xf>
    <xf numFmtId="176" fontId="9" fillId="0" borderId="51" xfId="6" applyNumberFormat="1" applyFont="1" applyBorder="1" applyAlignment="1">
      <alignment vertical="center" shrinkToFit="1"/>
    </xf>
    <xf numFmtId="176" fontId="14" fillId="0" borderId="52" xfId="6" applyNumberFormat="1" applyFont="1" applyBorder="1" applyAlignment="1">
      <alignment vertical="center" shrinkToFit="1"/>
    </xf>
    <xf numFmtId="176" fontId="14" fillId="0" borderId="51" xfId="6" applyNumberFormat="1" applyFont="1" applyBorder="1" applyAlignment="1">
      <alignment vertical="center" shrinkToFit="1"/>
    </xf>
    <xf numFmtId="176" fontId="14" fillId="0" borderId="53" xfId="6" applyNumberFormat="1" applyFont="1" applyBorder="1" applyAlignment="1">
      <alignment vertical="center" shrinkToFit="1"/>
    </xf>
    <xf numFmtId="176" fontId="14" fillId="0" borderId="54" xfId="6" applyNumberFormat="1" applyFont="1" applyBorder="1" applyAlignment="1">
      <alignment vertical="center" shrinkToFit="1"/>
    </xf>
    <xf numFmtId="176" fontId="14" fillId="0" borderId="55" xfId="6" applyNumberFormat="1" applyFont="1" applyBorder="1" applyAlignment="1">
      <alignment vertical="center" shrinkToFit="1"/>
    </xf>
    <xf numFmtId="176" fontId="14" fillId="0" borderId="56" xfId="6" applyNumberFormat="1" applyFont="1" applyBorder="1" applyAlignment="1">
      <alignment vertical="center" shrinkToFit="1"/>
    </xf>
    <xf numFmtId="177" fontId="14" fillId="2" borderId="57" xfId="6" applyNumberFormat="1" applyFont="1" applyFill="1" applyBorder="1" applyAlignment="1">
      <alignment vertical="center" shrinkToFit="1"/>
    </xf>
    <xf numFmtId="176" fontId="9" fillId="2" borderId="51" xfId="6" applyNumberFormat="1" applyFont="1" applyFill="1" applyBorder="1" applyAlignment="1">
      <alignment vertical="center" shrinkToFit="1"/>
    </xf>
    <xf numFmtId="176" fontId="14" fillId="0" borderId="58" xfId="6" applyNumberFormat="1" applyFont="1" applyBorder="1" applyAlignment="1">
      <alignment vertical="center" shrinkToFit="1"/>
    </xf>
    <xf numFmtId="176" fontId="9" fillId="2" borderId="59" xfId="6" applyNumberFormat="1" applyFont="1" applyFill="1" applyBorder="1" applyAlignment="1">
      <alignment vertical="center" shrinkToFit="1"/>
    </xf>
    <xf numFmtId="176" fontId="9" fillId="2" borderId="60" xfId="6" applyNumberFormat="1" applyFont="1" applyFill="1" applyBorder="1" applyAlignment="1">
      <alignment vertical="center" shrinkToFit="1"/>
    </xf>
    <xf numFmtId="176" fontId="9" fillId="2" borderId="61" xfId="6" applyNumberFormat="1" applyFont="1" applyFill="1" applyBorder="1" applyAlignment="1">
      <alignment vertical="center" shrinkToFit="1"/>
    </xf>
    <xf numFmtId="176" fontId="9" fillId="2" borderId="45" xfId="6" applyNumberFormat="1" applyFont="1" applyFill="1" applyBorder="1" applyAlignment="1">
      <alignment vertical="center" shrinkToFit="1"/>
    </xf>
    <xf numFmtId="176" fontId="14" fillId="2" borderId="46" xfId="6" applyNumberFormat="1" applyFont="1" applyFill="1" applyBorder="1" applyAlignment="1">
      <alignment vertical="center" shrinkToFit="1"/>
    </xf>
    <xf numFmtId="176" fontId="14" fillId="2" borderId="62" xfId="6" applyNumberFormat="1" applyFont="1" applyFill="1" applyBorder="1" applyAlignment="1">
      <alignment vertical="center" shrinkToFit="1"/>
    </xf>
    <xf numFmtId="0" fontId="1" fillId="2" borderId="63" xfId="6" applyFill="1" applyBorder="1">
      <alignment vertical="center"/>
    </xf>
    <xf numFmtId="0" fontId="17" fillId="0" borderId="45" xfId="6" applyFont="1" applyBorder="1" applyAlignment="1">
      <alignment horizontal="right" vertical="center"/>
    </xf>
    <xf numFmtId="176" fontId="9" fillId="0" borderId="0" xfId="6" applyNumberFormat="1" applyFont="1" applyAlignment="1">
      <alignment vertical="center" shrinkToFit="1"/>
    </xf>
    <xf numFmtId="0" fontId="8" fillId="0" borderId="0" xfId="6" applyFont="1" applyAlignment="1">
      <alignment vertical="center" shrinkToFit="1"/>
    </xf>
    <xf numFmtId="176" fontId="19" fillId="0" borderId="0" xfId="6" applyNumberFormat="1" applyFont="1" applyAlignment="1">
      <alignment horizontal="right" vertical="center"/>
    </xf>
    <xf numFmtId="0" fontId="19" fillId="0" borderId="0" xfId="6" applyFont="1" applyAlignment="1">
      <alignment horizontal="right" vertical="center"/>
    </xf>
    <xf numFmtId="176" fontId="9" fillId="0" borderId="65" xfId="6" applyNumberFormat="1" applyFont="1" applyBorder="1" applyAlignment="1">
      <alignment horizontal="centerContinuous" vertical="center"/>
    </xf>
    <xf numFmtId="49" fontId="10" fillId="0" borderId="66" xfId="6" applyNumberFormat="1" applyFont="1" applyBorder="1" applyAlignment="1">
      <alignment horizontal="centerContinuous" vertical="center" shrinkToFit="1"/>
    </xf>
    <xf numFmtId="0" fontId="17" fillId="0" borderId="67" xfId="6" applyFont="1" applyBorder="1" applyAlignment="1">
      <alignment horizontal="centerContinuous" vertical="center"/>
    </xf>
    <xf numFmtId="49" fontId="10" fillId="0" borderId="9" xfId="6" applyNumberFormat="1" applyFont="1" applyBorder="1" applyAlignment="1">
      <alignment horizontal="centerContinuous" vertical="center" shrinkToFit="1"/>
    </xf>
    <xf numFmtId="0" fontId="1" fillId="0" borderId="0" xfId="6" applyAlignment="1" applyProtection="1">
      <alignment horizontal="center" vertical="center"/>
      <protection locked="0"/>
    </xf>
    <xf numFmtId="176" fontId="9" fillId="0" borderId="68" xfId="6" applyNumberFormat="1" applyFont="1" applyBorder="1" applyAlignment="1">
      <alignment horizontal="center" vertical="center" shrinkToFit="1"/>
    </xf>
    <xf numFmtId="176" fontId="9" fillId="0" borderId="0" xfId="6" applyNumberFormat="1" applyFont="1" applyAlignment="1">
      <alignment horizontal="right" vertical="center" shrinkToFit="1"/>
    </xf>
    <xf numFmtId="49" fontId="13" fillId="0" borderId="0" xfId="6" applyNumberFormat="1" applyFont="1" applyProtection="1">
      <alignment vertical="center"/>
      <protection locked="0"/>
    </xf>
    <xf numFmtId="176" fontId="9" fillId="0" borderId="69" xfId="6" applyNumberFormat="1" applyFont="1" applyBorder="1" applyAlignment="1">
      <alignment horizontal="center" vertical="center" shrinkToFit="1"/>
    </xf>
    <xf numFmtId="49" fontId="10" fillId="0" borderId="68" xfId="6" applyNumberFormat="1" applyFont="1" applyBorder="1" applyAlignment="1" applyProtection="1">
      <alignment horizontal="center" vertical="center" shrinkToFit="1"/>
      <protection locked="0"/>
    </xf>
    <xf numFmtId="0" fontId="17" fillId="0" borderId="69" xfId="6" applyFont="1" applyBorder="1" applyAlignment="1" applyProtection="1">
      <alignment horizontal="center" vertical="center"/>
      <protection locked="0"/>
    </xf>
    <xf numFmtId="49" fontId="13" fillId="0" borderId="0" xfId="6" applyNumberFormat="1" applyFont="1">
      <alignment vertical="center"/>
    </xf>
    <xf numFmtId="0" fontId="0" fillId="0" borderId="0" xfId="0" applyAlignment="1"/>
    <xf numFmtId="0" fontId="17" fillId="0" borderId="70" xfId="6" applyFont="1" applyBorder="1" applyAlignment="1">
      <alignment horizontal="center"/>
    </xf>
    <xf numFmtId="49" fontId="13" fillId="0" borderId="0" xfId="6" applyNumberFormat="1" applyFont="1" applyAlignment="1">
      <alignment vertical="center" wrapText="1" shrinkToFit="1"/>
    </xf>
    <xf numFmtId="0" fontId="1" fillId="0" borderId="0" xfId="6" applyAlignment="1">
      <alignment vertical="center" wrapText="1" shrinkToFit="1"/>
    </xf>
    <xf numFmtId="0" fontId="9" fillId="0" borderId="0" xfId="6" applyFont="1" applyAlignment="1">
      <alignment horizontal="right" vertical="center" shrinkToFit="1"/>
    </xf>
    <xf numFmtId="176" fontId="14" fillId="0" borderId="0" xfId="6" applyNumberFormat="1" applyFont="1" applyAlignment="1">
      <alignment vertical="center" shrinkToFit="1"/>
    </xf>
    <xf numFmtId="176" fontId="22" fillId="0" borderId="0" xfId="6" applyNumberFormat="1" applyFont="1" applyAlignment="1">
      <alignment horizontal="right" vertical="center" wrapText="1" shrinkToFit="1"/>
    </xf>
    <xf numFmtId="0" fontId="17" fillId="0" borderId="0" xfId="6" applyFont="1">
      <alignment vertical="center"/>
    </xf>
    <xf numFmtId="49" fontId="10" fillId="0" borderId="0" xfId="6" applyNumberFormat="1" applyFont="1" applyAlignment="1">
      <alignment horizontal="center" vertical="center" shrinkToFit="1"/>
    </xf>
    <xf numFmtId="0" fontId="8" fillId="0" borderId="0" xfId="6" applyFont="1" applyAlignment="1">
      <alignment horizontal="right" vertical="center" wrapText="1" shrinkToFit="1"/>
    </xf>
    <xf numFmtId="0" fontId="1" fillId="0" borderId="0" xfId="6" applyProtection="1">
      <alignment vertical="center"/>
      <protection locked="0"/>
    </xf>
    <xf numFmtId="0" fontId="1" fillId="0" borderId="0" xfId="6" applyAlignment="1">
      <alignment horizontal="center" vertical="center"/>
    </xf>
    <xf numFmtId="0" fontId="17" fillId="0" borderId="69" xfId="6" applyFont="1" applyBorder="1" applyAlignment="1">
      <alignment horizontal="center" vertical="center"/>
    </xf>
    <xf numFmtId="176" fontId="25" fillId="3" borderId="64" xfId="6" applyNumberFormat="1" applyFont="1" applyFill="1" applyBorder="1" applyAlignment="1" applyProtection="1">
      <alignment vertical="center" shrinkToFit="1"/>
      <protection locked="0"/>
    </xf>
    <xf numFmtId="49" fontId="10" fillId="0" borderId="71" xfId="6" applyNumberFormat="1" applyFont="1" applyBorder="1" applyAlignment="1" applyProtection="1">
      <alignment horizontal="center" vertical="center" shrinkToFit="1"/>
      <protection locked="0"/>
    </xf>
    <xf numFmtId="0" fontId="1" fillId="0" borderId="39" xfId="6" applyBorder="1" applyAlignment="1">
      <alignment horizontal="center" vertical="center"/>
    </xf>
    <xf numFmtId="176" fontId="9" fillId="0" borderId="70" xfId="6" applyNumberFormat="1" applyFont="1" applyBorder="1" applyAlignment="1" applyProtection="1">
      <alignment horizontal="center" vertical="center" shrinkToFit="1"/>
      <protection locked="0"/>
    </xf>
    <xf numFmtId="176" fontId="9" fillId="0" borderId="69" xfId="6" applyNumberFormat="1" applyFont="1" applyBorder="1" applyAlignment="1" applyProtection="1">
      <alignment horizontal="center" vertical="center" shrinkToFit="1"/>
      <protection locked="0"/>
    </xf>
    <xf numFmtId="176" fontId="9" fillId="0" borderId="94" xfId="6" applyNumberFormat="1" applyFont="1" applyBorder="1" applyAlignment="1" applyProtection="1">
      <alignment horizontal="center" vertical="center" shrinkToFit="1"/>
      <protection locked="0"/>
    </xf>
    <xf numFmtId="49" fontId="13" fillId="0" borderId="0" xfId="6" applyNumberFormat="1" applyFont="1" applyAlignment="1" applyProtection="1">
      <alignment vertical="center" wrapText="1" shrinkToFit="1"/>
      <protection locked="0"/>
    </xf>
    <xf numFmtId="0" fontId="1" fillId="0" borderId="0" xfId="6" applyAlignment="1" applyProtection="1">
      <alignment vertical="center" wrapText="1" shrinkToFit="1"/>
      <protection locked="0"/>
    </xf>
    <xf numFmtId="0" fontId="28" fillId="0" borderId="0" xfId="6" applyFont="1" applyAlignment="1" applyProtection="1">
      <alignment vertical="center" wrapText="1" shrinkToFit="1"/>
      <protection locked="0"/>
    </xf>
    <xf numFmtId="176" fontId="9" fillId="0" borderId="0" xfId="6" applyNumberFormat="1" applyFont="1" applyAlignment="1" applyProtection="1">
      <alignment horizontal="right" vertical="center" shrinkToFit="1"/>
      <protection locked="0"/>
    </xf>
    <xf numFmtId="0" fontId="9" fillId="0" borderId="0" xfId="6" applyFont="1" applyAlignment="1" applyProtection="1">
      <alignment horizontal="right" vertical="center" shrinkToFit="1"/>
      <protection locked="0"/>
    </xf>
    <xf numFmtId="176" fontId="14" fillId="0" borderId="0" xfId="6" applyNumberFormat="1" applyFont="1" applyAlignment="1" applyProtection="1">
      <alignment vertical="center" shrinkToFit="1"/>
      <protection locked="0"/>
    </xf>
    <xf numFmtId="0" fontId="1" fillId="0" borderId="0" xfId="4" applyProtection="1">
      <protection locked="0"/>
    </xf>
    <xf numFmtId="0" fontId="19" fillId="0" borderId="0" xfId="6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0" fontId="16" fillId="0" borderId="0" xfId="4" applyFont="1" applyProtection="1">
      <protection locked="0"/>
    </xf>
    <xf numFmtId="0" fontId="1" fillId="4" borderId="0" xfId="4" applyFill="1" applyProtection="1">
      <protection locked="0"/>
    </xf>
    <xf numFmtId="176" fontId="14" fillId="0" borderId="0" xfId="4" applyNumberFormat="1" applyFont="1" applyAlignment="1" applyProtection="1">
      <alignment vertical="center" shrinkToFit="1"/>
      <protection locked="0"/>
    </xf>
    <xf numFmtId="0" fontId="9" fillId="0" borderId="0" xfId="4" applyFont="1" applyAlignment="1" applyProtection="1">
      <alignment horizontal="right" vertical="center" shrinkToFit="1"/>
      <protection locked="0"/>
    </xf>
    <xf numFmtId="176" fontId="9" fillId="0" borderId="0" xfId="4" applyNumberFormat="1" applyFont="1" applyAlignment="1" applyProtection="1">
      <alignment horizontal="right" vertical="center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49" fontId="13" fillId="0" borderId="0" xfId="4" applyNumberFormat="1" applyFont="1" applyAlignment="1" applyProtection="1">
      <alignment vertical="center" wrapText="1" shrinkToFit="1"/>
      <protection locked="0"/>
    </xf>
    <xf numFmtId="0" fontId="8" fillId="0" borderId="0" xfId="4" applyFont="1" applyAlignment="1" applyProtection="1">
      <alignment horizontal="right" vertical="center" wrapText="1" shrinkToFit="1"/>
      <protection locked="0"/>
    </xf>
    <xf numFmtId="176" fontId="22" fillId="0" borderId="0" xfId="4" applyNumberFormat="1" applyFont="1" applyAlignment="1" applyProtection="1">
      <alignment horizontal="right" vertical="center" wrapText="1" shrinkToFit="1"/>
      <protection locked="0"/>
    </xf>
    <xf numFmtId="176" fontId="10" fillId="0" borderId="0" xfId="4" applyNumberFormat="1" applyFont="1" applyAlignment="1" applyProtection="1">
      <alignment vertical="center" shrinkToFit="1"/>
      <protection locked="0"/>
    </xf>
    <xf numFmtId="49" fontId="8" fillId="0" borderId="0" xfId="4" applyNumberFormat="1" applyFont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center" vertical="center" shrinkToFit="1"/>
      <protection locked="0"/>
    </xf>
    <xf numFmtId="176" fontId="9" fillId="0" borderId="0" xfId="4" applyNumberFormat="1" applyFont="1" applyAlignment="1" applyProtection="1">
      <alignment horizontal="center" vertical="center" shrinkToFit="1"/>
      <protection locked="0"/>
    </xf>
    <xf numFmtId="0" fontId="1" fillId="0" borderId="0" xfId="4"/>
    <xf numFmtId="0" fontId="9" fillId="0" borderId="0" xfId="4" applyFont="1" applyAlignment="1">
      <alignment horizontal="center" vertical="center" shrinkToFit="1"/>
    </xf>
    <xf numFmtId="0" fontId="9" fillId="0" borderId="0" xfId="4" applyFont="1" applyAlignment="1">
      <alignment horizontal="right" vertical="center" shrinkToFit="1"/>
    </xf>
    <xf numFmtId="176" fontId="9" fillId="0" borderId="0" xfId="4" applyNumberFormat="1" applyFont="1" applyAlignment="1">
      <alignment horizontal="right" vertical="center" shrinkToFit="1"/>
    </xf>
    <xf numFmtId="0" fontId="1" fillId="0" borderId="0" xfId="4" applyAlignment="1">
      <alignment vertical="center" wrapText="1" shrinkToFit="1"/>
    </xf>
    <xf numFmtId="49" fontId="13" fillId="0" borderId="0" xfId="4" applyNumberFormat="1" applyFont="1" applyAlignment="1">
      <alignment vertical="center" wrapText="1" shrinkToFit="1"/>
    </xf>
    <xf numFmtId="0" fontId="8" fillId="0" borderId="0" xfId="4" applyFont="1" applyAlignment="1">
      <alignment horizontal="right" vertical="center" wrapText="1" shrinkToFit="1"/>
    </xf>
    <xf numFmtId="176" fontId="22" fillId="0" borderId="0" xfId="4" applyNumberFormat="1" applyFont="1" applyAlignment="1">
      <alignment horizontal="right" vertical="center" wrapText="1" shrinkToFit="1"/>
    </xf>
    <xf numFmtId="176" fontId="10" fillId="0" borderId="0" xfId="4" applyNumberFormat="1" applyFont="1" applyAlignment="1">
      <alignment vertical="center" shrinkToFit="1"/>
    </xf>
    <xf numFmtId="49" fontId="8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center" vertical="center" shrinkToFit="1"/>
    </xf>
    <xf numFmtId="176" fontId="9" fillId="0" borderId="0" xfId="4" applyNumberFormat="1" applyFont="1" applyAlignment="1">
      <alignment horizontal="center" vertical="center" shrinkToFit="1"/>
    </xf>
    <xf numFmtId="176" fontId="9" fillId="0" borderId="70" xfId="4" applyNumberFormat="1" applyFont="1" applyBorder="1" applyAlignment="1">
      <alignment horizontal="center" vertical="center" shrinkToFit="1"/>
    </xf>
    <xf numFmtId="176" fontId="9" fillId="0" borderId="69" xfId="4" applyNumberFormat="1" applyFont="1" applyBorder="1" applyAlignment="1">
      <alignment horizontal="center" vertical="center" shrinkToFit="1"/>
    </xf>
    <xf numFmtId="176" fontId="9" fillId="0" borderId="0" xfId="4" applyNumberFormat="1" applyFont="1" applyAlignment="1">
      <alignment horizontal="right" vertical="center" wrapText="1" shrinkToFit="1"/>
    </xf>
    <xf numFmtId="0" fontId="15" fillId="0" borderId="0" xfId="4" applyFont="1" applyAlignment="1">
      <alignment horizontal="center" vertical="center" wrapText="1" shrinkToFit="1"/>
    </xf>
    <xf numFmtId="176" fontId="9" fillId="0" borderId="68" xfId="4" applyNumberFormat="1" applyFont="1" applyBorder="1" applyAlignment="1">
      <alignment horizontal="center" vertical="center" shrinkToFit="1"/>
    </xf>
    <xf numFmtId="0" fontId="9" fillId="0" borderId="0" xfId="4" applyFont="1" applyAlignment="1">
      <alignment vertical="center" shrinkToFit="1"/>
    </xf>
    <xf numFmtId="176" fontId="9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center" vertical="center" wrapText="1" shrinkToFit="1"/>
    </xf>
    <xf numFmtId="0" fontId="8" fillId="0" borderId="0" xfId="4" applyFont="1" applyAlignment="1">
      <alignment vertical="center" shrinkToFit="1"/>
    </xf>
    <xf numFmtId="176" fontId="14" fillId="0" borderId="95" xfId="4" applyNumberFormat="1" applyFont="1" applyBorder="1" applyAlignment="1">
      <alignment vertical="center" shrinkToFit="1"/>
    </xf>
    <xf numFmtId="176" fontId="9" fillId="2" borderId="45" xfId="4" applyNumberFormat="1" applyFont="1" applyFill="1" applyBorder="1" applyAlignment="1">
      <alignment vertical="center" shrinkToFit="1"/>
    </xf>
    <xf numFmtId="176" fontId="9" fillId="2" borderId="38" xfId="4" applyNumberFormat="1" applyFont="1" applyFill="1" applyBorder="1" applyAlignment="1">
      <alignment vertical="center" shrinkToFit="1"/>
    </xf>
    <xf numFmtId="176" fontId="14" fillId="2" borderId="81" xfId="4" applyNumberFormat="1" applyFont="1" applyFill="1" applyBorder="1" applyAlignment="1">
      <alignment vertical="center" shrinkToFit="1"/>
    </xf>
    <xf numFmtId="176" fontId="14" fillId="2" borderId="46" xfId="4" applyNumberFormat="1" applyFont="1" applyFill="1" applyBorder="1" applyAlignment="1">
      <alignment vertical="center" shrinkToFit="1"/>
    </xf>
    <xf numFmtId="176" fontId="9" fillId="2" borderId="46" xfId="4" applyNumberFormat="1" applyFont="1" applyFill="1" applyBorder="1" applyAlignment="1">
      <alignment vertical="center" shrinkToFit="1"/>
    </xf>
    <xf numFmtId="176" fontId="9" fillId="2" borderId="1" xfId="4" applyNumberFormat="1" applyFont="1" applyFill="1" applyBorder="1" applyAlignment="1">
      <alignment vertical="center" shrinkToFit="1"/>
    </xf>
    <xf numFmtId="176" fontId="14" fillId="0" borderId="34" xfId="4" applyNumberFormat="1" applyFont="1" applyBorder="1" applyAlignment="1">
      <alignment vertical="center" shrinkToFit="1"/>
    </xf>
    <xf numFmtId="176" fontId="14" fillId="0" borderId="1" xfId="4" applyNumberFormat="1" applyFont="1" applyBorder="1" applyAlignment="1">
      <alignment vertical="center" shrinkToFit="1"/>
    </xf>
    <xf numFmtId="176" fontId="14" fillId="0" borderId="47" xfId="4" applyNumberFormat="1" applyFont="1" applyBorder="1" applyAlignment="1" applyProtection="1">
      <alignment vertical="center" shrinkToFit="1"/>
      <protection locked="0"/>
    </xf>
    <xf numFmtId="176" fontId="9" fillId="0" borderId="45" xfId="4" applyNumberFormat="1" applyFont="1" applyBorder="1" applyAlignment="1">
      <alignment vertical="center" shrinkToFit="1"/>
    </xf>
    <xf numFmtId="176" fontId="9" fillId="0" borderId="2" xfId="4" applyNumberFormat="1" applyFont="1" applyBorder="1" applyAlignment="1">
      <alignment vertical="center" shrinkToFit="1"/>
    </xf>
    <xf numFmtId="176" fontId="14" fillId="0" borderId="96" xfId="4" applyNumberFormat="1" applyFont="1" applyBorder="1" applyAlignment="1">
      <alignment vertical="center" shrinkToFit="1"/>
    </xf>
    <xf numFmtId="177" fontId="29" fillId="5" borderId="74" xfId="4" applyNumberFormat="1" applyFont="1" applyFill="1" applyBorder="1" applyAlignment="1" applyProtection="1">
      <alignment vertical="center" shrinkToFit="1"/>
      <protection locked="0"/>
    </xf>
    <xf numFmtId="176" fontId="14" fillId="0" borderId="97" xfId="4" applyNumberFormat="1" applyFont="1" applyBorder="1" applyAlignment="1">
      <alignment vertical="center" shrinkToFit="1"/>
    </xf>
    <xf numFmtId="176" fontId="14" fillId="0" borderId="33" xfId="4" applyNumberFormat="1" applyFont="1" applyBorder="1" applyAlignment="1">
      <alignment vertical="center" shrinkToFit="1"/>
    </xf>
    <xf numFmtId="176" fontId="14" fillId="0" borderId="32" xfId="4" applyNumberFormat="1" applyFont="1" applyBorder="1" applyAlignment="1">
      <alignment vertical="center" shrinkToFit="1"/>
    </xf>
    <xf numFmtId="176" fontId="14" fillId="2" borderId="25" xfId="4" applyNumberFormat="1" applyFont="1" applyFill="1" applyBorder="1" applyAlignment="1">
      <alignment vertical="center" shrinkToFit="1"/>
    </xf>
    <xf numFmtId="176" fontId="14" fillId="2" borderId="22" xfId="4" applyNumberFormat="1" applyFont="1" applyFill="1" applyBorder="1" applyAlignment="1">
      <alignment vertical="center" shrinkToFit="1"/>
    </xf>
    <xf numFmtId="176" fontId="14" fillId="2" borderId="28" xfId="4" applyNumberFormat="1" applyFont="1" applyFill="1" applyBorder="1" applyAlignment="1">
      <alignment vertical="center" shrinkToFit="1"/>
    </xf>
    <xf numFmtId="176" fontId="14" fillId="0" borderId="98" xfId="4" applyNumberFormat="1" applyFont="1" applyBorder="1" applyAlignment="1">
      <alignment vertical="center" shrinkToFit="1"/>
    </xf>
    <xf numFmtId="176" fontId="14" fillId="0" borderId="22" xfId="4" applyNumberFormat="1" applyFont="1" applyBorder="1" applyAlignment="1">
      <alignment vertical="center" shrinkToFit="1"/>
    </xf>
    <xf numFmtId="176" fontId="9" fillId="0" borderId="22" xfId="4" applyNumberFormat="1" applyFont="1" applyBorder="1" applyAlignment="1">
      <alignment vertical="center" shrinkToFit="1"/>
    </xf>
    <xf numFmtId="176" fontId="9" fillId="0" borderId="29" xfId="4" applyNumberFormat="1" applyFont="1" applyBorder="1" applyAlignment="1">
      <alignment vertical="center" shrinkToFit="1"/>
    </xf>
    <xf numFmtId="176" fontId="14" fillId="0" borderId="99" xfId="4" applyNumberFormat="1" applyFont="1" applyBorder="1" applyAlignment="1">
      <alignment vertical="center" shrinkToFit="1"/>
    </xf>
    <xf numFmtId="177" fontId="14" fillId="0" borderId="100" xfId="4" applyNumberFormat="1" applyFont="1" applyBorder="1" applyAlignment="1">
      <alignment vertical="center" shrinkToFit="1"/>
    </xf>
    <xf numFmtId="176" fontId="14" fillId="0" borderId="27" xfId="4" applyNumberFormat="1" applyFont="1" applyBorder="1" applyAlignment="1">
      <alignment vertical="center" shrinkToFit="1"/>
    </xf>
    <xf numFmtId="176" fontId="14" fillId="0" borderId="101" xfId="4" applyNumberFormat="1" applyFont="1" applyBorder="1" applyAlignment="1">
      <alignment vertical="center" shrinkToFit="1"/>
    </xf>
    <xf numFmtId="176" fontId="14" fillId="0" borderId="30" xfId="4" applyNumberFormat="1" applyFont="1" applyBorder="1" applyAlignment="1">
      <alignment vertical="center" shrinkToFit="1"/>
    </xf>
    <xf numFmtId="176" fontId="14" fillId="2" borderId="17" xfId="4" applyNumberFormat="1" applyFont="1" applyFill="1" applyBorder="1" applyAlignment="1">
      <alignment vertical="center" shrinkToFit="1"/>
    </xf>
    <xf numFmtId="176" fontId="14" fillId="2" borderId="11" xfId="4" applyNumberFormat="1" applyFont="1" applyFill="1" applyBorder="1" applyAlignment="1">
      <alignment vertical="center" shrinkToFit="1"/>
    </xf>
    <xf numFmtId="176" fontId="14" fillId="2" borderId="21" xfId="4" applyNumberFormat="1" applyFont="1" applyFill="1" applyBorder="1" applyAlignment="1">
      <alignment vertical="center" shrinkToFit="1"/>
    </xf>
    <xf numFmtId="176" fontId="10" fillId="3" borderId="102" xfId="4" applyNumberFormat="1" applyFont="1" applyFill="1" applyBorder="1" applyAlignment="1" applyProtection="1">
      <alignment vertical="center" shrinkToFit="1"/>
      <protection locked="0"/>
    </xf>
    <xf numFmtId="176" fontId="14" fillId="3" borderId="11" xfId="4" applyNumberFormat="1" applyFont="1" applyFill="1" applyBorder="1" applyAlignment="1">
      <alignment vertical="center" shrinkToFit="1"/>
    </xf>
    <xf numFmtId="176" fontId="9" fillId="3" borderId="11" xfId="4" applyNumberFormat="1" applyFont="1" applyFill="1" applyBorder="1" applyAlignment="1">
      <alignment vertical="center" shrinkToFit="1"/>
    </xf>
    <xf numFmtId="176" fontId="14" fillId="0" borderId="103" xfId="4" applyNumberFormat="1" applyFont="1" applyBorder="1" applyAlignment="1">
      <alignment vertical="center" shrinkToFit="1"/>
    </xf>
    <xf numFmtId="176" fontId="14" fillId="0" borderId="104" xfId="4" applyNumberFormat="1" applyFont="1" applyBorder="1" applyAlignment="1">
      <alignment vertical="center" shrinkToFit="1"/>
    </xf>
    <xf numFmtId="176" fontId="14" fillId="0" borderId="105" xfId="4" applyNumberFormat="1" applyFont="1" applyBorder="1" applyAlignment="1">
      <alignment vertical="center" shrinkToFit="1"/>
    </xf>
    <xf numFmtId="176" fontId="14" fillId="0" borderId="84" xfId="4" applyNumberFormat="1" applyFont="1" applyBorder="1" applyAlignment="1">
      <alignment vertical="center" shrinkToFit="1"/>
    </xf>
    <xf numFmtId="176" fontId="14" fillId="0" borderId="15" xfId="4" applyNumberFormat="1" applyFont="1" applyBorder="1" applyAlignment="1">
      <alignment vertical="center" shrinkToFit="1"/>
    </xf>
    <xf numFmtId="176" fontId="14" fillId="2" borderId="84" xfId="4" applyNumberFormat="1" applyFont="1" applyFill="1" applyBorder="1" applyAlignment="1">
      <alignment vertical="center" shrinkToFit="1"/>
    </xf>
    <xf numFmtId="176" fontId="14" fillId="2" borderId="15" xfId="4" applyNumberFormat="1" applyFont="1" applyFill="1" applyBorder="1" applyAlignment="1">
      <alignment vertical="center" shrinkToFit="1"/>
    </xf>
    <xf numFmtId="176" fontId="14" fillId="2" borderId="14" xfId="4" applyNumberFormat="1" applyFont="1" applyFill="1" applyBorder="1" applyAlignment="1">
      <alignment vertical="center" shrinkToFit="1"/>
    </xf>
    <xf numFmtId="176" fontId="9" fillId="0" borderId="15" xfId="4" applyNumberFormat="1" applyFont="1" applyBorder="1" applyAlignment="1">
      <alignment vertical="center" shrinkToFit="1"/>
    </xf>
    <xf numFmtId="176" fontId="14" fillId="0" borderId="39" xfId="4" applyNumberFormat="1" applyFont="1" applyBorder="1" applyAlignment="1">
      <alignment vertical="center" shrinkToFit="1"/>
    </xf>
    <xf numFmtId="176" fontId="10" fillId="6" borderId="33" xfId="4" applyNumberFormat="1" applyFont="1" applyFill="1" applyBorder="1" applyAlignment="1" applyProtection="1">
      <alignment vertical="center" shrinkToFit="1"/>
      <protection locked="0"/>
    </xf>
    <xf numFmtId="176" fontId="14" fillId="0" borderId="81" xfId="4" applyNumberFormat="1" applyFont="1" applyBorder="1" applyAlignment="1">
      <alignment vertical="center" shrinkToFit="1"/>
    </xf>
    <xf numFmtId="176" fontId="14" fillId="0" borderId="106" xfId="4" applyNumberFormat="1" applyFont="1" applyBorder="1" applyAlignment="1">
      <alignment vertical="center" shrinkToFit="1"/>
    </xf>
    <xf numFmtId="176" fontId="14" fillId="2" borderId="33" xfId="4" applyNumberFormat="1" applyFont="1" applyFill="1" applyBorder="1" applyAlignment="1">
      <alignment vertical="center" shrinkToFit="1"/>
    </xf>
    <xf numFmtId="176" fontId="14" fillId="2" borderId="32" xfId="4" applyNumberFormat="1" applyFont="1" applyFill="1" applyBorder="1" applyAlignment="1">
      <alignment vertical="center" shrinkToFit="1"/>
    </xf>
    <xf numFmtId="176" fontId="14" fillId="2" borderId="35" xfId="4" applyNumberFormat="1" applyFont="1" applyFill="1" applyBorder="1" applyAlignment="1">
      <alignment vertical="center" shrinkToFit="1"/>
    </xf>
    <xf numFmtId="176" fontId="14" fillId="2" borderId="107" xfId="4" applyNumberFormat="1" applyFont="1" applyFill="1" applyBorder="1" applyAlignment="1">
      <alignment vertical="center" shrinkToFit="1"/>
    </xf>
    <xf numFmtId="176" fontId="10" fillId="7" borderId="108" xfId="4" applyNumberFormat="1" applyFont="1" applyFill="1" applyBorder="1" applyAlignment="1" applyProtection="1">
      <alignment vertical="center" shrinkToFit="1"/>
      <protection locked="0"/>
    </xf>
    <xf numFmtId="176" fontId="14" fillId="7" borderId="32" xfId="4" applyNumberFormat="1" applyFont="1" applyFill="1" applyBorder="1" applyAlignment="1">
      <alignment vertical="center" shrinkToFit="1"/>
    </xf>
    <xf numFmtId="176" fontId="9" fillId="7" borderId="32" xfId="4" applyNumberFormat="1" applyFont="1" applyFill="1" applyBorder="1" applyAlignment="1">
      <alignment vertical="center" shrinkToFit="1"/>
    </xf>
    <xf numFmtId="176" fontId="9" fillId="2" borderId="39" xfId="4" applyNumberFormat="1" applyFont="1" applyFill="1" applyBorder="1" applyAlignment="1">
      <alignment vertical="center" shrinkToFit="1"/>
    </xf>
    <xf numFmtId="176" fontId="9" fillId="2" borderId="33" xfId="4" applyNumberFormat="1" applyFont="1" applyFill="1" applyBorder="1" applyAlignment="1">
      <alignment vertical="center" shrinkToFit="1"/>
    </xf>
    <xf numFmtId="176" fontId="14" fillId="0" borderId="108" xfId="4" applyNumberFormat="1" applyFont="1" applyBorder="1" applyAlignment="1">
      <alignment vertical="center" shrinkToFit="1"/>
    </xf>
    <xf numFmtId="176" fontId="9" fillId="0" borderId="32" xfId="4" applyNumberFormat="1" applyFont="1" applyBorder="1" applyAlignment="1">
      <alignment vertical="center" shrinkToFit="1"/>
    </xf>
    <xf numFmtId="176" fontId="9" fillId="2" borderId="99" xfId="4" applyNumberFormat="1" applyFont="1" applyFill="1" applyBorder="1" applyAlignment="1">
      <alignment vertical="center" shrinkToFit="1"/>
    </xf>
    <xf numFmtId="176" fontId="18" fillId="2" borderId="99" xfId="4" applyNumberFormat="1" applyFont="1" applyFill="1" applyBorder="1" applyAlignment="1">
      <alignment vertical="center" shrinkToFit="1"/>
    </xf>
    <xf numFmtId="176" fontId="18" fillId="2" borderId="101" xfId="4" applyNumberFormat="1" applyFont="1" applyFill="1" applyBorder="1" applyAlignment="1">
      <alignment vertical="center" shrinkToFit="1"/>
    </xf>
    <xf numFmtId="176" fontId="14" fillId="2" borderId="109" xfId="4" applyNumberFormat="1" applyFont="1" applyFill="1" applyBorder="1" applyAlignment="1">
      <alignment vertical="center" shrinkToFit="1"/>
    </xf>
    <xf numFmtId="176" fontId="14" fillId="0" borderId="110" xfId="4" applyNumberFormat="1" applyFont="1" applyBorder="1" applyAlignment="1">
      <alignment vertical="center" shrinkToFit="1"/>
    </xf>
    <xf numFmtId="176" fontId="10" fillId="0" borderId="30" xfId="4" applyNumberFormat="1" applyFont="1" applyBorder="1" applyAlignment="1">
      <alignment vertical="center" shrinkToFit="1"/>
    </xf>
    <xf numFmtId="176" fontId="10" fillId="0" borderId="110" xfId="4" applyNumberFormat="1" applyFont="1" applyBorder="1" applyAlignment="1" applyProtection="1">
      <alignment vertical="center" shrinkToFit="1"/>
      <protection locked="0"/>
    </xf>
    <xf numFmtId="176" fontId="10" fillId="0" borderId="91" xfId="4" applyNumberFormat="1" applyFont="1" applyBorder="1" applyAlignment="1">
      <alignment vertical="center" shrinkToFit="1"/>
    </xf>
    <xf numFmtId="176" fontId="10" fillId="0" borderId="111" xfId="4" applyNumberFormat="1" applyFont="1" applyBorder="1" applyAlignment="1" applyProtection="1">
      <alignment vertical="center" shrinkToFit="1"/>
      <protection locked="0"/>
    </xf>
    <xf numFmtId="176" fontId="9" fillId="0" borderId="30" xfId="4" applyNumberFormat="1" applyFont="1" applyBorder="1" applyAlignment="1">
      <alignment vertical="center" shrinkToFit="1"/>
    </xf>
    <xf numFmtId="176" fontId="9" fillId="2" borderId="18" xfId="4" applyNumberFormat="1" applyFont="1" applyFill="1" applyBorder="1" applyAlignment="1">
      <alignment vertical="center" shrinkToFit="1"/>
    </xf>
    <xf numFmtId="176" fontId="9" fillId="2" borderId="17" xfId="4" applyNumberFormat="1" applyFont="1" applyFill="1" applyBorder="1" applyAlignment="1">
      <alignment vertical="center" shrinkToFit="1"/>
    </xf>
    <xf numFmtId="176" fontId="14" fillId="2" borderId="16" xfId="4" applyNumberFormat="1" applyFont="1" applyFill="1" applyBorder="1" applyAlignment="1">
      <alignment vertical="center" shrinkToFit="1"/>
    </xf>
    <xf numFmtId="176" fontId="14" fillId="0" borderId="19" xfId="4" applyNumberFormat="1" applyFont="1" applyBorder="1" applyAlignment="1">
      <alignment vertical="center" shrinkToFit="1"/>
    </xf>
    <xf numFmtId="176" fontId="10" fillId="0" borderId="11" xfId="4" applyNumberFormat="1" applyFont="1" applyBorder="1" applyAlignment="1">
      <alignment vertical="center" shrinkToFit="1"/>
    </xf>
    <xf numFmtId="176" fontId="10" fillId="0" borderId="19" xfId="4" applyNumberFormat="1" applyFont="1" applyBorder="1" applyAlignment="1" applyProtection="1">
      <alignment vertical="center" shrinkToFit="1"/>
      <protection locked="0"/>
    </xf>
    <xf numFmtId="176" fontId="10" fillId="0" borderId="21" xfId="4" applyNumberFormat="1" applyFont="1" applyBorder="1" applyAlignment="1">
      <alignment vertical="center" shrinkToFit="1"/>
    </xf>
    <xf numFmtId="176" fontId="10" fillId="0" borderId="20" xfId="4" applyNumberFormat="1" applyFont="1" applyBorder="1" applyAlignment="1" applyProtection="1">
      <alignment vertical="center" shrinkToFit="1"/>
      <protection locked="0"/>
    </xf>
    <xf numFmtId="176" fontId="9" fillId="0" borderId="11" xfId="4" applyNumberFormat="1" applyFont="1" applyBorder="1" applyAlignment="1">
      <alignment vertical="center" shrinkToFit="1"/>
    </xf>
    <xf numFmtId="176" fontId="14" fillId="0" borderId="12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 applyProtection="1">
      <alignment vertical="center" shrinkToFit="1"/>
      <protection locked="0"/>
    </xf>
    <xf numFmtId="176" fontId="10" fillId="0" borderId="15" xfId="4" applyNumberFormat="1" applyFont="1" applyBorder="1" applyAlignment="1">
      <alignment vertical="center" shrinkToFit="1"/>
    </xf>
    <xf numFmtId="176" fontId="10" fillId="0" borderId="14" xfId="4" applyNumberFormat="1" applyFont="1" applyBorder="1" applyAlignment="1">
      <alignment vertical="center" shrinkToFit="1"/>
    </xf>
    <xf numFmtId="176" fontId="10" fillId="0" borderId="13" xfId="4" applyNumberFormat="1" applyFont="1" applyBorder="1" applyAlignment="1" applyProtection="1">
      <alignment vertical="center" shrinkToFit="1"/>
      <protection locked="0"/>
    </xf>
    <xf numFmtId="176" fontId="14" fillId="0" borderId="10" xfId="4" applyNumberFormat="1" applyFont="1" applyBorder="1" applyAlignment="1">
      <alignment vertical="center" shrinkToFit="1"/>
    </xf>
    <xf numFmtId="176" fontId="9" fillId="0" borderId="104" xfId="4" applyNumberFormat="1" applyFont="1" applyBorder="1" applyAlignment="1" applyProtection="1">
      <alignment horizontal="center" vertical="center" shrinkToFit="1"/>
      <protection locked="0"/>
    </xf>
    <xf numFmtId="176" fontId="14" fillId="0" borderId="8" xfId="4" applyNumberFormat="1" applyFont="1" applyBorder="1" applyAlignment="1">
      <alignment vertical="center" shrinkToFit="1"/>
    </xf>
    <xf numFmtId="176" fontId="14" fillId="0" borderId="6" xfId="4" applyNumberFormat="1" applyFont="1" applyBorder="1" applyAlignment="1">
      <alignment vertical="center" shrinkToFit="1"/>
    </xf>
    <xf numFmtId="176" fontId="14" fillId="0" borderId="3" xfId="4" applyNumberFormat="1" applyFont="1" applyBorder="1" applyAlignment="1">
      <alignment vertical="center" shrinkToFit="1"/>
    </xf>
    <xf numFmtId="176" fontId="14" fillId="0" borderId="7" xfId="4" applyNumberFormat="1" applyFont="1" applyBorder="1" applyAlignment="1">
      <alignment vertical="center" shrinkToFit="1"/>
    </xf>
    <xf numFmtId="176" fontId="14" fillId="0" borderId="5" xfId="4" applyNumberFormat="1" applyFont="1" applyBorder="1" applyAlignment="1">
      <alignment vertical="center" shrinkToFit="1"/>
    </xf>
    <xf numFmtId="176" fontId="14" fillId="0" borderId="4" xfId="4" applyNumberFormat="1" applyFont="1" applyBorder="1" applyAlignment="1">
      <alignment vertical="center" shrinkToFit="1"/>
    </xf>
    <xf numFmtId="176" fontId="10" fillId="0" borderId="4" xfId="4" applyNumberFormat="1" applyFont="1" applyBorder="1" applyAlignment="1" applyProtection="1">
      <alignment vertical="center" shrinkToFit="1"/>
      <protection locked="0"/>
    </xf>
    <xf numFmtId="176" fontId="9" fillId="0" borderId="3" xfId="4" applyNumberFormat="1" applyFont="1" applyBorder="1" applyAlignment="1">
      <alignment vertical="center" shrinkToFit="1"/>
    </xf>
    <xf numFmtId="176" fontId="9" fillId="2" borderId="29" xfId="4" applyNumberFormat="1" applyFont="1" applyFill="1" applyBorder="1" applyAlignment="1">
      <alignment vertical="center" shrinkToFit="1"/>
    </xf>
    <xf numFmtId="176" fontId="9" fillId="2" borderId="28" xfId="4" applyNumberFormat="1" applyFont="1" applyFill="1" applyBorder="1" applyAlignment="1">
      <alignment vertical="center" shrinkToFit="1"/>
    </xf>
    <xf numFmtId="176" fontId="14" fillId="2" borderId="27" xfId="4" applyNumberFormat="1" applyFont="1" applyFill="1" applyBorder="1" applyAlignment="1">
      <alignment vertical="center" shrinkToFit="1"/>
    </xf>
    <xf numFmtId="176" fontId="14" fillId="0" borderId="26" xfId="4" applyNumberFormat="1" applyFont="1" applyBorder="1" applyAlignment="1">
      <alignment vertical="center" shrinkToFit="1"/>
    </xf>
    <xf numFmtId="176" fontId="10" fillId="0" borderId="22" xfId="4" applyNumberFormat="1" applyFont="1" applyBorder="1" applyAlignment="1">
      <alignment vertical="center" shrinkToFit="1"/>
    </xf>
    <xf numFmtId="176" fontId="10" fillId="0" borderId="23" xfId="4" applyNumberFormat="1" applyFont="1" applyBorder="1" applyAlignment="1" applyProtection="1">
      <alignment vertical="center" shrinkToFit="1"/>
      <protection locked="0"/>
    </xf>
    <xf numFmtId="176" fontId="10" fillId="0" borderId="25" xfId="4" applyNumberFormat="1" applyFont="1" applyBorder="1" applyAlignment="1">
      <alignment vertical="center" shrinkToFit="1"/>
    </xf>
    <xf numFmtId="176" fontId="10" fillId="0" borderId="24" xfId="4" applyNumberFormat="1" applyFont="1" applyBorder="1" applyAlignment="1" applyProtection="1">
      <alignment vertical="center" shrinkToFit="1"/>
      <protection locked="0"/>
    </xf>
    <xf numFmtId="176" fontId="10" fillId="0" borderId="9" xfId="4" applyNumberFormat="1" applyFont="1" applyBorder="1" applyAlignment="1" applyProtection="1">
      <alignment vertical="center" shrinkToFit="1"/>
      <protection locked="0"/>
    </xf>
    <xf numFmtId="176" fontId="10" fillId="3" borderId="4" xfId="4" applyNumberFormat="1" applyFont="1" applyFill="1" applyBorder="1" applyAlignment="1" applyProtection="1">
      <alignment vertical="center" shrinkToFit="1"/>
      <protection locked="0"/>
    </xf>
    <xf numFmtId="176" fontId="9" fillId="3" borderId="3" xfId="4" applyNumberFormat="1" applyFont="1" applyFill="1" applyBorder="1" applyAlignment="1">
      <alignment vertical="center" shrinkToFit="1"/>
    </xf>
    <xf numFmtId="0" fontId="9" fillId="0" borderId="2" xfId="4" applyFont="1" applyBorder="1" applyAlignment="1">
      <alignment horizontal="center" vertical="center" shrinkToFit="1"/>
    </xf>
    <xf numFmtId="179" fontId="14" fillId="0" borderId="28" xfId="1" applyNumberFormat="1" applyFont="1" applyBorder="1" applyAlignment="1" applyProtection="1">
      <alignment vertical="center" shrinkToFit="1"/>
    </xf>
    <xf numFmtId="179" fontId="14" fillId="0" borderId="22" xfId="1" applyNumberFormat="1" applyFont="1" applyBorder="1" applyAlignment="1" applyProtection="1">
      <alignment vertical="center" shrinkToFit="1"/>
    </xf>
    <xf numFmtId="179" fontId="9" fillId="0" borderId="28" xfId="1" quotePrefix="1" applyNumberFormat="1" applyFont="1" applyBorder="1" applyAlignment="1" applyProtection="1">
      <alignment horizontal="center" vertical="center" shrinkToFit="1"/>
    </xf>
    <xf numFmtId="179" fontId="10" fillId="0" borderId="22" xfId="1" applyNumberFormat="1" applyFont="1" applyBorder="1" applyAlignment="1" applyProtection="1">
      <alignment vertical="center" shrinkToFit="1"/>
    </xf>
    <xf numFmtId="179" fontId="10" fillId="0" borderId="28" xfId="1" quotePrefix="1" applyNumberFormat="1" applyFont="1" applyBorder="1" applyAlignment="1" applyProtection="1">
      <alignment horizontal="center" vertical="center" shrinkToFit="1"/>
    </xf>
    <xf numFmtId="179" fontId="14" fillId="0" borderId="25" xfId="1" applyNumberFormat="1" applyFont="1" applyBorder="1" applyAlignment="1" applyProtection="1">
      <alignment vertical="center" shrinkToFit="1"/>
    </xf>
    <xf numFmtId="179" fontId="10" fillId="0" borderId="98" xfId="1" applyNumberFormat="1" applyFont="1" applyBorder="1" applyAlignment="1" applyProtection="1">
      <alignment vertical="center" shrinkToFit="1"/>
      <protection locked="0"/>
    </xf>
    <xf numFmtId="0" fontId="8" fillId="0" borderId="25" xfId="4" applyFont="1" applyBorder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8" fillId="0" borderId="1" xfId="4" applyNumberFormat="1" applyFont="1" applyBorder="1" applyAlignment="1">
      <alignment vertical="center" shrinkToFit="1"/>
    </xf>
    <xf numFmtId="49" fontId="9" fillId="0" borderId="0" xfId="4" applyNumberFormat="1" applyFont="1" applyAlignment="1">
      <alignment horizontal="right"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49" fontId="9" fillId="0" borderId="0" xfId="4" applyNumberFormat="1" applyFont="1" applyAlignment="1">
      <alignment vertical="center" wrapText="1" shrinkToFit="1"/>
    </xf>
    <xf numFmtId="12" fontId="13" fillId="0" borderId="9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shrinkToFit="1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8" fillId="0" borderId="0" xfId="4" applyFont="1" applyAlignment="1" applyProtection="1">
      <alignment horizontal="center" vertical="center" shrinkToFit="1"/>
      <protection locked="0"/>
    </xf>
    <xf numFmtId="0" fontId="8" fillId="0" borderId="0" xfId="4" applyFont="1" applyAlignment="1">
      <alignment vertical="center"/>
    </xf>
    <xf numFmtId="176" fontId="14" fillId="0" borderId="114" xfId="4" applyNumberFormat="1" applyFont="1" applyBorder="1" applyAlignment="1">
      <alignment vertical="center" shrinkToFit="1"/>
    </xf>
    <xf numFmtId="176" fontId="14" fillId="0" borderId="9" xfId="4" applyNumberFormat="1" applyFont="1" applyBorder="1" applyAlignment="1">
      <alignment vertical="center" shrinkToFit="1"/>
    </xf>
    <xf numFmtId="176" fontId="14" fillId="2" borderId="9" xfId="4" applyNumberFormat="1" applyFont="1" applyFill="1" applyBorder="1" applyAlignment="1">
      <alignment vertical="center" shrinkToFit="1"/>
    </xf>
    <xf numFmtId="176" fontId="14" fillId="2" borderId="3" xfId="4" applyNumberFormat="1" applyFont="1" applyFill="1" applyBorder="1" applyAlignment="1">
      <alignment vertical="center" shrinkToFit="1"/>
    </xf>
    <xf numFmtId="176" fontId="14" fillId="2" borderId="40" xfId="4" applyNumberFormat="1" applyFont="1" applyFill="1" applyBorder="1" applyAlignment="1">
      <alignment vertical="center" shrinkToFit="1"/>
    </xf>
    <xf numFmtId="176" fontId="14" fillId="0" borderId="41" xfId="4" applyNumberFormat="1" applyFont="1" applyBorder="1" applyAlignment="1">
      <alignment vertical="center" shrinkToFit="1"/>
    </xf>
    <xf numFmtId="176" fontId="10" fillId="0" borderId="104" xfId="4" applyNumberFormat="1" applyFont="1" applyBorder="1" applyAlignment="1" applyProtection="1">
      <alignment horizontal="right" vertical="center" shrinkToFit="1"/>
      <protection locked="0"/>
    </xf>
    <xf numFmtId="0" fontId="31" fillId="0" borderId="0" xfId="0" applyFont="1" applyProtection="1">
      <alignment vertical="center"/>
      <protection locked="0"/>
    </xf>
    <xf numFmtId="0" fontId="7" fillId="0" borderId="0" xfId="6" applyFont="1">
      <alignment vertical="center"/>
    </xf>
    <xf numFmtId="176" fontId="35" fillId="0" borderId="0" xfId="4" applyNumberFormat="1" applyFont="1" applyAlignment="1">
      <alignment horizontal="right" vertical="center" shrinkToFit="1"/>
    </xf>
    <xf numFmtId="0" fontId="28" fillId="0" borderId="0" xfId="6" applyFont="1" applyAlignment="1" applyProtection="1">
      <alignment vertical="center" shrinkToFit="1"/>
      <protection locked="0"/>
    </xf>
    <xf numFmtId="0" fontId="7" fillId="0" borderId="0" xfId="6" applyFont="1" applyAlignment="1" applyProtection="1">
      <alignment horizontal="left" vertical="center"/>
      <protection locked="0"/>
    </xf>
    <xf numFmtId="3" fontId="17" fillId="0" borderId="86" xfId="6" applyNumberFormat="1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9" fillId="0" borderId="86" xfId="6" applyNumberFormat="1" applyFont="1" applyBorder="1" applyAlignment="1" applyProtection="1">
      <alignment vertical="center" shrinkToFit="1"/>
      <protection locked="0"/>
    </xf>
    <xf numFmtId="38" fontId="26" fillId="0" borderId="17" xfId="0" applyNumberFormat="1" applyFont="1" applyBorder="1" applyAlignment="1" applyProtection="1">
      <alignment vertical="center" shrinkToFit="1"/>
      <protection locked="0"/>
    </xf>
    <xf numFmtId="0" fontId="0" fillId="0" borderId="87" xfId="0" applyBorder="1" applyProtection="1">
      <alignment vertical="center"/>
      <protection locked="0"/>
    </xf>
    <xf numFmtId="49" fontId="9" fillId="0" borderId="0" xfId="6" applyNumberFormat="1" applyFont="1" applyAlignment="1">
      <alignment horizontal="right" vertical="center" shrinkToFit="1"/>
    </xf>
    <xf numFmtId="176" fontId="9" fillId="0" borderId="7" xfId="6" applyNumberFormat="1" applyFont="1" applyBorder="1" applyAlignment="1" applyProtection="1">
      <alignment horizontal="center" vertical="center" wrapText="1"/>
      <protection locked="0"/>
    </xf>
    <xf numFmtId="176" fontId="14" fillId="0" borderId="6" xfId="6" applyNumberFormat="1" applyFont="1" applyBorder="1" applyAlignment="1" applyProtection="1">
      <alignment horizontal="center" vertical="center"/>
      <protection locked="0"/>
    </xf>
    <xf numFmtId="176" fontId="14" fillId="0" borderId="76" xfId="6" applyNumberFormat="1" applyFont="1" applyBorder="1" applyAlignment="1" applyProtection="1">
      <alignment horizontal="center" vertical="center"/>
      <protection locked="0"/>
    </xf>
    <xf numFmtId="176" fontId="14" fillId="0" borderId="77" xfId="6" applyNumberFormat="1" applyFont="1" applyBorder="1" applyAlignment="1" applyProtection="1">
      <alignment horizontal="center" vertical="center"/>
      <protection locked="0"/>
    </xf>
    <xf numFmtId="0" fontId="1" fillId="0" borderId="45" xfId="6" applyBorder="1" applyAlignment="1" applyProtection="1">
      <alignment horizontal="center" vertical="center"/>
      <protection locked="0"/>
    </xf>
    <xf numFmtId="0" fontId="1" fillId="0" borderId="46" xfId="6" applyBorder="1" applyAlignment="1" applyProtection="1">
      <alignment horizontal="center" vertical="center"/>
      <protection locked="0"/>
    </xf>
    <xf numFmtId="0" fontId="17" fillId="0" borderId="86" xfId="6" applyFont="1" applyBorder="1" applyAlignment="1">
      <alignment horizontal="center" vertical="center"/>
    </xf>
    <xf numFmtId="0" fontId="17" fillId="0" borderId="17" xfId="6" applyFont="1" applyBorder="1" applyAlignment="1">
      <alignment horizontal="center" vertical="center"/>
    </xf>
    <xf numFmtId="0" fontId="1" fillId="0" borderId="0" xfId="6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4" xfId="0" applyBorder="1" applyAlignment="1" applyProtection="1">
      <protection locked="0"/>
    </xf>
    <xf numFmtId="49" fontId="10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38" fontId="9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3" fontId="21" fillId="0" borderId="92" xfId="6" applyNumberFormat="1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0" fontId="0" fillId="0" borderId="0" xfId="0">
      <alignment vertical="center"/>
    </xf>
    <xf numFmtId="49" fontId="5" fillId="0" borderId="0" xfId="6" applyNumberFormat="1" applyFont="1" applyProtection="1">
      <alignment vertical="center"/>
      <protection locked="0"/>
    </xf>
    <xf numFmtId="49" fontId="6" fillId="0" borderId="0" xfId="6" applyNumberFormat="1" applyFont="1" applyProtection="1">
      <alignment vertical="center"/>
      <protection locked="0"/>
    </xf>
    <xf numFmtId="49" fontId="6" fillId="0" borderId="0" xfId="6" applyNumberFormat="1" applyFont="1" applyAlignment="1">
      <alignment horizontal="center" vertical="center"/>
    </xf>
    <xf numFmtId="0" fontId="34" fillId="0" borderId="0" xfId="6" applyFont="1" applyAlignment="1" applyProtection="1">
      <alignment horizontal="right" vertical="center"/>
      <protection locked="0"/>
    </xf>
    <xf numFmtId="0" fontId="1" fillId="0" borderId="0" xfId="6" applyAlignment="1">
      <alignment shrinkToFit="1"/>
    </xf>
    <xf numFmtId="0" fontId="10" fillId="0" borderId="14" xfId="6" applyFont="1" applyBorder="1" applyAlignment="1" applyProtection="1">
      <protection locked="0"/>
    </xf>
    <xf numFmtId="49" fontId="10" fillId="0" borderId="21" xfId="6" applyNumberFormat="1" applyFont="1" applyBorder="1" applyProtection="1">
      <alignment vertical="center"/>
      <protection locked="0"/>
    </xf>
    <xf numFmtId="176" fontId="9" fillId="0" borderId="7" xfId="6" applyNumberFormat="1" applyFont="1" applyBorder="1" applyAlignment="1">
      <alignment horizontal="center" vertical="center"/>
    </xf>
    <xf numFmtId="176" fontId="9" fillId="0" borderId="6" xfId="6" applyNumberFormat="1" applyFont="1" applyBorder="1" applyAlignment="1">
      <alignment horizontal="center" vertical="center"/>
    </xf>
    <xf numFmtId="176" fontId="9" fillId="0" borderId="76" xfId="6" applyNumberFormat="1" applyFont="1" applyBorder="1" applyAlignment="1">
      <alignment horizontal="center" vertical="center"/>
    </xf>
    <xf numFmtId="176" fontId="9" fillId="0" borderId="77" xfId="6" applyNumberFormat="1" applyFont="1" applyBorder="1" applyAlignment="1">
      <alignment horizontal="center" vertical="center"/>
    </xf>
    <xf numFmtId="0" fontId="1" fillId="0" borderId="45" xfId="6" applyBorder="1">
      <alignment vertical="center"/>
    </xf>
    <xf numFmtId="0" fontId="1" fillId="0" borderId="46" xfId="6" applyBorder="1">
      <alignment vertical="center"/>
    </xf>
    <xf numFmtId="176" fontId="9" fillId="0" borderId="5" xfId="6" applyNumberFormat="1" applyFont="1" applyBorder="1" applyAlignment="1">
      <alignment horizontal="center" vertical="center"/>
    </xf>
    <xf numFmtId="0" fontId="8" fillId="0" borderId="76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77" xfId="6" applyFont="1" applyBorder="1" applyAlignment="1">
      <alignment horizontal="center" vertical="center"/>
    </xf>
    <xf numFmtId="0" fontId="1" fillId="0" borderId="4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46" xfId="6" applyBorder="1" applyAlignment="1">
      <alignment horizontal="center" vertical="center"/>
    </xf>
    <xf numFmtId="0" fontId="9" fillId="0" borderId="32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0" fontId="9" fillId="0" borderId="34" xfId="6" applyFont="1" applyBorder="1" applyAlignment="1">
      <alignment horizontal="center" vertical="center"/>
    </xf>
    <xf numFmtId="0" fontId="1" fillId="0" borderId="6" xfId="6" applyBorder="1" applyAlignment="1" applyProtection="1">
      <protection locked="0"/>
    </xf>
    <xf numFmtId="0" fontId="1" fillId="0" borderId="76" xfId="6" applyBorder="1" applyAlignment="1" applyProtection="1">
      <protection locked="0"/>
    </xf>
    <xf numFmtId="0" fontId="1" fillId="0" borderId="77" xfId="6" applyBorder="1" applyAlignment="1" applyProtection="1">
      <protection locked="0"/>
    </xf>
    <xf numFmtId="0" fontId="1" fillId="0" borderId="45" xfId="6" applyBorder="1" applyAlignment="1" applyProtection="1">
      <protection locked="0"/>
    </xf>
    <xf numFmtId="0" fontId="1" fillId="0" borderId="46" xfId="6" applyBorder="1" applyAlignment="1" applyProtection="1">
      <protection locked="0"/>
    </xf>
    <xf numFmtId="176" fontId="9" fillId="0" borderId="39" xfId="6" applyNumberFormat="1" applyFont="1" applyBorder="1" applyAlignment="1">
      <alignment horizontal="left" vertical="center" shrinkToFit="1"/>
    </xf>
    <xf numFmtId="176" fontId="9" fillId="0" borderId="39" xfId="6" applyNumberFormat="1" applyFont="1" applyBorder="1" applyAlignment="1">
      <alignment vertical="center" shrinkToFit="1"/>
    </xf>
    <xf numFmtId="176" fontId="9" fillId="0" borderId="88" xfId="6" applyNumberFormat="1" applyFont="1" applyBorder="1" applyAlignment="1">
      <alignment horizontal="left" vertical="center" shrinkToFit="1"/>
    </xf>
    <xf numFmtId="176" fontId="9" fillId="0" borderId="88" xfId="6" applyNumberFormat="1" applyFont="1" applyBorder="1" applyAlignment="1">
      <alignment vertical="center" shrinkToFit="1"/>
    </xf>
    <xf numFmtId="176" fontId="9" fillId="0" borderId="89" xfId="6" applyNumberFormat="1" applyFont="1" applyBorder="1" applyAlignment="1">
      <alignment horizontal="center" vertical="center" wrapText="1" shrinkToFit="1"/>
    </xf>
    <xf numFmtId="0" fontId="8" fillId="0" borderId="90" xfId="6" applyFont="1" applyBorder="1" applyAlignment="1">
      <alignment horizontal="center" vertical="center" wrapText="1" shrinkToFit="1"/>
    </xf>
    <xf numFmtId="176" fontId="9" fillId="0" borderId="66" xfId="6" applyNumberFormat="1" applyFont="1" applyBorder="1" applyAlignment="1" applyProtection="1">
      <alignment horizontal="center" vertical="center" shrinkToFit="1"/>
      <protection locked="0"/>
    </xf>
    <xf numFmtId="0" fontId="8" fillId="0" borderId="40" xfId="6" applyFont="1" applyBorder="1" applyAlignment="1" applyProtection="1">
      <alignment horizontal="center" vertical="center" shrinkToFit="1"/>
      <protection locked="0"/>
    </xf>
    <xf numFmtId="0" fontId="8" fillId="0" borderId="67" xfId="6" applyFont="1" applyBorder="1" applyAlignment="1" applyProtection="1">
      <alignment horizontal="center" vertical="center" shrinkToFit="1"/>
      <protection locked="0"/>
    </xf>
    <xf numFmtId="176" fontId="9" fillId="0" borderId="85" xfId="6" applyNumberFormat="1" applyFont="1" applyBorder="1" applyAlignment="1">
      <alignment vertical="center" shrinkToFit="1"/>
    </xf>
    <xf numFmtId="176" fontId="10" fillId="3" borderId="61" xfId="6" applyNumberFormat="1" applyFont="1" applyFill="1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49" fontId="11" fillId="0" borderId="14" xfId="6" applyNumberFormat="1" applyFont="1" applyBorder="1" applyAlignment="1" applyProtection="1">
      <alignment vertical="center" shrinkToFit="1"/>
      <protection locked="0"/>
    </xf>
    <xf numFmtId="0" fontId="12" fillId="0" borderId="14" xfId="6" applyFont="1" applyBorder="1" applyAlignment="1" applyProtection="1">
      <alignment vertical="center" shrinkToFit="1"/>
      <protection locked="0"/>
    </xf>
    <xf numFmtId="49" fontId="10" fillId="0" borderId="14" xfId="6" applyNumberFormat="1" applyFont="1" applyBorder="1" applyAlignment="1" applyProtection="1">
      <alignment vertical="center" shrinkToFit="1"/>
      <protection locked="0"/>
    </xf>
    <xf numFmtId="0" fontId="0" fillId="0" borderId="14" xfId="0" applyBorder="1" applyProtection="1">
      <alignment vertical="center"/>
      <protection locked="0"/>
    </xf>
    <xf numFmtId="49" fontId="10" fillId="0" borderId="21" xfId="6" applyNumberFormat="1" applyFont="1" applyBorder="1" applyAlignment="1" applyProtection="1">
      <alignment vertical="center" shrinkToFit="1"/>
      <protection locked="0"/>
    </xf>
    <xf numFmtId="0" fontId="8" fillId="0" borderId="21" xfId="6" applyFont="1" applyBorder="1" applyAlignment="1" applyProtection="1">
      <alignment vertical="center" shrinkToFit="1"/>
      <protection locked="0"/>
    </xf>
    <xf numFmtId="0" fontId="8" fillId="0" borderId="14" xfId="6" applyFont="1" applyBorder="1" applyAlignment="1" applyProtection="1">
      <alignment vertical="center" shrinkToFit="1"/>
      <protection locked="0"/>
    </xf>
    <xf numFmtId="176" fontId="9" fillId="0" borderId="72" xfId="6" applyNumberFormat="1" applyFont="1" applyBorder="1" applyAlignment="1">
      <alignment horizontal="center" vertical="center" wrapText="1" shrinkToFit="1"/>
    </xf>
    <xf numFmtId="0" fontId="8" fillId="0" borderId="73" xfId="6" applyFont="1" applyBorder="1" applyAlignment="1">
      <alignment horizontal="center" vertical="center" wrapText="1" shrinkToFit="1"/>
    </xf>
    <xf numFmtId="0" fontId="8" fillId="0" borderId="74" xfId="6" applyFont="1" applyBorder="1" applyAlignment="1">
      <alignment horizontal="center" vertical="center" wrapText="1" shrinkToFit="1"/>
    </xf>
    <xf numFmtId="176" fontId="9" fillId="0" borderId="75" xfId="6" applyNumberFormat="1" applyFont="1" applyBorder="1" applyAlignment="1">
      <alignment horizontal="center" vertical="center" wrapText="1"/>
    </xf>
    <xf numFmtId="0" fontId="9" fillId="0" borderId="50" xfId="6" applyFont="1" applyBorder="1" applyAlignment="1">
      <alignment horizontal="center" vertical="center" wrapText="1"/>
    </xf>
    <xf numFmtId="49" fontId="9" fillId="0" borderId="0" xfId="6" applyNumberFormat="1" applyFont="1" applyAlignment="1">
      <alignment vertical="center" shrinkToFit="1"/>
    </xf>
    <xf numFmtId="49" fontId="9" fillId="0" borderId="1" xfId="6" applyNumberFormat="1" applyFont="1" applyBorder="1" applyAlignment="1">
      <alignment vertical="center" shrinkToFit="1"/>
    </xf>
    <xf numFmtId="12" fontId="13" fillId="0" borderId="0" xfId="6" applyNumberFormat="1" applyFont="1" applyAlignment="1" applyProtection="1">
      <alignment horizontal="center" vertical="center" shrinkToFit="1"/>
      <protection locked="0"/>
    </xf>
    <xf numFmtId="12" fontId="8" fillId="0" borderId="1" xfId="6" applyNumberFormat="1" applyFont="1" applyBorder="1" applyAlignment="1" applyProtection="1">
      <alignment vertical="center" shrinkToFit="1"/>
      <protection locked="0"/>
    </xf>
    <xf numFmtId="0" fontId="1" fillId="0" borderId="0" xfId="6" applyAlignment="1">
      <alignment horizontal="right" vertical="center" shrinkToFit="1"/>
    </xf>
    <xf numFmtId="0" fontId="0" fillId="0" borderId="21" xfId="0" applyBorder="1" applyProtection="1">
      <alignment vertical="center"/>
      <protection locked="0"/>
    </xf>
    <xf numFmtId="49" fontId="10" fillId="0" borderId="25" xfId="6" applyNumberFormat="1" applyFont="1" applyBorder="1" applyProtection="1">
      <alignment vertical="center"/>
      <protection locked="0"/>
    </xf>
    <xf numFmtId="0" fontId="0" fillId="0" borderId="25" xfId="0" applyBorder="1">
      <alignment vertical="center"/>
    </xf>
    <xf numFmtId="49" fontId="9" fillId="0" borderId="1" xfId="6" applyNumberFormat="1" applyFont="1" applyBorder="1" applyAlignment="1">
      <alignment horizontal="right" vertical="center" shrinkToFit="1"/>
    </xf>
    <xf numFmtId="49" fontId="10" fillId="0" borderId="1" xfId="6" applyNumberFormat="1" applyFont="1" applyBorder="1" applyAlignment="1" applyProtection="1">
      <alignment vertical="center" shrinkToFit="1"/>
      <protection locked="0"/>
    </xf>
    <xf numFmtId="0" fontId="8" fillId="0" borderId="1" xfId="6" applyFont="1" applyBorder="1" applyAlignment="1" applyProtection="1">
      <alignment vertical="center" shrinkToFit="1"/>
      <protection locked="0"/>
    </xf>
    <xf numFmtId="176" fontId="9" fillId="0" borderId="75" xfId="6" applyNumberFormat="1" applyFont="1" applyBorder="1" applyAlignment="1" applyProtection="1">
      <alignment horizontal="center" vertical="center" wrapText="1" shrinkToFit="1"/>
      <protection locked="0"/>
    </xf>
    <xf numFmtId="0" fontId="9" fillId="0" borderId="50" xfId="6" applyFont="1" applyBorder="1" applyAlignment="1" applyProtection="1">
      <alignment horizontal="center" vertical="center" wrapText="1" shrinkToFit="1"/>
      <protection locked="0"/>
    </xf>
    <xf numFmtId="0" fontId="17" fillId="0" borderId="2" xfId="6" applyFont="1" applyBorder="1" applyAlignment="1" applyProtection="1">
      <alignment horizontal="center" vertical="center" shrinkToFit="1"/>
      <protection locked="0"/>
    </xf>
    <xf numFmtId="176" fontId="10" fillId="0" borderId="32" xfId="6" applyNumberFormat="1" applyFont="1" applyBorder="1" applyAlignment="1" applyProtection="1">
      <alignment horizontal="center" vertical="center"/>
      <protection locked="0"/>
    </xf>
    <xf numFmtId="176" fontId="10" fillId="0" borderId="33" xfId="6" applyNumberFormat="1" applyFont="1" applyBorder="1" applyAlignment="1" applyProtection="1">
      <alignment horizontal="center" vertical="center"/>
      <protection locked="0"/>
    </xf>
    <xf numFmtId="0" fontId="16" fillId="0" borderId="32" xfId="6" applyFont="1" applyBorder="1" applyAlignment="1" applyProtection="1">
      <alignment horizontal="center" vertical="center"/>
      <protection locked="0"/>
    </xf>
    <xf numFmtId="0" fontId="16" fillId="0" borderId="33" xfId="6" applyFont="1" applyBorder="1" applyAlignment="1" applyProtection="1">
      <alignment horizontal="center" vertical="center"/>
      <protection locked="0"/>
    </xf>
    <xf numFmtId="176" fontId="9" fillId="0" borderId="33" xfId="6" applyNumberFormat="1" applyFont="1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1" fillId="0" borderId="33" xfId="6" applyBorder="1" applyAlignment="1" applyProtection="1">
      <alignment horizontal="center" vertical="center"/>
      <protection locked="0"/>
    </xf>
    <xf numFmtId="176" fontId="9" fillId="0" borderId="32" xfId="6" applyNumberFormat="1" applyFont="1" applyBorder="1" applyAlignment="1" applyProtection="1">
      <alignment horizontal="center" vertical="center" shrinkToFit="1"/>
      <protection locked="0"/>
    </xf>
    <xf numFmtId="176" fontId="9" fillId="0" borderId="35" xfId="6" applyNumberFormat="1" applyFont="1" applyBorder="1" applyAlignment="1" applyProtection="1">
      <alignment horizontal="center" vertical="center" shrinkToFit="1"/>
      <protection locked="0"/>
    </xf>
    <xf numFmtId="176" fontId="9" fillId="0" borderId="33" xfId="6" applyNumberFormat="1" applyFont="1" applyBorder="1" applyAlignment="1" applyProtection="1">
      <alignment horizontal="center" vertical="center" shrinkToFit="1"/>
      <protection locked="0"/>
    </xf>
    <xf numFmtId="176" fontId="9" fillId="0" borderId="78" xfId="6" applyNumberFormat="1" applyFont="1" applyBorder="1" applyAlignment="1" applyProtection="1">
      <alignment horizontal="center" vertical="center" wrapText="1" shrinkToFit="1"/>
      <protection locked="0"/>
    </xf>
    <xf numFmtId="0" fontId="9" fillId="0" borderId="79" xfId="6" applyFont="1" applyBorder="1" applyAlignment="1" applyProtection="1">
      <alignment horizontal="center" vertical="center" wrapText="1" shrinkToFit="1"/>
      <protection locked="0"/>
    </xf>
    <xf numFmtId="0" fontId="9" fillId="0" borderId="80" xfId="6" applyFont="1" applyBorder="1" applyAlignment="1" applyProtection="1">
      <alignment horizontal="center" vertical="center" wrapText="1" shrinkToFit="1"/>
      <protection locked="0"/>
    </xf>
    <xf numFmtId="176" fontId="9" fillId="0" borderId="39" xfId="6" applyNumberFormat="1" applyFont="1" applyBorder="1" applyAlignment="1">
      <alignment horizontal="center" vertical="center" wrapText="1"/>
    </xf>
    <xf numFmtId="0" fontId="1" fillId="0" borderId="39" xfId="6" applyBorder="1" applyAlignment="1">
      <alignment horizontal="center" vertical="center" wrapText="1"/>
    </xf>
    <xf numFmtId="176" fontId="9" fillId="0" borderId="39" xfId="6" applyNumberFormat="1" applyFont="1" applyBorder="1" applyAlignment="1" applyProtection="1">
      <alignment horizontal="center" vertical="center" wrapText="1"/>
      <protection locked="0"/>
    </xf>
    <xf numFmtId="0" fontId="1" fillId="0" borderId="81" xfId="6" applyBorder="1" applyAlignment="1" applyProtection="1">
      <alignment horizontal="center" vertical="center" wrapText="1"/>
      <protection locked="0"/>
    </xf>
    <xf numFmtId="0" fontId="1" fillId="0" borderId="39" xfId="6" applyBorder="1" applyAlignment="1" applyProtection="1">
      <alignment horizontal="center" vertical="center" wrapText="1"/>
      <protection locked="0"/>
    </xf>
    <xf numFmtId="176" fontId="9" fillId="0" borderId="29" xfId="6" applyNumberFormat="1" applyFont="1" applyBorder="1" applyAlignment="1">
      <alignment vertical="center" shrinkToFit="1"/>
    </xf>
    <xf numFmtId="176" fontId="9" fillId="0" borderId="10" xfId="6" applyNumberFormat="1" applyFont="1" applyBorder="1" applyAlignment="1">
      <alignment vertical="center" shrinkToFit="1"/>
    </xf>
    <xf numFmtId="176" fontId="10" fillId="3" borderId="7" xfId="6" applyNumberFormat="1" applyFont="1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9" fillId="0" borderId="18" xfId="6" applyNumberFormat="1" applyFont="1" applyBorder="1" applyAlignment="1">
      <alignment vertical="center" shrinkToFit="1"/>
    </xf>
    <xf numFmtId="176" fontId="9" fillId="0" borderId="86" xfId="6" applyNumberFormat="1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49" fontId="10" fillId="0" borderId="86" xfId="6" applyNumberFormat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0" fontId="1" fillId="0" borderId="87" xfId="6" applyBorder="1" applyAlignment="1">
      <alignment horizontal="center" vertical="center"/>
    </xf>
    <xf numFmtId="49" fontId="10" fillId="0" borderId="68" xfId="6" applyNumberFormat="1" applyFont="1" applyBorder="1" applyAlignment="1" applyProtection="1">
      <alignment horizontal="center" vertical="center" shrinkToFit="1"/>
      <protection locked="0"/>
    </xf>
    <xf numFmtId="176" fontId="15" fillId="0" borderId="82" xfId="6" applyNumberFormat="1" applyFont="1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vertical="center" shrinkToFit="1"/>
      <protection locked="0"/>
    </xf>
    <xf numFmtId="0" fontId="0" fillId="0" borderId="84" xfId="0" applyBorder="1" applyAlignment="1" applyProtection="1">
      <alignment vertical="center" shrinkToFit="1"/>
      <protection locked="0"/>
    </xf>
    <xf numFmtId="49" fontId="13" fillId="0" borderId="14" xfId="6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9" fillId="0" borderId="68" xfId="6" applyNumberFormat="1" applyFont="1" applyBorder="1" applyAlignment="1">
      <alignment horizontal="center" vertical="center" shrinkToFit="1"/>
    </xf>
    <xf numFmtId="0" fontId="0" fillId="0" borderId="91" xfId="0" applyBorder="1" applyAlignment="1" applyProtection="1">
      <protection locked="0"/>
    </xf>
    <xf numFmtId="49" fontId="13" fillId="0" borderId="91" xfId="4" applyNumberFormat="1" applyFont="1" applyBorder="1" applyAlignment="1" applyProtection="1">
      <alignment vertical="center" wrapText="1" shrinkToFit="1"/>
      <protection locked="0"/>
    </xf>
    <xf numFmtId="0" fontId="1" fillId="0" borderId="91" xfId="4" applyBorder="1" applyAlignment="1" applyProtection="1">
      <alignment vertical="center" wrapText="1" shrinkToFit="1"/>
      <protection locked="0"/>
    </xf>
    <xf numFmtId="0" fontId="1" fillId="0" borderId="14" xfId="4" applyBorder="1" applyAlignment="1" applyProtection="1">
      <alignment vertical="center" wrapText="1" shrinkToFit="1"/>
      <protection locked="0"/>
    </xf>
    <xf numFmtId="49" fontId="10" fillId="0" borderId="68" xfId="4" applyNumberFormat="1" applyFont="1" applyBorder="1" applyAlignment="1" applyProtection="1">
      <alignment horizontal="center" vertical="center" shrinkToFit="1"/>
      <protection locked="0"/>
    </xf>
    <xf numFmtId="49" fontId="10" fillId="0" borderId="86" xfId="4" applyNumberFormat="1" applyFont="1" applyBorder="1" applyAlignment="1" applyProtection="1">
      <alignment horizontal="center" vertical="center" shrinkToFit="1"/>
      <protection locked="0"/>
    </xf>
    <xf numFmtId="38" fontId="9" fillId="0" borderId="86" xfId="4" applyNumberFormat="1" applyFont="1" applyBorder="1" applyAlignment="1" applyProtection="1">
      <alignment horizontal="right" vertical="center" shrinkToFit="1"/>
      <protection locked="0"/>
    </xf>
    <xf numFmtId="38" fontId="26" fillId="0" borderId="17" xfId="0" applyNumberFormat="1" applyFont="1" applyBorder="1" applyAlignment="1" applyProtection="1">
      <alignment horizontal="right" vertical="center" shrinkToFit="1"/>
      <protection locked="0"/>
    </xf>
    <xf numFmtId="49" fontId="13" fillId="0" borderId="14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49" fontId="10" fillId="0" borderId="71" xfId="4" applyNumberFormat="1" applyFont="1" applyBorder="1" applyAlignment="1" applyProtection="1">
      <alignment horizontal="center" vertical="center" shrinkToFit="1"/>
      <protection locked="0"/>
    </xf>
    <xf numFmtId="49" fontId="10" fillId="0" borderId="92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93" xfId="0" applyBorder="1" applyAlignment="1" applyProtection="1">
      <alignment vertical="center" shrinkToFit="1"/>
      <protection locked="0"/>
    </xf>
    <xf numFmtId="38" fontId="9" fillId="0" borderId="92" xfId="4" applyNumberFormat="1" applyFont="1" applyBorder="1" applyAlignment="1" applyProtection="1">
      <alignment horizontal="right" vertical="center" shrinkToFit="1"/>
      <protection locked="0"/>
    </xf>
    <xf numFmtId="38" fontId="26" fillId="0" borderId="28" xfId="0" applyNumberFormat="1" applyFont="1" applyBorder="1" applyAlignment="1" applyProtection="1">
      <alignment horizontal="right" vertical="center" shrinkToFit="1"/>
      <protection locked="0"/>
    </xf>
    <xf numFmtId="38" fontId="9" fillId="0" borderId="17" xfId="4" applyNumberFormat="1" applyFont="1" applyBorder="1" applyAlignment="1" applyProtection="1">
      <alignment horizontal="right" vertical="center" shrinkToFit="1"/>
      <protection locked="0"/>
    </xf>
    <xf numFmtId="176" fontId="22" fillId="0" borderId="76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76" xfId="4" applyBorder="1"/>
    <xf numFmtId="176" fontId="9" fillId="0" borderId="29" xfId="4" applyNumberFormat="1" applyFont="1" applyBorder="1" applyAlignment="1">
      <alignment vertical="center" shrinkToFit="1"/>
    </xf>
    <xf numFmtId="176" fontId="9" fillId="0" borderId="2" xfId="4" applyNumberFormat="1" applyFont="1" applyBorder="1" applyAlignment="1">
      <alignment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9" fillId="0" borderId="89" xfId="4" applyNumberFormat="1" applyFont="1" applyBorder="1" applyAlignment="1">
      <alignment horizontal="center" vertical="center" wrapText="1" shrinkToFit="1"/>
    </xf>
    <xf numFmtId="0" fontId="8" fillId="0" borderId="90" xfId="4" applyFont="1" applyBorder="1" applyAlignment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40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82" xfId="4" applyNumberFormat="1" applyFont="1" applyBorder="1" applyAlignment="1">
      <alignment horizontal="center" vertical="center" wrapText="1" shrinkToFit="1"/>
    </xf>
    <xf numFmtId="0" fontId="17" fillId="0" borderId="6" xfId="4" applyFont="1" applyBorder="1" applyAlignment="1">
      <alignment vertical="center" wrapText="1" shrinkToFit="1"/>
    </xf>
    <xf numFmtId="0" fontId="17" fillId="0" borderId="83" xfId="4" applyFont="1" applyBorder="1" applyAlignment="1">
      <alignment vertical="center" wrapText="1" shrinkToFit="1"/>
    </xf>
    <xf numFmtId="0" fontId="17" fillId="0" borderId="84" xfId="4" applyFont="1" applyBorder="1" applyAlignment="1">
      <alignment vertical="center" wrapText="1" shrinkToFit="1"/>
    </xf>
    <xf numFmtId="49" fontId="13" fillId="0" borderId="0" xfId="4" applyNumberFormat="1" applyFont="1" applyAlignment="1" applyProtection="1">
      <alignment horizontal="center" vertical="center" wrapText="1" shrinkToFit="1"/>
      <protection locked="0"/>
    </xf>
    <xf numFmtId="0" fontId="9" fillId="0" borderId="0" xfId="4" applyFont="1" applyAlignment="1">
      <alignment horizontal="center" vertical="center"/>
    </xf>
    <xf numFmtId="176" fontId="9" fillId="0" borderId="68" xfId="4" applyNumberFormat="1" applyFont="1" applyBorder="1" applyAlignment="1">
      <alignment horizontal="center" vertical="center" shrinkToFit="1"/>
    </xf>
    <xf numFmtId="176" fontId="9" fillId="0" borderId="86" xfId="4" applyNumberFormat="1" applyFont="1" applyBorder="1" applyAlignment="1">
      <alignment horizontal="center" vertical="center" shrinkToFit="1"/>
    </xf>
    <xf numFmtId="176" fontId="9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14" fillId="0" borderId="0" xfId="4" applyNumberFormat="1" applyFont="1" applyAlignment="1">
      <alignment vertical="center" shrinkToFit="1"/>
    </xf>
    <xf numFmtId="176" fontId="9" fillId="0" borderId="10" xfId="4" applyNumberFormat="1" applyFont="1" applyBorder="1" applyAlignment="1">
      <alignment vertical="center" shrinkToFit="1"/>
    </xf>
    <xf numFmtId="176" fontId="9" fillId="0" borderId="18" xfId="4" applyNumberFormat="1" applyFont="1" applyBorder="1" applyAlignment="1">
      <alignment vertical="center" shrinkToFit="1"/>
    </xf>
    <xf numFmtId="178" fontId="22" fillId="0" borderId="11" xfId="4" applyNumberFormat="1" applyFont="1" applyBorder="1" applyAlignment="1" applyProtection="1">
      <alignment horizontal="left" vertical="center" shrinkToFit="1"/>
      <protection locked="0"/>
    </xf>
    <xf numFmtId="178" fontId="22" fillId="0" borderId="21" xfId="4" applyNumberFormat="1" applyFont="1" applyBorder="1" applyAlignment="1" applyProtection="1">
      <alignment horizontal="left" vertical="center" shrinkToFit="1"/>
      <protection locked="0"/>
    </xf>
    <xf numFmtId="178" fontId="22" fillId="0" borderId="17" xfId="4" applyNumberFormat="1" applyFont="1" applyBorder="1" applyAlignment="1" applyProtection="1">
      <alignment horizontal="left" vertical="center" shrinkToFit="1"/>
      <protection locked="0"/>
    </xf>
    <xf numFmtId="176" fontId="9" fillId="0" borderId="99" xfId="4" applyNumberFormat="1" applyFont="1" applyBorder="1" applyAlignment="1">
      <alignment vertical="center" shrinkToFit="1"/>
    </xf>
    <xf numFmtId="176" fontId="9" fillId="0" borderId="39" xfId="4" applyNumberFormat="1" applyFont="1" applyBorder="1" applyAlignment="1">
      <alignment horizontal="left" vertical="center" shrinkToFit="1"/>
    </xf>
    <xf numFmtId="176" fontId="9" fillId="0" borderId="39" xfId="4" applyNumberFormat="1" applyFont="1" applyBorder="1" applyAlignment="1">
      <alignment vertical="center" shrinkToFit="1"/>
    </xf>
    <xf numFmtId="176" fontId="9" fillId="0" borderId="103" xfId="4" applyNumberFormat="1" applyFont="1" applyBorder="1" applyAlignment="1">
      <alignment vertical="center" shrinkToFit="1"/>
    </xf>
    <xf numFmtId="49" fontId="10" fillId="0" borderId="21" xfId="4" applyNumberFormat="1" applyFont="1" applyBorder="1" applyAlignment="1" applyProtection="1">
      <alignment vertical="center" shrinkToFit="1"/>
      <protection locked="0"/>
    </xf>
    <xf numFmtId="0" fontId="8" fillId="0" borderId="21" xfId="4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>
      <alignment horizontal="right" vertical="center" shrinkToFit="1"/>
    </xf>
    <xf numFmtId="176" fontId="9" fillId="0" borderId="72" xfId="4" applyNumberFormat="1" applyFont="1" applyBorder="1" applyAlignment="1">
      <alignment horizontal="center" vertical="center" wrapText="1" shrinkToFit="1"/>
    </xf>
    <xf numFmtId="0" fontId="8" fillId="0" borderId="73" xfId="4" applyFont="1" applyBorder="1" applyAlignment="1">
      <alignment horizontal="center" vertical="center" wrapText="1" shrinkToFit="1"/>
    </xf>
    <xf numFmtId="0" fontId="8" fillId="0" borderId="74" xfId="4" applyFont="1" applyBorder="1" applyAlignment="1">
      <alignment horizontal="center" vertical="center" wrapText="1" shrinkToFit="1"/>
    </xf>
    <xf numFmtId="176" fontId="9" fillId="0" borderId="75" xfId="4" applyNumberFormat="1" applyFont="1" applyBorder="1" applyAlignment="1">
      <alignment horizontal="center" vertical="center" wrapText="1"/>
    </xf>
    <xf numFmtId="0" fontId="9" fillId="0" borderId="50" xfId="4" applyFont="1" applyBorder="1" applyAlignment="1">
      <alignment horizontal="center" vertical="center" wrapText="1"/>
    </xf>
    <xf numFmtId="176" fontId="9" fillId="0" borderId="75" xfId="4" applyNumberFormat="1" applyFont="1" applyBorder="1" applyAlignment="1">
      <alignment horizontal="center" vertical="center" wrapText="1" shrinkToFit="1"/>
    </xf>
    <xf numFmtId="0" fontId="9" fillId="0" borderId="50" xfId="4" applyFont="1" applyBorder="1" applyAlignment="1">
      <alignment horizontal="center" vertical="center" wrapText="1" shrinkToFit="1"/>
    </xf>
    <xf numFmtId="0" fontId="17" fillId="0" borderId="2" xfId="4" applyFont="1" applyBorder="1" applyAlignment="1">
      <alignment horizontal="center" vertical="center" shrinkToFit="1"/>
    </xf>
    <xf numFmtId="176" fontId="9" fillId="0" borderId="15" xfId="4" applyNumberFormat="1" applyFont="1" applyBorder="1" applyAlignment="1" applyProtection="1">
      <alignment horizontal="center" vertical="center" shrinkToFit="1"/>
      <protection locked="0"/>
    </xf>
    <xf numFmtId="176" fontId="9" fillId="0" borderId="84" xfId="4" applyNumberFormat="1" applyFont="1" applyBorder="1" applyAlignment="1" applyProtection="1">
      <alignment horizontal="center" vertical="center" shrinkToFit="1"/>
      <protection locked="0"/>
    </xf>
    <xf numFmtId="176" fontId="10" fillId="0" borderId="11" xfId="4" applyNumberFormat="1" applyFont="1" applyBorder="1" applyAlignment="1" applyProtection="1">
      <alignment horizontal="center" vertical="center" shrinkToFit="1"/>
      <protection locked="0"/>
    </xf>
    <xf numFmtId="176" fontId="9" fillId="0" borderId="17" xfId="4" applyNumberFormat="1" applyFont="1" applyBorder="1" applyAlignment="1" applyProtection="1">
      <alignment horizontal="center" vertical="center" shrinkToFit="1"/>
      <protection locked="0"/>
    </xf>
    <xf numFmtId="176" fontId="9" fillId="0" borderId="7" xfId="4" applyNumberFormat="1" applyFont="1" applyBorder="1" applyAlignment="1">
      <alignment horizontal="center" vertical="center" shrinkToFit="1"/>
    </xf>
    <xf numFmtId="176" fontId="9" fillId="0" borderId="6" xfId="4" applyNumberFormat="1" applyFont="1" applyBorder="1" applyAlignment="1">
      <alignment horizontal="center" vertical="center" shrinkToFit="1"/>
    </xf>
    <xf numFmtId="176" fontId="9" fillId="0" borderId="5" xfId="4" applyNumberFormat="1" applyFont="1" applyBorder="1" applyAlignment="1">
      <alignment horizontal="center" vertical="center" shrinkToFit="1"/>
    </xf>
    <xf numFmtId="176" fontId="9" fillId="0" borderId="15" xfId="4" applyNumberFormat="1" applyFont="1" applyBorder="1" applyAlignment="1">
      <alignment horizontal="center" vertical="center" shrinkToFit="1"/>
    </xf>
    <xf numFmtId="176" fontId="9" fillId="0" borderId="84" xfId="4" applyNumberFormat="1" applyFont="1" applyBorder="1" applyAlignment="1">
      <alignment horizontal="center" vertical="center" shrinkToFit="1"/>
    </xf>
    <xf numFmtId="176" fontId="9" fillId="0" borderId="7" xfId="4" applyNumberFormat="1" applyFont="1" applyBorder="1" applyAlignment="1" applyProtection="1">
      <alignment horizontal="center" vertical="center" wrapText="1"/>
      <protection locked="0"/>
    </xf>
    <xf numFmtId="176" fontId="14" fillId="0" borderId="6" xfId="4" applyNumberFormat="1" applyFont="1" applyBorder="1" applyAlignment="1" applyProtection="1">
      <alignment horizontal="center" vertical="center" wrapText="1"/>
      <protection locked="0"/>
    </xf>
    <xf numFmtId="176" fontId="14" fillId="0" borderId="15" xfId="4" applyNumberFormat="1" applyFont="1" applyBorder="1" applyAlignment="1" applyProtection="1">
      <alignment horizontal="center" vertical="center" wrapText="1"/>
      <protection locked="0"/>
    </xf>
    <xf numFmtId="176" fontId="14" fillId="0" borderId="84" xfId="4" applyNumberFormat="1" applyFont="1" applyBorder="1" applyAlignment="1" applyProtection="1">
      <alignment horizontal="center" vertical="center" wrapText="1"/>
      <protection locked="0"/>
    </xf>
    <xf numFmtId="176" fontId="9" fillId="0" borderId="78" xfId="4" applyNumberFormat="1" applyFont="1" applyBorder="1" applyAlignment="1" applyProtection="1">
      <alignment horizontal="center" vertical="center" wrapText="1" shrinkToFit="1"/>
      <protection locked="0"/>
    </xf>
    <xf numFmtId="0" fontId="9" fillId="0" borderId="79" xfId="4" applyFont="1" applyBorder="1" applyAlignment="1" applyProtection="1">
      <alignment horizontal="center" vertical="center" wrapText="1" shrinkToFit="1"/>
      <protection locked="0"/>
    </xf>
    <xf numFmtId="0" fontId="9" fillId="0" borderId="80" xfId="4" applyFont="1" applyBorder="1" applyAlignment="1" applyProtection="1">
      <alignment horizontal="center" vertical="center" wrapText="1" shrinkToFit="1"/>
      <protection locked="0"/>
    </xf>
    <xf numFmtId="0" fontId="8" fillId="0" borderId="76" xfId="4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77" xfId="4" applyFont="1" applyBorder="1" applyAlignment="1">
      <alignment horizontal="center" vertical="center" shrinkToFit="1"/>
    </xf>
    <xf numFmtId="176" fontId="9" fillId="0" borderId="7" xfId="4" applyNumberFormat="1" applyFont="1" applyBorder="1" applyAlignment="1">
      <alignment horizontal="center" vertical="center" wrapText="1" shrinkToFit="1"/>
    </xf>
    <xf numFmtId="176" fontId="9" fillId="0" borderId="4" xfId="4" applyNumberFormat="1" applyFont="1" applyBorder="1" applyAlignment="1">
      <alignment horizontal="center" vertical="center" wrapText="1" shrinkToFit="1"/>
    </xf>
    <xf numFmtId="176" fontId="9" fillId="0" borderId="15" xfId="4" applyNumberFormat="1" applyFont="1" applyBorder="1" applyAlignment="1">
      <alignment horizontal="center" vertical="center" wrapText="1" shrinkToFit="1"/>
    </xf>
    <xf numFmtId="176" fontId="9" fillId="0" borderId="97" xfId="4" applyNumberFormat="1" applyFont="1" applyBorder="1" applyAlignment="1">
      <alignment horizontal="center" vertical="center" wrapText="1" shrinkToFit="1"/>
    </xf>
    <xf numFmtId="176" fontId="9" fillId="0" borderId="113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4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112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97" xfId="4" applyNumberFormat="1" applyFont="1" applyBorder="1" applyAlignment="1" applyProtection="1">
      <alignment horizontal="center" vertical="center" wrapText="1" shrinkToFit="1"/>
      <protection locked="0"/>
    </xf>
    <xf numFmtId="0" fontId="9" fillId="0" borderId="22" xfId="4" applyFont="1" applyBorder="1" applyAlignment="1">
      <alignment vertical="center" shrinkToFit="1"/>
    </xf>
    <xf numFmtId="0" fontId="8" fillId="0" borderId="25" xfId="4" applyFont="1" applyBorder="1" applyAlignment="1">
      <alignment vertical="center" shrinkToFit="1"/>
    </xf>
    <xf numFmtId="0" fontId="8" fillId="0" borderId="28" xfId="4" applyFont="1" applyBorder="1" applyAlignment="1">
      <alignment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49" fontId="9" fillId="0" borderId="91" xfId="4" applyNumberFormat="1" applyFont="1" applyBorder="1" applyAlignment="1">
      <alignment vertical="center" wrapText="1" shrinkToFit="1"/>
    </xf>
    <xf numFmtId="49" fontId="9" fillId="0" borderId="1" xfId="4" applyNumberFormat="1" applyFont="1" applyBorder="1" applyAlignment="1">
      <alignment vertical="center" wrapText="1" shrinkToFit="1"/>
    </xf>
    <xf numFmtId="0" fontId="8" fillId="0" borderId="14" xfId="4" applyFont="1" applyBorder="1" applyAlignment="1" applyProtection="1">
      <alignment vertical="center" shrinkToFit="1"/>
      <protection locked="0"/>
    </xf>
    <xf numFmtId="49" fontId="10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49" fontId="8" fillId="0" borderId="1" xfId="4" applyNumberFormat="1" applyFont="1" applyBorder="1" applyAlignment="1">
      <alignment horizontal="right" vertical="center" shrinkToFit="1"/>
    </xf>
    <xf numFmtId="49" fontId="10" fillId="0" borderId="25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>
      <alignment horizontal="right" vertical="center" shrinkToFit="1"/>
    </xf>
    <xf numFmtId="49" fontId="10" fillId="0" borderId="1" xfId="4" applyNumberFormat="1" applyFont="1" applyBorder="1" applyAlignment="1" applyProtection="1">
      <alignment vertical="center" shrinkToFit="1"/>
      <protection locked="0"/>
    </xf>
    <xf numFmtId="0" fontId="8" fillId="0" borderId="1" xfId="4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>
      <alignment vertical="center" shrinkToFit="1"/>
    </xf>
    <xf numFmtId="49" fontId="9" fillId="0" borderId="1" xfId="4" applyNumberFormat="1" applyFont="1" applyBorder="1" applyAlignment="1">
      <alignment vertical="center" shrinkToFit="1"/>
    </xf>
    <xf numFmtId="12" fontId="13" fillId="0" borderId="91" xfId="4" applyNumberFormat="1" applyFont="1" applyBorder="1" applyAlignment="1" applyProtection="1">
      <alignment horizontal="center" vertical="center" shrinkToFit="1"/>
      <protection locked="0"/>
    </xf>
    <xf numFmtId="12" fontId="8" fillId="0" borderId="1" xfId="4" applyNumberFormat="1" applyFont="1" applyBorder="1" applyAlignment="1" applyProtection="1">
      <alignment vertical="center" shrinkToFit="1"/>
      <protection locked="0"/>
    </xf>
    <xf numFmtId="49" fontId="33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30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32" fillId="0" borderId="0" xfId="4" applyFont="1" applyAlignment="1" applyProtection="1">
      <alignment horizontal="center" vertical="center"/>
      <protection locked="0"/>
    </xf>
    <xf numFmtId="178" fontId="22" fillId="0" borderId="11" xfId="4" applyNumberFormat="1" applyFont="1" applyBorder="1" applyAlignment="1">
      <alignment horizontal="left" vertical="center" shrinkToFit="1"/>
    </xf>
    <xf numFmtId="178" fontId="22" fillId="0" borderId="21" xfId="4" applyNumberFormat="1" applyFont="1" applyBorder="1" applyAlignment="1">
      <alignment horizontal="left" vertical="center" shrinkToFit="1"/>
    </xf>
    <xf numFmtId="178" fontId="22" fillId="0" borderId="17" xfId="4" applyNumberFormat="1" applyFont="1" applyBorder="1" applyAlignment="1">
      <alignment horizontal="lef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F9D546-59AE-41E1-BFD2-8ACB2D0DC0AA}"/>
            </a:ext>
          </a:extLst>
        </xdr:cNvPr>
        <xdr:cNvSpPr/>
      </xdr:nvSpPr>
      <xdr:spPr>
        <a:xfrm>
          <a:off x="17881600" y="76201"/>
          <a:ext cx="634999" cy="263525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18</xdr:row>
      <xdr:rowOff>126066</xdr:rowOff>
    </xdr:from>
    <xdr:to>
      <xdr:col>17</xdr:col>
      <xdr:colOff>0</xdr:colOff>
      <xdr:row>20</xdr:row>
      <xdr:rowOff>200025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8E5C40A-4F4A-459B-8C1F-F4E177F1293A}"/>
            </a:ext>
          </a:extLst>
        </xdr:cNvPr>
        <xdr:cNvSpPr/>
      </xdr:nvSpPr>
      <xdr:spPr>
        <a:xfrm>
          <a:off x="6115050" y="3212166"/>
          <a:ext cx="5543550" cy="388284"/>
        </a:xfrm>
        <a:prstGeom prst="wedgeRoundRectCallout">
          <a:avLst>
            <a:gd name="adj1" fmla="val -70759"/>
            <a:gd name="adj2" fmla="val 13050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助成事業でも、学術機関等に対する委託費・共同研究費の場合「間接経費」を積算可能です。</a:t>
          </a:r>
        </a:p>
      </xdr:txBody>
    </xdr:sp>
    <xdr:clientData/>
  </xdr:twoCellAnchor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B686464-D1B5-4180-A1DB-43D4CC86BAE8}"/>
            </a:ext>
          </a:extLst>
        </xdr:cNvPr>
        <xdr:cNvSpPr/>
      </xdr:nvSpPr>
      <xdr:spPr>
        <a:xfrm>
          <a:off x="17881600" y="76201"/>
          <a:ext cx="634999" cy="263525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  <xdr:twoCellAnchor>
    <xdr:from>
      <xdr:col>8</xdr:col>
      <xdr:colOff>390525</xdr:colOff>
      <xdr:row>24</xdr:row>
      <xdr:rowOff>85725</xdr:rowOff>
    </xdr:from>
    <xdr:to>
      <xdr:col>16</xdr:col>
      <xdr:colOff>219075</xdr:colOff>
      <xdr:row>26</xdr:row>
      <xdr:rowOff>247650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F5DF24BE-7094-4375-AE90-FD6CE1EAAAEF}"/>
            </a:ext>
          </a:extLst>
        </xdr:cNvPr>
        <xdr:cNvSpPr/>
      </xdr:nvSpPr>
      <xdr:spPr>
        <a:xfrm>
          <a:off x="5876925" y="4200525"/>
          <a:ext cx="5314950" cy="428625"/>
        </a:xfrm>
        <a:prstGeom prst="wedgeRoundRectCallout">
          <a:avLst>
            <a:gd name="adj1" fmla="val -65182"/>
            <a:gd name="adj2" fmla="val -83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419100</xdr:colOff>
      <xdr:row>24</xdr:row>
      <xdr:rowOff>19050</xdr:rowOff>
    </xdr:from>
    <xdr:to>
      <xdr:col>16</xdr:col>
      <xdr:colOff>400050</xdr:colOff>
      <xdr:row>28</xdr:row>
      <xdr:rowOff>95251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4AA6D584-68F8-4FB4-9E31-33A59D5BAB2E}"/>
            </a:ext>
          </a:extLst>
        </xdr:cNvPr>
        <xdr:cNvSpPr/>
      </xdr:nvSpPr>
      <xdr:spPr>
        <a:xfrm>
          <a:off x="5905500" y="4133850"/>
          <a:ext cx="5467350" cy="762001"/>
        </a:xfrm>
        <a:prstGeom prst="wedgeRoundRectCallout">
          <a:avLst>
            <a:gd name="adj1" fmla="val -66543"/>
            <a:gd name="adj2" fmla="val 1548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助成先がＮＥＤＯへ計上する助成対象費用は、消費税抜き額になります。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（ただし、委託契約は消費税の課税取引となりますので、助成先と委託先の関係では総計Ｄにて精算します。）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485775</xdr:colOff>
      <xdr:row>4</xdr:row>
      <xdr:rowOff>123826</xdr:rowOff>
    </xdr:from>
    <xdr:to>
      <xdr:col>10</xdr:col>
      <xdr:colOff>152400</xdr:colOff>
      <xdr:row>7</xdr:row>
      <xdr:rowOff>47625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19D84EE3-6350-4BA6-8BE0-BD5271A48C5C}"/>
            </a:ext>
          </a:extLst>
        </xdr:cNvPr>
        <xdr:cNvSpPr/>
      </xdr:nvSpPr>
      <xdr:spPr>
        <a:xfrm>
          <a:off x="1857375" y="809626"/>
          <a:ext cx="5153025" cy="438149"/>
        </a:xfrm>
        <a:prstGeom prst="wedgeRoundRectCallout">
          <a:avLst>
            <a:gd name="adj1" fmla="val -59645"/>
            <a:gd name="adj2" fmla="val -10644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助成先からの委託の場合の経費発生調書なので、委託先からすると委託元＝助成先です。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752475</xdr:colOff>
      <xdr:row>28</xdr:row>
      <xdr:rowOff>87966</xdr:rowOff>
    </xdr:from>
    <xdr:to>
      <xdr:col>26</xdr:col>
      <xdr:colOff>238125</xdr:colOff>
      <xdr:row>31</xdr:row>
      <xdr:rowOff>171450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BB90709E-A27B-4D7F-BDD0-80164FBC8708}"/>
            </a:ext>
          </a:extLst>
        </xdr:cNvPr>
        <xdr:cNvSpPr/>
      </xdr:nvSpPr>
      <xdr:spPr>
        <a:xfrm>
          <a:off x="15773400" y="4888566"/>
          <a:ext cx="2295525" cy="597834"/>
        </a:xfrm>
        <a:prstGeom prst="wedgeRoundRectCallout">
          <a:avLst>
            <a:gd name="adj1" fmla="val 3038"/>
            <a:gd name="adj2" fmla="val -11885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学術機関等のうち大学・国研等に対しては流用制限がないため数式を削除して結構です。</a:t>
          </a:r>
        </a:p>
      </xdr:txBody>
    </xdr:sp>
    <xdr:clientData/>
  </xdr:twoCellAnchor>
  <xdr:twoCellAnchor>
    <xdr:from>
      <xdr:col>25</xdr:col>
      <xdr:colOff>209550</xdr:colOff>
      <xdr:row>3</xdr:row>
      <xdr:rowOff>2241</xdr:rowOff>
    </xdr:from>
    <xdr:to>
      <xdr:col>26</xdr:col>
      <xdr:colOff>895350</xdr:colOff>
      <xdr:row>5</xdr:row>
      <xdr:rowOff>57150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D507A6F2-CA7F-48C5-82C1-6A09CDAF3C67}"/>
            </a:ext>
          </a:extLst>
        </xdr:cNvPr>
        <xdr:cNvSpPr/>
      </xdr:nvSpPr>
      <xdr:spPr>
        <a:xfrm>
          <a:off x="17354550" y="516591"/>
          <a:ext cx="1162050" cy="397809"/>
        </a:xfrm>
        <a:prstGeom prst="wedgeRoundRectCallout">
          <a:avLst>
            <a:gd name="adj1" fmla="val 28395"/>
            <a:gd name="adj2" fmla="val -9522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ご利用の際、適宜削除いただいて結構です。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</sheetPr>
  <dimension ref="A2:AE54"/>
  <sheetViews>
    <sheetView tabSelected="1" view="pageBreakPreview" zoomScaleSheetLayoutView="100" workbookViewId="0">
      <selection activeCell="U32" sqref="U32:AA33"/>
    </sheetView>
  </sheetViews>
  <sheetFormatPr defaultRowHeight="13.5" x14ac:dyDescent="0.15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 x14ac:dyDescent="0.15"/>
    <row r="3" spans="1:30" ht="20.25" customHeight="1" x14ac:dyDescent="0.15">
      <c r="A3" s="343" t="s">
        <v>0</v>
      </c>
      <c r="B3" s="344"/>
      <c r="C3" s="344"/>
      <c r="D3" s="344"/>
      <c r="E3" s="344"/>
      <c r="F3" s="345"/>
      <c r="G3" s="345"/>
      <c r="AA3" s="136" t="s">
        <v>84</v>
      </c>
    </row>
    <row r="4" spans="1:30" ht="16.5" customHeight="1" x14ac:dyDescent="0.15">
      <c r="A4" s="346" t="s">
        <v>1</v>
      </c>
      <c r="B4" s="347"/>
      <c r="C4" s="347"/>
      <c r="D4" s="347"/>
      <c r="E4" s="347"/>
      <c r="F4" s="332"/>
      <c r="G4" s="332"/>
      <c r="H4" s="3"/>
      <c r="I4" s="348" t="s">
        <v>2</v>
      </c>
      <c r="J4" s="348"/>
      <c r="K4" s="348"/>
      <c r="L4" s="349" t="s">
        <v>176</v>
      </c>
      <c r="M4" s="349"/>
      <c r="N4" s="349"/>
      <c r="O4" s="314" t="s">
        <v>99</v>
      </c>
      <c r="P4" s="317" t="s">
        <v>71</v>
      </c>
      <c r="Q4" s="317"/>
      <c r="R4" s="317"/>
      <c r="S4" s="317"/>
      <c r="T4" s="317"/>
      <c r="U4" s="317"/>
      <c r="V4" s="317"/>
      <c r="W4" s="2"/>
      <c r="X4" s="4"/>
      <c r="AD4" s="5" t="s">
        <v>3</v>
      </c>
    </row>
    <row r="5" spans="1:30" ht="16.5" customHeight="1" x14ac:dyDescent="0.15">
      <c r="A5" s="6"/>
      <c r="B5" s="7"/>
      <c r="C5" s="7"/>
      <c r="D5" s="7"/>
      <c r="E5" s="7"/>
      <c r="F5" s="7"/>
      <c r="H5" s="3"/>
      <c r="J5" s="323" t="s">
        <v>4</v>
      </c>
      <c r="K5" s="350"/>
      <c r="L5" s="345"/>
      <c r="M5" s="351"/>
      <c r="N5" s="351"/>
      <c r="O5" s="351"/>
      <c r="P5" s="351"/>
      <c r="Q5" s="351"/>
      <c r="R5" s="351"/>
      <c r="S5" s="351"/>
      <c r="T5" s="351"/>
      <c r="U5" s="351"/>
      <c r="V5" s="323" t="s">
        <v>5</v>
      </c>
      <c r="W5" s="323"/>
      <c r="X5" s="386" t="s">
        <v>6</v>
      </c>
      <c r="Y5" s="387"/>
      <c r="Z5" s="387"/>
      <c r="AA5" s="5"/>
    </row>
    <row r="6" spans="1:30" ht="16.5" customHeight="1" x14ac:dyDescent="0.15">
      <c r="A6" s="323" t="s">
        <v>7</v>
      </c>
      <c r="B6" s="323"/>
      <c r="C6" s="388"/>
      <c r="D6" s="388"/>
      <c r="E6" s="388"/>
      <c r="F6" s="388"/>
      <c r="G6" s="388"/>
      <c r="H6" s="389"/>
      <c r="I6" s="389"/>
      <c r="J6" s="8"/>
      <c r="K6" s="8"/>
      <c r="L6" s="9"/>
      <c r="M6" s="352"/>
      <c r="N6" s="352"/>
      <c r="O6" s="352"/>
      <c r="P6" s="352"/>
      <c r="Q6" s="352"/>
      <c r="R6" s="352"/>
      <c r="S6" s="352"/>
      <c r="T6" s="352"/>
      <c r="U6" s="352"/>
      <c r="V6" s="323" t="s">
        <v>8</v>
      </c>
      <c r="W6" s="323"/>
      <c r="X6" s="390"/>
      <c r="Y6" s="391"/>
      <c r="Z6" s="391"/>
      <c r="AA6" s="392"/>
    </row>
    <row r="7" spans="1:30" ht="16.5" customHeight="1" x14ac:dyDescent="0.15">
      <c r="A7" s="323" t="s">
        <v>9</v>
      </c>
      <c r="B7" s="323"/>
      <c r="C7" s="390"/>
      <c r="D7" s="390"/>
      <c r="E7" s="390"/>
      <c r="F7" s="390"/>
      <c r="G7" s="390"/>
      <c r="H7" s="403"/>
      <c r="I7" s="403"/>
      <c r="L7" s="9"/>
      <c r="M7" s="352"/>
      <c r="N7" s="352"/>
      <c r="O7" s="352"/>
      <c r="P7" s="352"/>
      <c r="Q7" s="352"/>
      <c r="R7" s="352"/>
      <c r="S7" s="352"/>
      <c r="T7" s="352"/>
      <c r="U7" s="352"/>
      <c r="V7" s="323" t="s">
        <v>10</v>
      </c>
      <c r="W7" s="323"/>
      <c r="X7" s="390" t="s">
        <v>72</v>
      </c>
      <c r="Y7" s="391"/>
      <c r="Z7" s="391"/>
      <c r="AA7" s="391"/>
    </row>
    <row r="8" spans="1:30" ht="16.5" customHeight="1" x14ac:dyDescent="0.15">
      <c r="A8" s="323" t="s">
        <v>11</v>
      </c>
      <c r="B8" s="398"/>
      <c r="C8" s="400">
        <v>0.5</v>
      </c>
      <c r="D8" s="10"/>
      <c r="E8" s="11" t="s">
        <v>12</v>
      </c>
      <c r="F8" s="11"/>
      <c r="G8" s="11"/>
      <c r="H8" s="12"/>
      <c r="J8" s="323" t="s">
        <v>13</v>
      </c>
      <c r="K8" s="402"/>
      <c r="L8" s="345"/>
      <c r="M8" s="352"/>
      <c r="N8" s="352"/>
      <c r="O8" s="352"/>
      <c r="P8" s="352"/>
      <c r="Q8" s="352"/>
      <c r="R8" s="352"/>
      <c r="S8" s="352"/>
      <c r="T8" s="352"/>
      <c r="U8" s="352"/>
      <c r="V8" s="323" t="s">
        <v>14</v>
      </c>
      <c r="W8" s="323"/>
      <c r="X8" s="390" t="s">
        <v>73</v>
      </c>
      <c r="Y8" s="391"/>
      <c r="Z8" s="391"/>
      <c r="AA8" s="391"/>
    </row>
    <row r="9" spans="1:30" ht="16.5" customHeight="1" x14ac:dyDescent="0.15">
      <c r="A9" s="399"/>
      <c r="B9" s="399"/>
      <c r="C9" s="401"/>
      <c r="D9" s="13"/>
      <c r="E9" s="14"/>
      <c r="F9" s="14"/>
      <c r="G9" s="14"/>
      <c r="J9" s="15"/>
      <c r="K9" s="15"/>
      <c r="L9" s="16"/>
      <c r="M9" s="404"/>
      <c r="N9" s="405"/>
      <c r="O9" s="405"/>
      <c r="P9" s="405"/>
      <c r="Q9" s="405"/>
      <c r="R9" s="405"/>
      <c r="S9" s="405"/>
      <c r="T9" s="405"/>
      <c r="U9" s="405"/>
      <c r="V9" s="406" t="s">
        <v>15</v>
      </c>
      <c r="W9" s="406"/>
      <c r="X9" s="407" t="s">
        <v>74</v>
      </c>
      <c r="Y9" s="408"/>
      <c r="Z9" s="408"/>
      <c r="AA9" s="408"/>
    </row>
    <row r="10" spans="1:30" ht="23.25" customHeight="1" x14ac:dyDescent="0.15">
      <c r="A10" s="353" t="s">
        <v>70</v>
      </c>
      <c r="B10" s="359"/>
      <c r="C10" s="354"/>
      <c r="D10" s="366" t="s">
        <v>16</v>
      </c>
      <c r="E10" s="367"/>
      <c r="F10" s="367"/>
      <c r="G10" s="368"/>
      <c r="H10" s="324" t="s">
        <v>17</v>
      </c>
      <c r="I10" s="369"/>
      <c r="J10" s="324" t="s">
        <v>18</v>
      </c>
      <c r="K10" s="369"/>
      <c r="L10" s="324" t="s">
        <v>19</v>
      </c>
      <c r="M10" s="369"/>
      <c r="N10" s="324" t="s">
        <v>20</v>
      </c>
      <c r="O10" s="369"/>
      <c r="P10" s="419" t="s">
        <v>21</v>
      </c>
      <c r="Q10" s="420"/>
      <c r="R10" s="420"/>
      <c r="S10" s="421"/>
      <c r="T10" s="353" t="s">
        <v>22</v>
      </c>
      <c r="U10" s="354"/>
      <c r="V10" s="324" t="s">
        <v>77</v>
      </c>
      <c r="W10" s="325"/>
      <c r="X10" s="422" t="s">
        <v>78</v>
      </c>
      <c r="Y10" s="393" t="s">
        <v>23</v>
      </c>
      <c r="Z10" s="396" t="s">
        <v>24</v>
      </c>
      <c r="AA10" s="409" t="s">
        <v>76</v>
      </c>
    </row>
    <row r="11" spans="1:30" ht="19.5" customHeight="1" x14ac:dyDescent="0.15">
      <c r="A11" s="360"/>
      <c r="B11" s="361"/>
      <c r="C11" s="362"/>
      <c r="D11" s="425" t="s">
        <v>25</v>
      </c>
      <c r="E11" s="426"/>
      <c r="F11" s="427" t="s">
        <v>75</v>
      </c>
      <c r="G11" s="428"/>
      <c r="H11" s="370"/>
      <c r="I11" s="371"/>
      <c r="J11" s="370"/>
      <c r="K11" s="371"/>
      <c r="L11" s="370"/>
      <c r="M11" s="371"/>
      <c r="N11" s="370"/>
      <c r="O11" s="371"/>
      <c r="P11" s="412" t="s">
        <v>26</v>
      </c>
      <c r="Q11" s="413"/>
      <c r="R11" s="412" t="s">
        <v>26</v>
      </c>
      <c r="S11" s="416"/>
      <c r="T11" s="355"/>
      <c r="U11" s="356"/>
      <c r="V11" s="326"/>
      <c r="W11" s="327"/>
      <c r="X11" s="423"/>
      <c r="Y11" s="394"/>
      <c r="Z11" s="397"/>
      <c r="AA11" s="410"/>
    </row>
    <row r="12" spans="1:30" ht="21.75" customHeight="1" x14ac:dyDescent="0.15">
      <c r="A12" s="363"/>
      <c r="B12" s="364"/>
      <c r="C12" s="365"/>
      <c r="D12" s="426"/>
      <c r="E12" s="426"/>
      <c r="F12" s="429"/>
      <c r="G12" s="428"/>
      <c r="H12" s="372"/>
      <c r="I12" s="373"/>
      <c r="J12" s="372"/>
      <c r="K12" s="373"/>
      <c r="L12" s="372"/>
      <c r="M12" s="373"/>
      <c r="N12" s="372"/>
      <c r="O12" s="373"/>
      <c r="P12" s="414"/>
      <c r="Q12" s="415"/>
      <c r="R12" s="417"/>
      <c r="S12" s="418"/>
      <c r="T12" s="357"/>
      <c r="U12" s="358"/>
      <c r="V12" s="328"/>
      <c r="W12" s="329"/>
      <c r="X12" s="424"/>
      <c r="Y12" s="395"/>
      <c r="Z12" s="17" t="s">
        <v>27</v>
      </c>
      <c r="AA12" s="411"/>
    </row>
    <row r="13" spans="1:30" ht="17.25" customHeight="1" x14ac:dyDescent="0.15">
      <c r="A13" s="431" t="s">
        <v>28</v>
      </c>
      <c r="B13" s="431"/>
      <c r="C13" s="431"/>
      <c r="D13" s="432">
        <f>SUM(E14:E16)</f>
        <v>0</v>
      </c>
      <c r="E13" s="433"/>
      <c r="F13" s="18"/>
      <c r="G13" s="19">
        <f>SUM(G14:G16)</f>
        <v>0</v>
      </c>
      <c r="H13" s="20"/>
      <c r="I13" s="21">
        <f>SUM(I14:I16)</f>
        <v>0</v>
      </c>
      <c r="J13" s="18"/>
      <c r="K13" s="21">
        <f>SUM(K14:K16)</f>
        <v>0</v>
      </c>
      <c r="L13" s="18"/>
      <c r="M13" s="21">
        <f>SUM(M14:M16)</f>
        <v>0</v>
      </c>
      <c r="N13" s="18"/>
      <c r="O13" s="21">
        <f>SUM(O14:O16)</f>
        <v>0</v>
      </c>
      <c r="P13" s="18"/>
      <c r="Q13" s="21">
        <f>SUM(Q14:Q16)</f>
        <v>0</v>
      </c>
      <c r="R13" s="22"/>
      <c r="S13" s="21">
        <f>SUM(S14:S16)</f>
        <v>0</v>
      </c>
      <c r="T13" s="18"/>
      <c r="U13" s="21">
        <f>SUM(U14:U16)</f>
        <v>0</v>
      </c>
      <c r="V13" s="18"/>
      <c r="W13" s="21">
        <f>SUM(W14:W16)</f>
        <v>0</v>
      </c>
      <c r="X13" s="23">
        <f>G13-W13</f>
        <v>0</v>
      </c>
      <c r="Y13" s="24"/>
      <c r="Z13" s="25">
        <f>SUM(G13,Y13)</f>
        <v>0</v>
      </c>
      <c r="AA13" s="26">
        <f>MIN(W13,Z13)</f>
        <v>0</v>
      </c>
    </row>
    <row r="14" spans="1:30" ht="17.25" customHeight="1" x14ac:dyDescent="0.15">
      <c r="A14" s="434" t="s">
        <v>29</v>
      </c>
      <c r="B14" s="434"/>
      <c r="C14" s="434"/>
      <c r="D14" s="27"/>
      <c r="E14" s="28"/>
      <c r="F14" s="29"/>
      <c r="G14" s="30"/>
      <c r="H14" s="31"/>
      <c r="I14" s="28"/>
      <c r="J14" s="29"/>
      <c r="K14" s="28"/>
      <c r="L14" s="29"/>
      <c r="M14" s="28"/>
      <c r="N14" s="29"/>
      <c r="O14" s="28"/>
      <c r="P14" s="29"/>
      <c r="Q14" s="28"/>
      <c r="R14" s="32"/>
      <c r="S14" s="28"/>
      <c r="T14" s="29"/>
      <c r="U14" s="28"/>
      <c r="V14" s="29"/>
      <c r="W14" s="33">
        <f>SUM(I14,K14,M14,O14,U14)</f>
        <v>0</v>
      </c>
      <c r="X14" s="34"/>
      <c r="Y14" s="35"/>
      <c r="Z14" s="36"/>
      <c r="AA14" s="36"/>
    </row>
    <row r="15" spans="1:30" ht="17.25" customHeight="1" x14ac:dyDescent="0.15">
      <c r="A15" s="434" t="s">
        <v>30</v>
      </c>
      <c r="B15" s="434"/>
      <c r="C15" s="434"/>
      <c r="D15" s="27"/>
      <c r="E15" s="37"/>
      <c r="F15" s="29"/>
      <c r="G15" s="38"/>
      <c r="H15" s="39"/>
      <c r="I15" s="37"/>
      <c r="J15" s="29"/>
      <c r="K15" s="37"/>
      <c r="L15" s="29"/>
      <c r="M15" s="37"/>
      <c r="N15" s="29"/>
      <c r="O15" s="37"/>
      <c r="P15" s="29"/>
      <c r="Q15" s="37"/>
      <c r="R15" s="29"/>
      <c r="S15" s="37"/>
      <c r="T15" s="29"/>
      <c r="U15" s="37"/>
      <c r="V15" s="29"/>
      <c r="W15" s="40">
        <f>SUM(I15,K15,M15,O15,U15)</f>
        <v>0</v>
      </c>
      <c r="X15" s="34"/>
      <c r="Y15" s="35"/>
      <c r="Z15" s="36"/>
      <c r="AA15" s="36"/>
    </row>
    <row r="16" spans="1:30" ht="17.25" customHeight="1" x14ac:dyDescent="0.15">
      <c r="A16" s="430" t="s">
        <v>31</v>
      </c>
      <c r="B16" s="430"/>
      <c r="C16" s="430"/>
      <c r="D16" s="41"/>
      <c r="E16" s="42"/>
      <c r="F16" s="43"/>
      <c r="G16" s="44"/>
      <c r="H16" s="45"/>
      <c r="I16" s="42"/>
      <c r="J16" s="43"/>
      <c r="K16" s="42"/>
      <c r="L16" s="43"/>
      <c r="M16" s="42"/>
      <c r="N16" s="43"/>
      <c r="O16" s="42"/>
      <c r="P16" s="43"/>
      <c r="Q16" s="42"/>
      <c r="R16" s="43"/>
      <c r="S16" s="42"/>
      <c r="T16" s="43"/>
      <c r="U16" s="42"/>
      <c r="V16" s="43"/>
      <c r="W16" s="46">
        <f>SUM(I16,K16,M16,O16,U16)</f>
        <v>0</v>
      </c>
      <c r="X16" s="47"/>
      <c r="Y16" s="48"/>
      <c r="Z16" s="49"/>
      <c r="AA16" s="49"/>
    </row>
    <row r="17" spans="1:31" ht="17.25" customHeight="1" x14ac:dyDescent="0.15">
      <c r="A17" s="431" t="s">
        <v>32</v>
      </c>
      <c r="B17" s="431"/>
      <c r="C17" s="431"/>
      <c r="D17" s="432">
        <f>SUM(E18:E19)</f>
        <v>0</v>
      </c>
      <c r="E17" s="433"/>
      <c r="F17" s="18"/>
      <c r="G17" s="19">
        <f>SUM(G18:G19)</f>
        <v>0</v>
      </c>
      <c r="H17" s="20"/>
      <c r="I17" s="21">
        <f>SUM(I18:I19)</f>
        <v>0</v>
      </c>
      <c r="J17" s="18"/>
      <c r="K17" s="21">
        <f>SUM(K18:K19)</f>
        <v>0</v>
      </c>
      <c r="L17" s="18"/>
      <c r="M17" s="21">
        <f>SUM(M18:M19)</f>
        <v>0</v>
      </c>
      <c r="N17" s="18"/>
      <c r="O17" s="21">
        <f>SUM(O18:O19)</f>
        <v>0</v>
      </c>
      <c r="P17" s="18"/>
      <c r="Q17" s="21">
        <f>SUM(Q18:Q19)</f>
        <v>0</v>
      </c>
      <c r="R17" s="22"/>
      <c r="S17" s="21">
        <f>SUM(S18:S19)</f>
        <v>0</v>
      </c>
      <c r="T17" s="18"/>
      <c r="U17" s="21">
        <f>SUM(U18:U19)</f>
        <v>0</v>
      </c>
      <c r="V17" s="18"/>
      <c r="W17" s="21">
        <f>SUM(W18:W19)</f>
        <v>0</v>
      </c>
      <c r="X17" s="23">
        <f>G17-W17</f>
        <v>0</v>
      </c>
      <c r="Y17" s="24"/>
      <c r="Z17" s="25">
        <f>SUM(G17,Y17)</f>
        <v>0</v>
      </c>
      <c r="AA17" s="26">
        <f>MIN(W17,Z17)</f>
        <v>0</v>
      </c>
    </row>
    <row r="18" spans="1:31" ht="17.25" customHeight="1" x14ac:dyDescent="0.15">
      <c r="A18" s="434" t="s">
        <v>33</v>
      </c>
      <c r="B18" s="434"/>
      <c r="C18" s="434"/>
      <c r="D18" s="27"/>
      <c r="E18" s="28"/>
      <c r="F18" s="29"/>
      <c r="G18" s="30"/>
      <c r="H18" s="31"/>
      <c r="I18" s="28"/>
      <c r="J18" s="29"/>
      <c r="K18" s="28"/>
      <c r="L18" s="29"/>
      <c r="M18" s="28"/>
      <c r="N18" s="29"/>
      <c r="O18" s="28"/>
      <c r="P18" s="29"/>
      <c r="Q18" s="28"/>
      <c r="R18" s="32"/>
      <c r="S18" s="28"/>
      <c r="T18" s="29"/>
      <c r="U18" s="28"/>
      <c r="V18" s="29"/>
      <c r="W18" s="33">
        <f>SUM(I18,K18,M18,O18,U18)</f>
        <v>0</v>
      </c>
      <c r="X18" s="34"/>
      <c r="Y18" s="35"/>
      <c r="Z18" s="36"/>
      <c r="AA18" s="36"/>
    </row>
    <row r="19" spans="1:31" ht="17.25" customHeight="1" x14ac:dyDescent="0.15">
      <c r="A19" s="430" t="s">
        <v>34</v>
      </c>
      <c r="B19" s="430"/>
      <c r="C19" s="430"/>
      <c r="D19" s="41"/>
      <c r="E19" s="42"/>
      <c r="F19" s="43"/>
      <c r="G19" s="44"/>
      <c r="H19" s="45"/>
      <c r="I19" s="42"/>
      <c r="J19" s="43"/>
      <c r="K19" s="42"/>
      <c r="L19" s="43"/>
      <c r="M19" s="42"/>
      <c r="N19" s="43"/>
      <c r="O19" s="42"/>
      <c r="P19" s="43"/>
      <c r="Q19" s="42"/>
      <c r="R19" s="43"/>
      <c r="S19" s="42"/>
      <c r="T19" s="43"/>
      <c r="U19" s="42"/>
      <c r="V19" s="43"/>
      <c r="W19" s="46">
        <f>SUM(I19,K19,M19,O19,U19)</f>
        <v>0</v>
      </c>
      <c r="X19" s="47"/>
      <c r="Y19" s="48"/>
      <c r="Z19" s="49"/>
      <c r="AA19" s="49"/>
    </row>
    <row r="20" spans="1:31" ht="17.25" customHeight="1" x14ac:dyDescent="0.15">
      <c r="A20" s="431" t="s">
        <v>35</v>
      </c>
      <c r="B20" s="431"/>
      <c r="C20" s="431"/>
      <c r="D20" s="432">
        <f>SUM(E21:E24)</f>
        <v>0</v>
      </c>
      <c r="E20" s="433"/>
      <c r="F20" s="18"/>
      <c r="G20" s="19">
        <f>SUM(G21:G24)</f>
        <v>0</v>
      </c>
      <c r="H20" s="20"/>
      <c r="I20" s="21">
        <f>SUM(I21:I24)</f>
        <v>0</v>
      </c>
      <c r="J20" s="18"/>
      <c r="K20" s="21">
        <f>SUM(K21:K24)</f>
        <v>0</v>
      </c>
      <c r="L20" s="18"/>
      <c r="M20" s="21">
        <f>SUM(M21:M24)</f>
        <v>0</v>
      </c>
      <c r="N20" s="18"/>
      <c r="O20" s="21">
        <f>SUM(O21:O24)</f>
        <v>0</v>
      </c>
      <c r="P20" s="18"/>
      <c r="Q20" s="21">
        <f>SUM(Q21:Q24)</f>
        <v>0</v>
      </c>
      <c r="R20" s="22"/>
      <c r="S20" s="21">
        <f>SUM(S21:S24)</f>
        <v>0</v>
      </c>
      <c r="T20" s="18"/>
      <c r="U20" s="21">
        <f>SUM(U21:U24)</f>
        <v>0</v>
      </c>
      <c r="V20" s="18"/>
      <c r="W20" s="21">
        <f>SUM(W21:W24)</f>
        <v>0</v>
      </c>
      <c r="X20" s="23">
        <f>G20-W20</f>
        <v>0</v>
      </c>
      <c r="Y20" s="24"/>
      <c r="Z20" s="25">
        <f>SUM(G20,Y20)</f>
        <v>0</v>
      </c>
      <c r="AA20" s="26">
        <f>MIN(W20,Z20)</f>
        <v>0</v>
      </c>
    </row>
    <row r="21" spans="1:31" ht="17.25" customHeight="1" x14ac:dyDescent="0.15">
      <c r="A21" s="434" t="s">
        <v>36</v>
      </c>
      <c r="B21" s="434"/>
      <c r="C21" s="434"/>
      <c r="D21" s="27"/>
      <c r="E21" s="28"/>
      <c r="F21" s="29"/>
      <c r="G21" s="30"/>
      <c r="H21" s="31"/>
      <c r="I21" s="28"/>
      <c r="J21" s="29"/>
      <c r="K21" s="28"/>
      <c r="L21" s="29"/>
      <c r="M21" s="28"/>
      <c r="N21" s="29"/>
      <c r="O21" s="28"/>
      <c r="P21" s="29"/>
      <c r="Q21" s="28"/>
      <c r="R21" s="32"/>
      <c r="S21" s="28"/>
      <c r="T21" s="29"/>
      <c r="U21" s="28"/>
      <c r="V21" s="29"/>
      <c r="W21" s="33">
        <f>SUM(I21,K21,M21,O21,U21)</f>
        <v>0</v>
      </c>
      <c r="X21" s="34"/>
      <c r="Y21" s="35"/>
      <c r="Z21" s="36"/>
      <c r="AA21" s="36"/>
    </row>
    <row r="22" spans="1:31" ht="17.25" customHeight="1" x14ac:dyDescent="0.15">
      <c r="A22" s="434" t="s">
        <v>37</v>
      </c>
      <c r="B22" s="434"/>
      <c r="C22" s="434"/>
      <c r="D22" s="27"/>
      <c r="E22" s="37"/>
      <c r="F22" s="29"/>
      <c r="G22" s="38"/>
      <c r="H22" s="39"/>
      <c r="I22" s="37"/>
      <c r="J22" s="29"/>
      <c r="K22" s="37"/>
      <c r="L22" s="29"/>
      <c r="M22" s="37"/>
      <c r="N22" s="29"/>
      <c r="O22" s="37"/>
      <c r="P22" s="29"/>
      <c r="Q22" s="37"/>
      <c r="R22" s="29"/>
      <c r="S22" s="37"/>
      <c r="T22" s="29"/>
      <c r="U22" s="37"/>
      <c r="V22" s="29"/>
      <c r="W22" s="40">
        <f>SUM(I22,K22,M22,O22,U22)</f>
        <v>0</v>
      </c>
      <c r="X22" s="34"/>
      <c r="Y22" s="35"/>
      <c r="Z22" s="36"/>
      <c r="AA22" s="36"/>
    </row>
    <row r="23" spans="1:31" ht="17.25" customHeight="1" x14ac:dyDescent="0.15">
      <c r="A23" s="434" t="s">
        <v>38</v>
      </c>
      <c r="B23" s="434"/>
      <c r="C23" s="434"/>
      <c r="D23" s="27"/>
      <c r="E23" s="37"/>
      <c r="F23" s="29"/>
      <c r="G23" s="38"/>
      <c r="H23" s="39"/>
      <c r="I23" s="37"/>
      <c r="J23" s="29"/>
      <c r="K23" s="37"/>
      <c r="L23" s="29"/>
      <c r="M23" s="37"/>
      <c r="N23" s="29"/>
      <c r="O23" s="37"/>
      <c r="P23" s="29"/>
      <c r="Q23" s="37"/>
      <c r="R23" s="29"/>
      <c r="S23" s="37"/>
      <c r="T23" s="29"/>
      <c r="U23" s="37"/>
      <c r="V23" s="29"/>
      <c r="W23" s="40">
        <f>SUM(I23,K23,M23,O23,U23)</f>
        <v>0</v>
      </c>
      <c r="X23" s="34"/>
      <c r="Y23" s="35"/>
      <c r="Z23" s="36"/>
      <c r="AA23" s="36"/>
    </row>
    <row r="24" spans="1:31" ht="17.25" customHeight="1" thickBot="1" x14ac:dyDescent="0.2">
      <c r="A24" s="430" t="s">
        <v>39</v>
      </c>
      <c r="B24" s="430"/>
      <c r="C24" s="430"/>
      <c r="D24" s="41"/>
      <c r="E24" s="42"/>
      <c r="F24" s="43"/>
      <c r="G24" s="44"/>
      <c r="H24" s="45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  <c r="U24" s="42"/>
      <c r="V24" s="51"/>
      <c r="W24" s="52">
        <f>SUM(I24,K24,M24,O24,U24)</f>
        <v>0</v>
      </c>
      <c r="X24" s="47"/>
      <c r="Y24" s="53"/>
      <c r="Z24" s="54"/>
      <c r="AA24" s="49"/>
    </row>
    <row r="25" spans="1:31" ht="17.25" customHeight="1" thickBot="1" x14ac:dyDescent="0.2">
      <c r="A25" s="374" t="s">
        <v>40</v>
      </c>
      <c r="B25" s="375"/>
      <c r="C25" s="375"/>
      <c r="D25" s="55"/>
      <c r="E25" s="56">
        <f>SUM(D13,D17,D20)</f>
        <v>0</v>
      </c>
      <c r="F25" s="57"/>
      <c r="G25" s="58">
        <f>SUM(G13,G17,G20)</f>
        <v>0</v>
      </c>
      <c r="H25" s="59"/>
      <c r="I25" s="56">
        <f>SUM(I13,I17,I20)</f>
        <v>0</v>
      </c>
      <c r="J25" s="59"/>
      <c r="K25" s="56">
        <f>SUM(K13,K17,K20)</f>
        <v>0</v>
      </c>
      <c r="L25" s="59"/>
      <c r="M25" s="56">
        <f>SUM(M13,M17,M20)</f>
        <v>0</v>
      </c>
      <c r="N25" s="59"/>
      <c r="O25" s="56">
        <f>SUM(O13,O17,O20)</f>
        <v>0</v>
      </c>
      <c r="P25" s="59"/>
      <c r="Q25" s="56">
        <f>SUM(Q13,Q17,Q20)</f>
        <v>0</v>
      </c>
      <c r="R25" s="57"/>
      <c r="S25" s="56">
        <f>SUM(S13,S17,S20)</f>
        <v>0</v>
      </c>
      <c r="T25" s="57"/>
      <c r="U25" s="59">
        <f>SUM(U13,U17,U20)</f>
        <v>0</v>
      </c>
      <c r="V25" s="60"/>
      <c r="W25" s="61">
        <f>SUM(W13,W17,W20)</f>
        <v>0</v>
      </c>
      <c r="X25" s="58">
        <f>G25-W25</f>
        <v>0</v>
      </c>
      <c r="Y25" s="62">
        <f>SUM(Y13,Y17,Y20)</f>
        <v>0</v>
      </c>
      <c r="Z25" s="63">
        <f>SUM(G25,Y25)</f>
        <v>0</v>
      </c>
      <c r="AA25" s="63">
        <f>SUM(AA13,AA17,AA20)</f>
        <v>0</v>
      </c>
    </row>
    <row r="26" spans="1:31" ht="17.25" customHeight="1" x14ac:dyDescent="0.15">
      <c r="A26" s="64" t="s">
        <v>41</v>
      </c>
      <c r="B26" s="65" t="s">
        <v>42</v>
      </c>
      <c r="C26" s="66"/>
      <c r="D26" s="67"/>
      <c r="E26" s="24"/>
      <c r="F26" s="67"/>
      <c r="G26" s="68"/>
      <c r="H26" s="69"/>
      <c r="I26" s="24"/>
      <c r="J26" s="69"/>
      <c r="K26" s="24"/>
      <c r="L26" s="69"/>
      <c r="M26" s="24"/>
      <c r="N26" s="69"/>
      <c r="O26" s="24"/>
      <c r="P26" s="69"/>
      <c r="Q26" s="24"/>
      <c r="R26" s="67"/>
      <c r="S26" s="24"/>
      <c r="T26" s="67"/>
      <c r="U26" s="24"/>
      <c r="V26" s="70"/>
      <c r="W26" s="71">
        <f>SUM(I26,K26,M26,O26,U26)</f>
        <v>0</v>
      </c>
      <c r="X26" s="72">
        <f>G26-W26</f>
        <v>0</v>
      </c>
      <c r="Y26" s="73">
        <f>SUMIF(Y13:Y20,"&lt;0",Y13:Y20)</f>
        <v>0</v>
      </c>
      <c r="Z26" s="74" t="s">
        <v>43</v>
      </c>
      <c r="AA26" s="26">
        <f>MIN(W26,G26)</f>
        <v>0</v>
      </c>
    </row>
    <row r="27" spans="1:31" ht="17.25" customHeight="1" thickBot="1" x14ac:dyDescent="0.2">
      <c r="A27" s="75" t="s">
        <v>44</v>
      </c>
      <c r="B27" s="76" t="s">
        <v>45</v>
      </c>
      <c r="C27" s="77"/>
      <c r="D27" s="78"/>
      <c r="E27" s="79"/>
      <c r="F27" s="78"/>
      <c r="G27" s="80"/>
      <c r="H27" s="81"/>
      <c r="I27" s="79"/>
      <c r="J27" s="81"/>
      <c r="K27" s="79"/>
      <c r="L27" s="81"/>
      <c r="M27" s="79"/>
      <c r="N27" s="81"/>
      <c r="O27" s="79"/>
      <c r="P27" s="81"/>
      <c r="Q27" s="79"/>
      <c r="R27" s="78"/>
      <c r="S27" s="79"/>
      <c r="T27" s="78"/>
      <c r="U27" s="79"/>
      <c r="V27" s="82"/>
      <c r="W27" s="83">
        <f>SUM(I27,K27,M27,O27,U27)</f>
        <v>0</v>
      </c>
      <c r="X27" s="84">
        <f>G27-W27</f>
        <v>0</v>
      </c>
      <c r="Y27" s="85">
        <f>IF(L4&gt;=2023,ROUNDDOWN(G25*-0.5,0),ROUNDDOWN(G25*-0.2,0))</f>
        <v>0</v>
      </c>
      <c r="Z27" s="50" t="s">
        <v>46</v>
      </c>
      <c r="AA27" s="86">
        <f>MIN(W27,G27)</f>
        <v>0</v>
      </c>
    </row>
    <row r="28" spans="1:31" ht="17.25" customHeight="1" thickBot="1" x14ac:dyDescent="0.2">
      <c r="A28" s="376" t="s">
        <v>47</v>
      </c>
      <c r="B28" s="377"/>
      <c r="C28" s="377"/>
      <c r="D28" s="87"/>
      <c r="E28" s="88">
        <f>SUM(E25:E27)</f>
        <v>0</v>
      </c>
      <c r="F28" s="89"/>
      <c r="G28" s="90">
        <f>SUM(G25:G27)</f>
        <v>0</v>
      </c>
      <c r="H28" s="91"/>
      <c r="I28" s="88">
        <f>SUM(I25:I27)</f>
        <v>0</v>
      </c>
      <c r="J28" s="91"/>
      <c r="K28" s="88">
        <f>SUM(K25:K27)</f>
        <v>0</v>
      </c>
      <c r="L28" s="91"/>
      <c r="M28" s="88">
        <f>SUM(M25:M27)</f>
        <v>0</v>
      </c>
      <c r="N28" s="91"/>
      <c r="O28" s="88">
        <f>SUM(O25:O27)</f>
        <v>0</v>
      </c>
      <c r="P28" s="91"/>
      <c r="Q28" s="88">
        <f>SUM(Q25:Q27)</f>
        <v>0</v>
      </c>
      <c r="R28" s="89"/>
      <c r="S28" s="88">
        <f>SUM(S25:S27)</f>
        <v>0</v>
      </c>
      <c r="T28" s="89"/>
      <c r="U28" s="91">
        <f>SUM(U25:U27)</f>
        <v>0</v>
      </c>
      <c r="V28" s="92"/>
      <c r="W28" s="93">
        <f>SUM(W25:W27)</f>
        <v>0</v>
      </c>
      <c r="X28" s="90">
        <f>G28-W28</f>
        <v>0</v>
      </c>
      <c r="Y28" s="94"/>
      <c r="Z28" s="95"/>
      <c r="AA28" s="96">
        <f>SUM(AA25:AA27)</f>
        <v>0</v>
      </c>
    </row>
    <row r="29" spans="1:31" ht="17.25" customHeight="1" thickTop="1" thickBot="1" x14ac:dyDescent="0.2">
      <c r="A29" s="383" t="s">
        <v>48</v>
      </c>
      <c r="B29" s="383"/>
      <c r="C29" s="383"/>
      <c r="D29" s="384">
        <f>IF($C$8="",E28,ROUNDDOWN((E25+E26)*$C$8,-3)+E27)</f>
        <v>0</v>
      </c>
      <c r="E29" s="385"/>
      <c r="F29" s="384">
        <f>IF($C$8="",G28,ROUNDDOWN((G25+G26)*$C$8,-3)+G27)</f>
        <v>0</v>
      </c>
      <c r="G29" s="385"/>
      <c r="H29" s="97"/>
      <c r="I29" s="98"/>
      <c r="J29" s="99"/>
      <c r="K29" s="98"/>
      <c r="L29" s="99"/>
      <c r="M29" s="98"/>
      <c r="N29" s="99"/>
      <c r="O29" s="98"/>
      <c r="P29" s="99"/>
      <c r="Q29" s="97"/>
      <c r="R29" s="99"/>
      <c r="S29" s="98"/>
      <c r="T29" s="99"/>
      <c r="U29" s="98"/>
      <c r="V29" s="100"/>
      <c r="W29" s="101"/>
      <c r="X29" s="102"/>
      <c r="Y29" s="103"/>
      <c r="Z29" s="104" t="s">
        <v>49</v>
      </c>
      <c r="AA29" s="134">
        <f>MIN(IF($C$8="",AA28,ROUNDDOWN((AA25+AA26)*$C$8,0)+AA27),F29)</f>
        <v>0</v>
      </c>
    </row>
    <row r="30" spans="1:31" ht="17.25" customHeight="1" x14ac:dyDescent="0.15">
      <c r="A30" s="105"/>
      <c r="B30" s="105"/>
      <c r="C30" s="105"/>
      <c r="D30" s="105"/>
      <c r="E30" s="106"/>
      <c r="F30" s="106"/>
      <c r="G30" s="106"/>
      <c r="H30" s="106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7"/>
      <c r="AD30" s="108"/>
      <c r="AE30" s="108"/>
    </row>
    <row r="31" spans="1:31" ht="17.25" customHeight="1" x14ac:dyDescent="0.15">
      <c r="A31" s="378" t="s">
        <v>50</v>
      </c>
      <c r="B31" s="380" t="s">
        <v>68</v>
      </c>
      <c r="C31" s="381"/>
      <c r="D31" s="381"/>
      <c r="E31" s="381"/>
      <c r="F31" s="381"/>
      <c r="G31" s="381"/>
      <c r="H31" s="381"/>
      <c r="I31" s="382"/>
      <c r="J31" s="443" t="s">
        <v>69</v>
      </c>
      <c r="K31" s="433"/>
      <c r="M31" s="109" t="s">
        <v>51</v>
      </c>
      <c r="N31" s="110"/>
      <c r="O31" s="111"/>
      <c r="P31" s="110"/>
      <c r="Q31" s="112"/>
      <c r="T31" s="113"/>
      <c r="U31" s="446" t="s">
        <v>79</v>
      </c>
      <c r="V31" s="447"/>
      <c r="W31" s="447"/>
      <c r="X31" s="447"/>
      <c r="Y31" s="447"/>
      <c r="Z31" s="132"/>
      <c r="AA31" s="132"/>
      <c r="AB31" s="113"/>
      <c r="AC31" s="113"/>
      <c r="AD31" s="113"/>
      <c r="AE31" s="113"/>
    </row>
    <row r="32" spans="1:31" ht="17.25" customHeight="1" x14ac:dyDescent="0.15">
      <c r="A32" s="379"/>
      <c r="B32" s="114" t="s">
        <v>52</v>
      </c>
      <c r="C32" s="448" t="s">
        <v>53</v>
      </c>
      <c r="D32" s="448"/>
      <c r="E32" s="448"/>
      <c r="F32" s="435" t="s">
        <v>54</v>
      </c>
      <c r="G32" s="436"/>
      <c r="H32" s="436"/>
      <c r="I32" s="437"/>
      <c r="J32" s="444"/>
      <c r="K32" s="445"/>
      <c r="M32" s="133" t="s">
        <v>55</v>
      </c>
      <c r="N32" s="330" t="s">
        <v>56</v>
      </c>
      <c r="O32" s="441"/>
      <c r="P32" s="330" t="s">
        <v>57</v>
      </c>
      <c r="Q32" s="331"/>
      <c r="S32" s="115" t="s">
        <v>58</v>
      </c>
      <c r="T32" s="116"/>
      <c r="U32" s="332"/>
      <c r="V32" s="333"/>
      <c r="W32" s="333"/>
      <c r="X32" s="333"/>
      <c r="Y32" s="333"/>
      <c r="Z32" s="333"/>
      <c r="AA32" s="333"/>
      <c r="AB32" s="2"/>
      <c r="AC32" s="2"/>
      <c r="AD32" s="2"/>
      <c r="AE32" s="2"/>
    </row>
    <row r="33" spans="1:31" ht="17.25" customHeight="1" x14ac:dyDescent="0.15">
      <c r="A33" s="117" t="s">
        <v>59</v>
      </c>
      <c r="B33" s="118"/>
      <c r="C33" s="442" t="s">
        <v>80</v>
      </c>
      <c r="D33" s="442"/>
      <c r="E33" s="442"/>
      <c r="F33" s="438" t="s">
        <v>81</v>
      </c>
      <c r="G33" s="439"/>
      <c r="H33" s="439"/>
      <c r="I33" s="440"/>
      <c r="J33" s="320"/>
      <c r="K33" s="321"/>
      <c r="M33" s="119" t="s">
        <v>82</v>
      </c>
      <c r="N33" s="318" t="s">
        <v>67</v>
      </c>
      <c r="O33" s="322"/>
      <c r="P33" s="318"/>
      <c r="Q33" s="319"/>
      <c r="S33" s="115" t="s">
        <v>60</v>
      </c>
      <c r="T33" s="116"/>
      <c r="U33" s="334"/>
      <c r="V33" s="334"/>
      <c r="W33" s="334"/>
      <c r="X33" s="334"/>
      <c r="Y33" s="334"/>
      <c r="Z33" s="334"/>
      <c r="AA33" s="334"/>
      <c r="AB33" s="2"/>
      <c r="AC33" s="2"/>
      <c r="AD33" s="2"/>
      <c r="AE33" s="2"/>
    </row>
    <row r="34" spans="1:31" ht="17.25" customHeight="1" x14ac:dyDescent="0.15">
      <c r="A34" s="117" t="s">
        <v>61</v>
      </c>
      <c r="B34" s="118"/>
      <c r="C34" s="442" t="s">
        <v>80</v>
      </c>
      <c r="D34" s="442"/>
      <c r="E34" s="442"/>
      <c r="F34" s="438" t="s">
        <v>81</v>
      </c>
      <c r="G34" s="439"/>
      <c r="H34" s="439"/>
      <c r="I34" s="440"/>
      <c r="J34" s="320"/>
      <c r="K34" s="321"/>
      <c r="M34" s="119" t="s">
        <v>82</v>
      </c>
      <c r="N34" s="318" t="s">
        <v>67</v>
      </c>
      <c r="O34" s="322"/>
      <c r="P34" s="318" t="s">
        <v>67</v>
      </c>
      <c r="Q34" s="319"/>
      <c r="S34" s="120"/>
      <c r="T34" s="116"/>
      <c r="U34" s="449"/>
      <c r="V34" s="449"/>
      <c r="W34" s="449"/>
      <c r="X34" s="449"/>
      <c r="Y34" s="449"/>
      <c r="Z34" s="449"/>
      <c r="AA34" s="449"/>
      <c r="AB34" s="121"/>
      <c r="AC34" s="121"/>
      <c r="AD34" s="121"/>
      <c r="AE34" s="121"/>
    </row>
    <row r="35" spans="1:31" ht="17.25" customHeight="1" x14ac:dyDescent="0.15">
      <c r="A35" s="117" t="s">
        <v>62</v>
      </c>
      <c r="B35" s="118"/>
      <c r="C35" s="442" t="s">
        <v>80</v>
      </c>
      <c r="D35" s="442"/>
      <c r="E35" s="442"/>
      <c r="F35" s="438" t="s">
        <v>81</v>
      </c>
      <c r="G35" s="439"/>
      <c r="H35" s="439"/>
      <c r="I35" s="440"/>
      <c r="J35" s="320"/>
      <c r="K35" s="321"/>
      <c r="M35" s="119" t="s">
        <v>82</v>
      </c>
      <c r="N35" s="318" t="s">
        <v>67</v>
      </c>
      <c r="O35" s="322"/>
      <c r="P35" s="318"/>
      <c r="Q35" s="319"/>
      <c r="S35" s="120"/>
      <c r="T35" s="116"/>
      <c r="U35" s="334"/>
      <c r="V35" s="334"/>
      <c r="W35" s="334"/>
      <c r="X35" s="334"/>
      <c r="Y35" s="334"/>
      <c r="Z35" s="334"/>
      <c r="AA35" s="334"/>
      <c r="AB35" s="121"/>
      <c r="AC35" s="121"/>
      <c r="AD35" s="121"/>
      <c r="AE35" s="121"/>
    </row>
    <row r="36" spans="1:31" ht="17.25" customHeight="1" x14ac:dyDescent="0.15">
      <c r="A36" s="117" t="s">
        <v>63</v>
      </c>
      <c r="B36" s="118"/>
      <c r="C36" s="442" t="s">
        <v>80</v>
      </c>
      <c r="D36" s="442"/>
      <c r="E36" s="442"/>
      <c r="F36" s="438" t="s">
        <v>81</v>
      </c>
      <c r="G36" s="439"/>
      <c r="H36" s="439"/>
      <c r="I36" s="440"/>
      <c r="J36" s="320"/>
      <c r="K36" s="321"/>
      <c r="M36" s="119" t="s">
        <v>82</v>
      </c>
      <c r="N36" s="318"/>
      <c r="O36" s="322"/>
      <c r="P36" s="318"/>
      <c r="Q36" s="319"/>
      <c r="S36" s="120"/>
      <c r="T36" s="116"/>
      <c r="U36" s="449"/>
      <c r="V36" s="449"/>
      <c r="W36" s="449"/>
      <c r="X36" s="449"/>
      <c r="Y36" s="449"/>
      <c r="Z36" s="449"/>
      <c r="AA36" s="449"/>
      <c r="AB36" s="121"/>
      <c r="AC36" s="121"/>
      <c r="AD36" s="121"/>
      <c r="AE36" s="121"/>
    </row>
    <row r="37" spans="1:31" ht="17.25" customHeight="1" x14ac:dyDescent="0.15">
      <c r="A37" s="117" t="s">
        <v>64</v>
      </c>
      <c r="B37" s="118"/>
      <c r="C37" s="442" t="s">
        <v>80</v>
      </c>
      <c r="D37" s="442"/>
      <c r="E37" s="442"/>
      <c r="F37" s="438" t="s">
        <v>81</v>
      </c>
      <c r="G37" s="439"/>
      <c r="H37" s="439"/>
      <c r="I37" s="440"/>
      <c r="J37" s="320"/>
      <c r="K37" s="321"/>
      <c r="M37" s="119" t="s">
        <v>82</v>
      </c>
      <c r="N37" s="318"/>
      <c r="O37" s="322"/>
      <c r="P37" s="318"/>
      <c r="Q37" s="319"/>
      <c r="S37" s="120"/>
      <c r="T37" s="116"/>
      <c r="U37" s="334"/>
      <c r="V37" s="334"/>
      <c r="W37" s="334"/>
      <c r="X37" s="334"/>
      <c r="Y37" s="334"/>
      <c r="Z37" s="334"/>
      <c r="AA37" s="334"/>
      <c r="AB37" s="121"/>
      <c r="AC37" s="121"/>
      <c r="AD37" s="121"/>
      <c r="AE37" s="121"/>
    </row>
    <row r="38" spans="1:31" s="131" customFormat="1" ht="17.25" customHeight="1" x14ac:dyDescent="0.15">
      <c r="A38" s="138" t="s">
        <v>83</v>
      </c>
      <c r="B38" s="118"/>
      <c r="C38" s="442" t="s">
        <v>80</v>
      </c>
      <c r="D38" s="442"/>
      <c r="E38" s="442"/>
      <c r="F38" s="438" t="s">
        <v>81</v>
      </c>
      <c r="G38" s="439"/>
      <c r="H38" s="439"/>
      <c r="I38" s="440"/>
      <c r="J38" s="320"/>
      <c r="K38" s="321"/>
      <c r="M38" s="119" t="s">
        <v>82</v>
      </c>
      <c r="N38" s="318"/>
      <c r="O38" s="322"/>
      <c r="P38" s="318"/>
      <c r="Q38" s="319"/>
      <c r="R38" s="140"/>
      <c r="S38" s="140"/>
      <c r="T38" s="140"/>
      <c r="U38" s="140"/>
      <c r="V38" s="140"/>
      <c r="W38" s="140"/>
      <c r="X38" s="140"/>
      <c r="Y38" s="141"/>
      <c r="Z38" s="141"/>
      <c r="AA38" s="142"/>
      <c r="AB38" s="143"/>
      <c r="AC38" s="144"/>
      <c r="AD38" s="144"/>
      <c r="AE38" s="145"/>
    </row>
    <row r="39" spans="1:31" s="131" customFormat="1" ht="17.25" customHeight="1" x14ac:dyDescent="0.15">
      <c r="A39" s="139" t="s">
        <v>85</v>
      </c>
      <c r="B39" s="118"/>
      <c r="C39" s="442" t="s">
        <v>80</v>
      </c>
      <c r="D39" s="442"/>
      <c r="E39" s="442"/>
      <c r="F39" s="438" t="s">
        <v>81</v>
      </c>
      <c r="G39" s="439"/>
      <c r="H39" s="439"/>
      <c r="I39" s="440"/>
      <c r="J39" s="320"/>
      <c r="K39" s="321"/>
      <c r="M39" s="119" t="s">
        <v>82</v>
      </c>
      <c r="N39" s="318"/>
      <c r="O39" s="322"/>
      <c r="P39" s="318"/>
      <c r="Q39" s="319"/>
      <c r="R39" s="140"/>
      <c r="S39" s="140"/>
      <c r="T39" s="140"/>
      <c r="U39" s="140"/>
      <c r="V39" s="140"/>
      <c r="W39" s="140"/>
      <c r="X39" s="140"/>
      <c r="Y39" s="141"/>
      <c r="Z39" s="141"/>
      <c r="AA39" s="142"/>
      <c r="AB39" s="143"/>
      <c r="AC39" s="144"/>
      <c r="AD39" s="144"/>
      <c r="AE39" s="145"/>
    </row>
    <row r="40" spans="1:31" s="131" customFormat="1" ht="17.25" customHeight="1" x14ac:dyDescent="0.15">
      <c r="A40" s="139" t="s">
        <v>86</v>
      </c>
      <c r="B40" s="118"/>
      <c r="C40" s="442" t="s">
        <v>80</v>
      </c>
      <c r="D40" s="442"/>
      <c r="E40" s="442"/>
      <c r="F40" s="438" t="s">
        <v>81</v>
      </c>
      <c r="G40" s="439"/>
      <c r="H40" s="439"/>
      <c r="I40" s="440"/>
      <c r="J40" s="320"/>
      <c r="K40" s="321"/>
      <c r="M40" s="119" t="s">
        <v>82</v>
      </c>
      <c r="N40" s="318"/>
      <c r="O40" s="322"/>
      <c r="P40" s="318"/>
      <c r="Q40" s="319"/>
      <c r="R40" s="140"/>
      <c r="S40" s="140"/>
      <c r="T40" s="140"/>
      <c r="U40" s="140"/>
      <c r="V40" s="140"/>
      <c r="W40" s="140"/>
      <c r="X40" s="140"/>
      <c r="Y40" s="141"/>
      <c r="Z40" s="141"/>
      <c r="AA40" s="142"/>
      <c r="AB40" s="143"/>
      <c r="AC40" s="144"/>
      <c r="AD40" s="144"/>
      <c r="AE40" s="145"/>
    </row>
    <row r="41" spans="1:31" s="131" customFormat="1" ht="17.25" customHeight="1" x14ac:dyDescent="0.15">
      <c r="A41" s="139" t="s">
        <v>87</v>
      </c>
      <c r="B41" s="118"/>
      <c r="C41" s="442" t="s">
        <v>80</v>
      </c>
      <c r="D41" s="442"/>
      <c r="E41" s="442"/>
      <c r="F41" s="438" t="s">
        <v>81</v>
      </c>
      <c r="G41" s="439"/>
      <c r="H41" s="439"/>
      <c r="I41" s="440"/>
      <c r="J41" s="320"/>
      <c r="K41" s="321"/>
      <c r="M41" s="119" t="s">
        <v>82</v>
      </c>
      <c r="N41" s="318"/>
      <c r="O41" s="322"/>
      <c r="P41" s="318"/>
      <c r="Q41" s="319"/>
      <c r="R41" s="140"/>
      <c r="S41" s="140"/>
      <c r="T41" s="140"/>
      <c r="U41" s="140"/>
      <c r="V41" s="140"/>
      <c r="W41" s="140"/>
      <c r="X41" s="140"/>
      <c r="Y41" s="141"/>
      <c r="Z41" s="141"/>
      <c r="AA41" s="142"/>
      <c r="AB41" s="143"/>
      <c r="AC41" s="144"/>
      <c r="AD41" s="144"/>
      <c r="AE41" s="145"/>
    </row>
    <row r="42" spans="1:31" s="131" customFormat="1" ht="17.25" customHeight="1" x14ac:dyDescent="0.15">
      <c r="A42" s="139" t="s">
        <v>88</v>
      </c>
      <c r="B42" s="118"/>
      <c r="C42" s="442" t="s">
        <v>80</v>
      </c>
      <c r="D42" s="442"/>
      <c r="E42" s="442"/>
      <c r="F42" s="438" t="s">
        <v>81</v>
      </c>
      <c r="G42" s="439"/>
      <c r="H42" s="439"/>
      <c r="I42" s="440"/>
      <c r="J42" s="320"/>
      <c r="K42" s="321"/>
      <c r="M42" s="119" t="s">
        <v>82</v>
      </c>
      <c r="N42" s="318"/>
      <c r="O42" s="322"/>
      <c r="P42" s="318"/>
      <c r="Q42" s="319"/>
      <c r="R42" s="140"/>
      <c r="S42" s="140"/>
      <c r="T42" s="140"/>
      <c r="U42" s="140"/>
      <c r="V42" s="140"/>
      <c r="W42" s="140"/>
      <c r="X42" s="140"/>
      <c r="Y42" s="141"/>
      <c r="Z42" s="141"/>
      <c r="AA42" s="142"/>
      <c r="AB42" s="143"/>
      <c r="AC42" s="144"/>
      <c r="AD42" s="144"/>
      <c r="AE42" s="145"/>
    </row>
    <row r="43" spans="1:31" s="131" customFormat="1" ht="17.25" customHeight="1" x14ac:dyDescent="0.15">
      <c r="A43" s="139" t="s">
        <v>89</v>
      </c>
      <c r="B43" s="118"/>
      <c r="C43" s="442" t="s">
        <v>80</v>
      </c>
      <c r="D43" s="442"/>
      <c r="E43" s="442"/>
      <c r="F43" s="438" t="s">
        <v>81</v>
      </c>
      <c r="G43" s="439"/>
      <c r="H43" s="439"/>
      <c r="I43" s="440"/>
      <c r="J43" s="320"/>
      <c r="K43" s="321"/>
      <c r="M43" s="119" t="s">
        <v>82</v>
      </c>
      <c r="N43" s="318"/>
      <c r="O43" s="322"/>
      <c r="P43" s="318"/>
      <c r="Q43" s="319"/>
      <c r="R43" s="140"/>
      <c r="S43" s="140"/>
      <c r="T43" s="140"/>
      <c r="U43" s="140"/>
      <c r="V43" s="140"/>
      <c r="W43" s="140"/>
      <c r="X43" s="140"/>
      <c r="Y43" s="141"/>
      <c r="Z43" s="141"/>
      <c r="AA43" s="142"/>
      <c r="AB43" s="143"/>
      <c r="AC43" s="144"/>
      <c r="AD43" s="144"/>
      <c r="AE43" s="145"/>
    </row>
    <row r="44" spans="1:31" s="131" customFormat="1" ht="17.25" customHeight="1" x14ac:dyDescent="0.15">
      <c r="A44" s="139" t="s">
        <v>90</v>
      </c>
      <c r="B44" s="118"/>
      <c r="C44" s="442" t="s">
        <v>80</v>
      </c>
      <c r="D44" s="442"/>
      <c r="E44" s="442"/>
      <c r="F44" s="438" t="s">
        <v>81</v>
      </c>
      <c r="G44" s="439"/>
      <c r="H44" s="439"/>
      <c r="I44" s="440"/>
      <c r="J44" s="320"/>
      <c r="K44" s="321"/>
      <c r="M44" s="119" t="s">
        <v>82</v>
      </c>
      <c r="N44" s="318"/>
      <c r="O44" s="322"/>
      <c r="P44" s="318"/>
      <c r="Q44" s="319"/>
      <c r="R44" s="140"/>
      <c r="S44" s="140"/>
      <c r="T44" s="140"/>
      <c r="U44" s="140"/>
      <c r="V44" s="140"/>
      <c r="W44" s="140"/>
      <c r="X44" s="140"/>
      <c r="Y44" s="141"/>
      <c r="Z44" s="141"/>
      <c r="AA44" s="142"/>
      <c r="AB44" s="143"/>
      <c r="AC44" s="144"/>
      <c r="AD44" s="144"/>
      <c r="AE44" s="145"/>
    </row>
    <row r="45" spans="1:31" s="131" customFormat="1" ht="17.25" customHeight="1" x14ac:dyDescent="0.15">
      <c r="A45" s="139" t="s">
        <v>91</v>
      </c>
      <c r="B45" s="118"/>
      <c r="C45" s="442" t="s">
        <v>80</v>
      </c>
      <c r="D45" s="442"/>
      <c r="E45" s="442"/>
      <c r="F45" s="438" t="s">
        <v>81</v>
      </c>
      <c r="G45" s="439"/>
      <c r="H45" s="439"/>
      <c r="I45" s="440"/>
      <c r="J45" s="320"/>
      <c r="K45" s="321"/>
      <c r="M45" s="119" t="s">
        <v>82</v>
      </c>
      <c r="N45" s="318"/>
      <c r="O45" s="322"/>
      <c r="P45" s="318"/>
      <c r="Q45" s="319"/>
      <c r="R45" s="140"/>
      <c r="S45" s="140"/>
      <c r="T45" s="140"/>
      <c r="U45" s="140"/>
      <c r="V45" s="140"/>
      <c r="W45" s="140"/>
      <c r="X45" s="140"/>
      <c r="Y45" s="141"/>
      <c r="Z45" s="141"/>
      <c r="AA45" s="142"/>
      <c r="AB45" s="143"/>
      <c r="AC45" s="144"/>
      <c r="AD45" s="144"/>
      <c r="AE45" s="145"/>
    </row>
    <row r="46" spans="1:31" s="131" customFormat="1" ht="17.25" customHeight="1" x14ac:dyDescent="0.15">
      <c r="A46" s="139" t="s">
        <v>92</v>
      </c>
      <c r="B46" s="118"/>
      <c r="C46" s="442" t="s">
        <v>80</v>
      </c>
      <c r="D46" s="442"/>
      <c r="E46" s="442"/>
      <c r="F46" s="438" t="s">
        <v>81</v>
      </c>
      <c r="G46" s="439"/>
      <c r="H46" s="439"/>
      <c r="I46" s="440"/>
      <c r="J46" s="320"/>
      <c r="K46" s="321"/>
      <c r="M46" s="119" t="s">
        <v>82</v>
      </c>
      <c r="N46" s="318"/>
      <c r="O46" s="322"/>
      <c r="P46" s="318"/>
      <c r="Q46" s="319"/>
      <c r="R46" s="140"/>
      <c r="S46" s="140"/>
      <c r="T46" s="140"/>
      <c r="U46" s="140"/>
      <c r="V46" s="140"/>
      <c r="W46" s="140"/>
      <c r="X46" s="140"/>
      <c r="Y46" s="141"/>
      <c r="Z46" s="141"/>
      <c r="AA46" s="142"/>
      <c r="AB46" s="143"/>
      <c r="AC46" s="144"/>
      <c r="AD46" s="144"/>
      <c r="AE46" s="145"/>
    </row>
    <row r="47" spans="1:31" s="131" customFormat="1" ht="17.25" customHeight="1" x14ac:dyDescent="0.15">
      <c r="A47" s="139" t="s">
        <v>93</v>
      </c>
      <c r="B47" s="118"/>
      <c r="C47" s="442" t="s">
        <v>80</v>
      </c>
      <c r="D47" s="442"/>
      <c r="E47" s="442"/>
      <c r="F47" s="438" t="s">
        <v>81</v>
      </c>
      <c r="G47" s="439"/>
      <c r="H47" s="439"/>
      <c r="I47" s="440"/>
      <c r="J47" s="320"/>
      <c r="K47" s="321"/>
      <c r="M47" s="119" t="s">
        <v>82</v>
      </c>
      <c r="N47" s="318"/>
      <c r="O47" s="322"/>
      <c r="P47" s="318"/>
      <c r="Q47" s="319"/>
      <c r="R47" s="140"/>
      <c r="S47" s="140"/>
      <c r="T47" s="140"/>
      <c r="U47" s="140"/>
      <c r="V47" s="140"/>
      <c r="W47" s="140"/>
      <c r="X47" s="140"/>
      <c r="Y47" s="141"/>
      <c r="Z47" s="141"/>
      <c r="AA47" s="142"/>
      <c r="AB47" s="143"/>
      <c r="AC47" s="144"/>
      <c r="AD47" s="144"/>
      <c r="AE47" s="145"/>
    </row>
    <row r="48" spans="1:31" s="131" customFormat="1" ht="17.25" customHeight="1" x14ac:dyDescent="0.15">
      <c r="A48" s="139" t="s">
        <v>94</v>
      </c>
      <c r="B48" s="118"/>
      <c r="C48" s="442" t="s">
        <v>80</v>
      </c>
      <c r="D48" s="442"/>
      <c r="E48" s="442"/>
      <c r="F48" s="438" t="s">
        <v>81</v>
      </c>
      <c r="G48" s="439"/>
      <c r="H48" s="439"/>
      <c r="I48" s="440"/>
      <c r="J48" s="320"/>
      <c r="K48" s="321"/>
      <c r="M48" s="119" t="s">
        <v>82</v>
      </c>
      <c r="N48" s="318"/>
      <c r="O48" s="322"/>
      <c r="P48" s="318"/>
      <c r="Q48" s="319"/>
      <c r="R48" s="140"/>
      <c r="S48" s="140"/>
      <c r="T48" s="140"/>
      <c r="U48" s="140"/>
      <c r="V48" s="140"/>
      <c r="W48" s="140"/>
      <c r="X48" s="140"/>
      <c r="Y48" s="141"/>
      <c r="Z48" s="141"/>
      <c r="AA48" s="142"/>
      <c r="AB48" s="143"/>
      <c r="AC48" s="144"/>
      <c r="AD48" s="144"/>
      <c r="AE48" s="145"/>
    </row>
    <row r="49" spans="1:31" s="131" customFormat="1" ht="17.25" customHeight="1" x14ac:dyDescent="0.15">
      <c r="A49" s="139" t="s">
        <v>95</v>
      </c>
      <c r="B49" s="118"/>
      <c r="C49" s="442" t="s">
        <v>80</v>
      </c>
      <c r="D49" s="442"/>
      <c r="E49" s="442"/>
      <c r="F49" s="438" t="s">
        <v>81</v>
      </c>
      <c r="G49" s="439"/>
      <c r="H49" s="439"/>
      <c r="I49" s="440"/>
      <c r="J49" s="320"/>
      <c r="K49" s="321"/>
      <c r="M49" s="119" t="s">
        <v>82</v>
      </c>
      <c r="N49" s="318"/>
      <c r="O49" s="322"/>
      <c r="P49" s="318"/>
      <c r="Q49" s="319"/>
      <c r="R49" s="140"/>
      <c r="S49" s="140"/>
      <c r="T49" s="140"/>
      <c r="U49" s="140"/>
      <c r="V49" s="140"/>
      <c r="W49" s="140"/>
      <c r="X49" s="140"/>
      <c r="Y49" s="141"/>
      <c r="Z49" s="141"/>
      <c r="AA49" s="142"/>
      <c r="AB49" s="143"/>
      <c r="AC49" s="144"/>
      <c r="AD49" s="144"/>
      <c r="AE49" s="145"/>
    </row>
    <row r="50" spans="1:31" s="131" customFormat="1" ht="17.25" customHeight="1" x14ac:dyDescent="0.15">
      <c r="A50" s="139" t="s">
        <v>96</v>
      </c>
      <c r="B50" s="118"/>
      <c r="C50" s="442" t="s">
        <v>80</v>
      </c>
      <c r="D50" s="442"/>
      <c r="E50" s="442"/>
      <c r="F50" s="438" t="s">
        <v>81</v>
      </c>
      <c r="G50" s="439"/>
      <c r="H50" s="439"/>
      <c r="I50" s="440"/>
      <c r="J50" s="320"/>
      <c r="K50" s="321"/>
      <c r="M50" s="119" t="s">
        <v>82</v>
      </c>
      <c r="N50" s="318"/>
      <c r="O50" s="322"/>
      <c r="P50" s="318"/>
      <c r="Q50" s="319"/>
      <c r="R50" s="140"/>
      <c r="S50" s="140"/>
      <c r="T50" s="140"/>
      <c r="U50" s="140"/>
      <c r="V50" s="140"/>
      <c r="W50" s="140"/>
      <c r="X50" s="140"/>
      <c r="Y50" s="141"/>
      <c r="Z50" s="141"/>
      <c r="AA50" s="142"/>
      <c r="AB50" s="143"/>
      <c r="AC50" s="144"/>
      <c r="AD50" s="144"/>
      <c r="AE50" s="145"/>
    </row>
    <row r="51" spans="1:31" s="131" customFormat="1" ht="17.25" customHeight="1" x14ac:dyDescent="0.15">
      <c r="A51" s="139" t="s">
        <v>97</v>
      </c>
      <c r="B51" s="118"/>
      <c r="C51" s="442" t="s">
        <v>80</v>
      </c>
      <c r="D51" s="442"/>
      <c r="E51" s="442"/>
      <c r="F51" s="438" t="s">
        <v>81</v>
      </c>
      <c r="G51" s="439"/>
      <c r="H51" s="439"/>
      <c r="I51" s="440"/>
      <c r="J51" s="320"/>
      <c r="K51" s="321"/>
      <c r="M51" s="119" t="s">
        <v>82</v>
      </c>
      <c r="N51" s="318"/>
      <c r="O51" s="322"/>
      <c r="P51" s="318"/>
      <c r="Q51" s="319"/>
      <c r="R51" s="140"/>
      <c r="S51" s="140"/>
      <c r="T51" s="140"/>
      <c r="U51" s="140"/>
      <c r="V51" s="140"/>
      <c r="W51" s="140"/>
      <c r="X51" s="140"/>
      <c r="Y51" s="141"/>
      <c r="Z51" s="141"/>
      <c r="AA51" s="142"/>
      <c r="AB51" s="143"/>
      <c r="AC51" s="144"/>
      <c r="AD51" s="144"/>
      <c r="AE51" s="145"/>
    </row>
    <row r="52" spans="1:31" ht="17.25" customHeight="1" x14ac:dyDescent="0.15">
      <c r="A52" s="137" t="s">
        <v>98</v>
      </c>
      <c r="B52" s="135"/>
      <c r="C52" s="335" t="s">
        <v>80</v>
      </c>
      <c r="D52" s="336"/>
      <c r="E52" s="337"/>
      <c r="F52" s="335" t="s">
        <v>81</v>
      </c>
      <c r="G52" s="336"/>
      <c r="H52" s="336"/>
      <c r="I52" s="337"/>
      <c r="J52" s="338"/>
      <c r="K52" s="339"/>
      <c r="M52" s="122" t="s">
        <v>65</v>
      </c>
      <c r="N52" s="340">
        <f>SUM(N33:O51)</f>
        <v>0</v>
      </c>
      <c r="O52" s="341"/>
      <c r="P52" s="340">
        <f>SUM(P33:Q51)</f>
        <v>0</v>
      </c>
      <c r="Q52" s="342"/>
      <c r="R52" s="123"/>
      <c r="S52" s="123"/>
      <c r="T52" s="123"/>
      <c r="U52" s="123"/>
      <c r="V52" s="123"/>
      <c r="W52" s="123"/>
      <c r="X52" s="123"/>
      <c r="Y52" s="128"/>
      <c r="Z52" s="124"/>
      <c r="AA52" s="316" t="s">
        <v>177</v>
      </c>
      <c r="AB52" s="115"/>
      <c r="AC52" s="125"/>
      <c r="AD52" s="125"/>
      <c r="AE52" s="126"/>
    </row>
    <row r="53" spans="1:31" x14ac:dyDescent="0.15">
      <c r="H53" s="129"/>
      <c r="M53" s="127"/>
      <c r="N53" s="130"/>
      <c r="O53" s="123"/>
      <c r="P53" s="123"/>
      <c r="Q53" s="123"/>
    </row>
    <row r="54" spans="1:31" x14ac:dyDescent="0.15">
      <c r="E54" s="131" t="s">
        <v>66</v>
      </c>
      <c r="N54" s="130"/>
      <c r="O54" s="123"/>
      <c r="P54" s="123"/>
      <c r="Q54" s="123"/>
    </row>
  </sheetData>
  <sheetProtection algorithmName="SHA-512" hashValue="fU7SlmcRG3zbML+yVIkqtGffv7nbKFp7E2TzoGqQApKVXbUk9yC4wbq88y2QpsVQMTO9peK7iOy1RR07mn7jHw==" saltValue="TtxG9bcHJsD9O8E/OORCjA==" spinCount="100000" sheet="1" formatCells="0" selectLockedCells="1"/>
  <mergeCells count="176">
    <mergeCell ref="P50:Q50"/>
    <mergeCell ref="N51:O51"/>
    <mergeCell ref="P51:Q51"/>
    <mergeCell ref="C47:E47"/>
    <mergeCell ref="F47:I47"/>
    <mergeCell ref="C48:E48"/>
    <mergeCell ref="F48:I48"/>
    <mergeCell ref="N47:O47"/>
    <mergeCell ref="P47:Q47"/>
    <mergeCell ref="N48:O48"/>
    <mergeCell ref="P48:Q48"/>
    <mergeCell ref="N49:O49"/>
    <mergeCell ref="P49:Q49"/>
    <mergeCell ref="C50:E50"/>
    <mergeCell ref="F50:I50"/>
    <mergeCell ref="J50:K50"/>
    <mergeCell ref="J46:K46"/>
    <mergeCell ref="J47:K47"/>
    <mergeCell ref="J48:K48"/>
    <mergeCell ref="C49:E49"/>
    <mergeCell ref="F49:I49"/>
    <mergeCell ref="J49:K49"/>
    <mergeCell ref="N37:O37"/>
    <mergeCell ref="C34:E34"/>
    <mergeCell ref="C51:E51"/>
    <mergeCell ref="F51:I51"/>
    <mergeCell ref="J51:K51"/>
    <mergeCell ref="N50:O50"/>
    <mergeCell ref="P36:Q36"/>
    <mergeCell ref="U34:AA35"/>
    <mergeCell ref="C35:E35"/>
    <mergeCell ref="C45:E45"/>
    <mergeCell ref="F45:I45"/>
    <mergeCell ref="C46:E46"/>
    <mergeCell ref="F46:I46"/>
    <mergeCell ref="N45:O45"/>
    <mergeCell ref="P45:Q45"/>
    <mergeCell ref="N46:O46"/>
    <mergeCell ref="P46:Q46"/>
    <mergeCell ref="C39:E39"/>
    <mergeCell ref="C40:E40"/>
    <mergeCell ref="C41:E41"/>
    <mergeCell ref="C42:E42"/>
    <mergeCell ref="C43:E43"/>
    <mergeCell ref="C44:E44"/>
    <mergeCell ref="F39:I39"/>
    <mergeCell ref="F40:I40"/>
    <mergeCell ref="F41:I41"/>
    <mergeCell ref="F42:I42"/>
    <mergeCell ref="F43:I43"/>
    <mergeCell ref="F44:I44"/>
    <mergeCell ref="J45:K45"/>
    <mergeCell ref="P33:Q33"/>
    <mergeCell ref="N33:O33"/>
    <mergeCell ref="F33:I33"/>
    <mergeCell ref="J33:K33"/>
    <mergeCell ref="J31:K32"/>
    <mergeCell ref="N38:O38"/>
    <mergeCell ref="U31:Y31"/>
    <mergeCell ref="C32:E32"/>
    <mergeCell ref="J36:K36"/>
    <mergeCell ref="U36:AA37"/>
    <mergeCell ref="C37:E37"/>
    <mergeCell ref="F37:I37"/>
    <mergeCell ref="P34:Q34"/>
    <mergeCell ref="P37:Q37"/>
    <mergeCell ref="P35:Q35"/>
    <mergeCell ref="P38:Q38"/>
    <mergeCell ref="F34:I34"/>
    <mergeCell ref="J34:K34"/>
    <mergeCell ref="J37:K37"/>
    <mergeCell ref="C38:E38"/>
    <mergeCell ref="F38:I38"/>
    <mergeCell ref="J38:K38"/>
    <mergeCell ref="C36:E36"/>
    <mergeCell ref="F36:I36"/>
    <mergeCell ref="F29:G29"/>
    <mergeCell ref="A22:C22"/>
    <mergeCell ref="A23:C23"/>
    <mergeCell ref="F32:I32"/>
    <mergeCell ref="F35:I35"/>
    <mergeCell ref="J35:K35"/>
    <mergeCell ref="N36:O36"/>
    <mergeCell ref="N34:O34"/>
    <mergeCell ref="N35:O35"/>
    <mergeCell ref="N32:O32"/>
    <mergeCell ref="C33:E33"/>
    <mergeCell ref="X10:X12"/>
    <mergeCell ref="D11:E12"/>
    <mergeCell ref="F11:G12"/>
    <mergeCell ref="N10:O12"/>
    <mergeCell ref="A19:C19"/>
    <mergeCell ref="A20:C20"/>
    <mergeCell ref="D20:E20"/>
    <mergeCell ref="A21:C21"/>
    <mergeCell ref="A24:C24"/>
    <mergeCell ref="A13:C13"/>
    <mergeCell ref="D13:E13"/>
    <mergeCell ref="A14:C14"/>
    <mergeCell ref="A15:C15"/>
    <mergeCell ref="A16:C16"/>
    <mergeCell ref="A17:C17"/>
    <mergeCell ref="D17:E17"/>
    <mergeCell ref="A18:C18"/>
    <mergeCell ref="X5:Z5"/>
    <mergeCell ref="A6:B6"/>
    <mergeCell ref="C6:I6"/>
    <mergeCell ref="M6:U6"/>
    <mergeCell ref="V6:W6"/>
    <mergeCell ref="X6:AA6"/>
    <mergeCell ref="Y10:Y12"/>
    <mergeCell ref="Z10:Z11"/>
    <mergeCell ref="X7:AA7"/>
    <mergeCell ref="A8:B9"/>
    <mergeCell ref="C8:C9"/>
    <mergeCell ref="J8:L8"/>
    <mergeCell ref="M8:U8"/>
    <mergeCell ref="V8:W8"/>
    <mergeCell ref="A7:B7"/>
    <mergeCell ref="C7:I7"/>
    <mergeCell ref="X8:AA8"/>
    <mergeCell ref="M9:U9"/>
    <mergeCell ref="V9:W9"/>
    <mergeCell ref="X9:AA9"/>
    <mergeCell ref="AA10:AA12"/>
    <mergeCell ref="P11:Q12"/>
    <mergeCell ref="R11:S12"/>
    <mergeCell ref="P10:S10"/>
    <mergeCell ref="C52:E52"/>
    <mergeCell ref="F52:I52"/>
    <mergeCell ref="J52:K52"/>
    <mergeCell ref="N52:O52"/>
    <mergeCell ref="P52:Q52"/>
    <mergeCell ref="A3:G3"/>
    <mergeCell ref="A4:G4"/>
    <mergeCell ref="I4:K4"/>
    <mergeCell ref="L4:N4"/>
    <mergeCell ref="J5:L5"/>
    <mergeCell ref="M5:U5"/>
    <mergeCell ref="M7:U7"/>
    <mergeCell ref="T10:U12"/>
    <mergeCell ref="A10:C12"/>
    <mergeCell ref="D10:G10"/>
    <mergeCell ref="H10:I12"/>
    <mergeCell ref="J10:K12"/>
    <mergeCell ref="L10:M12"/>
    <mergeCell ref="A25:C25"/>
    <mergeCell ref="A28:C28"/>
    <mergeCell ref="A31:A32"/>
    <mergeCell ref="B31:I31"/>
    <mergeCell ref="A29:C29"/>
    <mergeCell ref="D29:E29"/>
    <mergeCell ref="P4:V4"/>
    <mergeCell ref="P39:Q39"/>
    <mergeCell ref="P40:Q40"/>
    <mergeCell ref="P41:Q41"/>
    <mergeCell ref="P42:Q42"/>
    <mergeCell ref="P43:Q43"/>
    <mergeCell ref="P44:Q44"/>
    <mergeCell ref="J39:K39"/>
    <mergeCell ref="J40:K40"/>
    <mergeCell ref="J41:K41"/>
    <mergeCell ref="J42:K42"/>
    <mergeCell ref="J43:K43"/>
    <mergeCell ref="J44:K44"/>
    <mergeCell ref="N39:O39"/>
    <mergeCell ref="N40:O40"/>
    <mergeCell ref="N41:O41"/>
    <mergeCell ref="N42:O42"/>
    <mergeCell ref="N43:O43"/>
    <mergeCell ref="N44:O44"/>
    <mergeCell ref="V5:W5"/>
    <mergeCell ref="V7:W7"/>
    <mergeCell ref="V10:W12"/>
    <mergeCell ref="P32:Q32"/>
    <mergeCell ref="U32:AA33"/>
  </mergeCells>
  <phoneticPr fontId="4"/>
  <dataValidations count="2">
    <dataValidation type="list" allowBlank="1" showInputMessage="1" sqref="B33:B52" xr:uid="{C3EE3C8F-56D1-49AA-A246-830F0FE6B835}">
      <formula1>"中間検査,20□□年度実績額,確定検査"</formula1>
    </dataValidation>
    <dataValidation type="list" showInputMessage="1" showErrorMessage="1" sqref="P4" xr:uid="{00000000-0002-0000-0000-000000000000}">
      <formula1>"中間検査,中間検査（年度末）,確定検査,概算払"</formula1>
    </dataValidation>
  </dataValidations>
  <pageMargins left="0.39370078740157483" right="0.19685039370078741" top="0.70866141732283472" bottom="0.51181102362204722" header="0.51181102362204722" footer="0.39370078740157483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7829-914C-4871-B3A8-9D32C94F554D}">
  <sheetPr>
    <tabColor theme="4" tint="0.79998168889431442"/>
  </sheetPr>
  <dimension ref="A1:AG51"/>
  <sheetViews>
    <sheetView view="pageBreakPreview" topLeftCell="A14" zoomScaleNormal="100" zoomScaleSheetLayoutView="100" workbookViewId="0">
      <selection activeCell="AA36" sqref="AA36"/>
    </sheetView>
  </sheetViews>
  <sheetFormatPr defaultRowHeight="13.5" x14ac:dyDescent="0.15"/>
  <cols>
    <col min="1" max="1" width="3.875" style="146" customWidth="1"/>
    <col min="2" max="2" width="9.125" style="146" customWidth="1"/>
    <col min="3" max="3" width="8.125" style="146" customWidth="1"/>
    <col min="4" max="4" width="1.625" style="146" customWidth="1"/>
    <col min="5" max="5" width="10.125" style="146" customWidth="1"/>
    <col min="6" max="6" width="1.625" style="146" customWidth="1"/>
    <col min="7" max="7" width="9.75" style="146" customWidth="1"/>
    <col min="8" max="8" width="1.625" style="146" customWidth="1"/>
    <col min="9" max="9" width="9.625" style="146" customWidth="1"/>
    <col min="10" max="10" width="1.625" style="146" customWidth="1"/>
    <col min="11" max="11" width="9.75" style="146" customWidth="1"/>
    <col min="12" max="12" width="1.625" style="146" customWidth="1"/>
    <col min="13" max="13" width="10.5" style="146" customWidth="1"/>
    <col min="14" max="14" width="1.25" style="146" customWidth="1"/>
    <col min="15" max="15" width="9.875" style="146" customWidth="1"/>
    <col min="16" max="16" width="1.5" style="146" customWidth="1"/>
    <col min="17" max="17" width="8.5" style="146" customWidth="1"/>
    <col min="18" max="18" width="1.5" style="146" customWidth="1"/>
    <col min="19" max="19" width="7.625" style="146" customWidth="1"/>
    <col min="20" max="20" width="1.875" style="146" customWidth="1"/>
    <col min="21" max="21" width="7.125" style="146" customWidth="1"/>
    <col min="22" max="22" width="1.625" style="146" customWidth="1"/>
    <col min="23" max="23" width="11.5" style="146" customWidth="1"/>
    <col min="24" max="24" width="10.75" style="146" customWidth="1"/>
    <col min="25" max="25" width="9.75" style="146" customWidth="1"/>
    <col min="26" max="26" width="12" style="146" customWidth="1"/>
    <col min="27" max="27" width="14.125" style="146" customWidth="1"/>
    <col min="28" max="29" width="1.75" style="146" customWidth="1"/>
    <col min="30" max="30" width="10.75" style="146" customWidth="1"/>
    <col min="31" max="31" width="9.125" style="146" customWidth="1"/>
    <col min="32" max="32" width="11.875" style="146" customWidth="1"/>
    <col min="33" max="33" width="9" style="146"/>
    <col min="34" max="34" width="12.625" style="146" customWidth="1"/>
    <col min="35" max="16384" width="9" style="146"/>
  </cols>
  <sheetData>
    <row r="1" spans="1:31" ht="7.5" customHeight="1" x14ac:dyDescent="0.15"/>
    <row r="2" spans="1:31" ht="18" customHeight="1" x14ac:dyDescent="0.15">
      <c r="A2" s="555" t="s">
        <v>172</v>
      </c>
      <c r="B2" s="555"/>
      <c r="C2" s="555"/>
      <c r="D2" s="555"/>
      <c r="E2" s="555"/>
      <c r="F2" s="556" t="s">
        <v>171</v>
      </c>
      <c r="G2" s="556"/>
      <c r="H2" s="556"/>
      <c r="I2" s="559" t="s">
        <v>174</v>
      </c>
      <c r="J2" s="559"/>
      <c r="K2" s="313" t="s">
        <v>175</v>
      </c>
      <c r="L2" s="313"/>
      <c r="M2" s="557" t="s">
        <v>71</v>
      </c>
      <c r="N2" s="558"/>
      <c r="O2" s="558"/>
      <c r="P2" s="305"/>
      <c r="Q2" s="305"/>
      <c r="R2" s="305"/>
      <c r="S2" s="305"/>
      <c r="T2" s="305"/>
      <c r="U2" s="305"/>
      <c r="V2" s="500" t="s">
        <v>170</v>
      </c>
      <c r="W2" s="500"/>
      <c r="X2" s="539" t="s">
        <v>169</v>
      </c>
      <c r="Y2" s="540"/>
      <c r="Z2" s="540"/>
      <c r="AA2" s="304"/>
      <c r="AB2" s="162"/>
      <c r="AC2" s="162"/>
    </row>
    <row r="3" spans="1:31" ht="18" customHeight="1" x14ac:dyDescent="0.15">
      <c r="A3" s="500" t="s">
        <v>168</v>
      </c>
      <c r="B3" s="500"/>
      <c r="C3" s="544"/>
      <c r="D3" s="544"/>
      <c r="E3" s="544"/>
      <c r="F3" s="544"/>
      <c r="G3" s="544"/>
      <c r="H3" s="500" t="s">
        <v>167</v>
      </c>
      <c r="I3" s="500"/>
      <c r="J3" s="303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00" t="s">
        <v>166</v>
      </c>
      <c r="W3" s="500"/>
      <c r="X3" s="498"/>
      <c r="Y3" s="499"/>
      <c r="Z3" s="499"/>
      <c r="AA3" s="543"/>
      <c r="AB3" s="162"/>
      <c r="AC3" s="162"/>
      <c r="AD3" s="162"/>
    </row>
    <row r="4" spans="1:31" ht="18" customHeight="1" x14ac:dyDescent="0.15">
      <c r="A4" s="500" t="s">
        <v>165</v>
      </c>
      <c r="B4" s="500"/>
      <c r="C4" s="498"/>
      <c r="D4" s="498"/>
      <c r="E4" s="498"/>
      <c r="F4" s="498"/>
      <c r="G4" s="498"/>
      <c r="H4" s="302"/>
      <c r="I4" s="298"/>
      <c r="J4" s="299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500" t="s">
        <v>164</v>
      </c>
      <c r="W4" s="500"/>
      <c r="X4" s="498" t="s">
        <v>163</v>
      </c>
      <c r="Y4" s="499"/>
      <c r="Z4" s="499"/>
      <c r="AA4" s="499"/>
      <c r="AB4" s="162"/>
      <c r="AC4" s="162"/>
      <c r="AD4" s="162"/>
    </row>
    <row r="5" spans="1:31" ht="18" customHeight="1" x14ac:dyDescent="0.15">
      <c r="A5" s="500"/>
      <c r="B5" s="551"/>
      <c r="C5" s="553"/>
      <c r="D5" s="301"/>
      <c r="E5" s="541"/>
      <c r="F5" s="541"/>
      <c r="G5" s="541"/>
      <c r="H5" s="300"/>
      <c r="I5" s="298"/>
      <c r="J5" s="299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500" t="s">
        <v>162</v>
      </c>
      <c r="W5" s="500"/>
      <c r="X5" s="498" t="s">
        <v>161</v>
      </c>
      <c r="Y5" s="499"/>
      <c r="Z5" s="499"/>
      <c r="AA5" s="499"/>
      <c r="AB5" s="162"/>
      <c r="AC5" s="162"/>
      <c r="AD5" s="162"/>
    </row>
    <row r="6" spans="1:31" ht="18" customHeight="1" x14ac:dyDescent="0.15">
      <c r="A6" s="552"/>
      <c r="B6" s="552"/>
      <c r="C6" s="554"/>
      <c r="D6" s="297"/>
      <c r="E6" s="542"/>
      <c r="F6" s="542"/>
      <c r="G6" s="542"/>
      <c r="H6" s="546"/>
      <c r="I6" s="546"/>
      <c r="J6" s="296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8" t="s">
        <v>160</v>
      </c>
      <c r="W6" s="548"/>
      <c r="X6" s="549" t="s">
        <v>159</v>
      </c>
      <c r="Y6" s="550"/>
      <c r="Z6" s="550"/>
      <c r="AA6" s="550"/>
      <c r="AB6" s="162"/>
      <c r="AC6" s="162"/>
      <c r="AD6" s="162"/>
    </row>
    <row r="7" spans="1:31" ht="23.25" customHeight="1" x14ac:dyDescent="0.15">
      <c r="A7" s="513" t="s">
        <v>158</v>
      </c>
      <c r="B7" s="515"/>
      <c r="C7" s="514"/>
      <c r="D7" s="528" t="s">
        <v>157</v>
      </c>
      <c r="E7" s="529"/>
      <c r="F7" s="532" t="s">
        <v>156</v>
      </c>
      <c r="G7" s="533"/>
      <c r="H7" s="513" t="s">
        <v>155</v>
      </c>
      <c r="I7" s="514"/>
      <c r="J7" s="513" t="s">
        <v>154</v>
      </c>
      <c r="K7" s="514"/>
      <c r="L7" s="513" t="s">
        <v>153</v>
      </c>
      <c r="M7" s="514"/>
      <c r="N7" s="513" t="s">
        <v>152</v>
      </c>
      <c r="O7" s="514"/>
      <c r="P7" s="513" t="s">
        <v>151</v>
      </c>
      <c r="Q7" s="515"/>
      <c r="R7" s="515"/>
      <c r="S7" s="514"/>
      <c r="T7" s="513" t="s">
        <v>22</v>
      </c>
      <c r="U7" s="514"/>
      <c r="V7" s="518" t="s">
        <v>150</v>
      </c>
      <c r="W7" s="519"/>
      <c r="X7" s="522" t="s">
        <v>149</v>
      </c>
      <c r="Y7" s="501" t="s">
        <v>148</v>
      </c>
      <c r="Z7" s="504" t="s">
        <v>147</v>
      </c>
      <c r="AA7" s="506" t="s">
        <v>146</v>
      </c>
      <c r="AB7" s="162"/>
      <c r="AC7" s="162"/>
    </row>
    <row r="8" spans="1:31" ht="19.5" customHeight="1" x14ac:dyDescent="0.15">
      <c r="A8" s="525"/>
      <c r="B8" s="526"/>
      <c r="C8" s="527"/>
      <c r="D8" s="530"/>
      <c r="E8" s="531"/>
      <c r="F8" s="534"/>
      <c r="G8" s="535"/>
      <c r="H8" s="509" t="s">
        <v>145</v>
      </c>
      <c r="I8" s="510"/>
      <c r="J8" s="509" t="s">
        <v>145</v>
      </c>
      <c r="K8" s="510"/>
      <c r="L8" s="509" t="s">
        <v>145</v>
      </c>
      <c r="M8" s="510"/>
      <c r="N8" s="509" t="s">
        <v>145</v>
      </c>
      <c r="O8" s="510"/>
      <c r="P8" s="511" t="s">
        <v>144</v>
      </c>
      <c r="Q8" s="512"/>
      <c r="R8" s="511" t="s">
        <v>144</v>
      </c>
      <c r="S8" s="512"/>
      <c r="T8" s="516"/>
      <c r="U8" s="517"/>
      <c r="V8" s="520"/>
      <c r="W8" s="521"/>
      <c r="X8" s="523"/>
      <c r="Y8" s="502"/>
      <c r="Z8" s="505"/>
      <c r="AA8" s="507"/>
      <c r="AB8" s="162"/>
      <c r="AC8" s="162"/>
    </row>
    <row r="9" spans="1:31" ht="22.5" customHeight="1" x14ac:dyDescent="0.15">
      <c r="A9" s="536" t="s">
        <v>143</v>
      </c>
      <c r="B9" s="537"/>
      <c r="C9" s="538"/>
      <c r="D9" s="295"/>
      <c r="E9" s="294">
        <v>0</v>
      </c>
      <c r="F9" s="291"/>
      <c r="G9" s="294">
        <v>0</v>
      </c>
      <c r="H9" s="293"/>
      <c r="I9" s="292" t="s">
        <v>142</v>
      </c>
      <c r="J9" s="291"/>
      <c r="K9" s="290" t="s">
        <v>142</v>
      </c>
      <c r="L9" s="289"/>
      <c r="M9" s="290" t="s">
        <v>142</v>
      </c>
      <c r="N9" s="289"/>
      <c r="O9" s="290" t="s">
        <v>142</v>
      </c>
      <c r="P9" s="289"/>
      <c r="Q9" s="290" t="s">
        <v>142</v>
      </c>
      <c r="R9" s="289"/>
      <c r="S9" s="290" t="s">
        <v>142</v>
      </c>
      <c r="T9" s="291"/>
      <c r="U9" s="290" t="s">
        <v>142</v>
      </c>
      <c r="V9" s="289"/>
      <c r="W9" s="288">
        <f>G9</f>
        <v>0</v>
      </c>
      <c r="X9" s="524"/>
      <c r="Y9" s="503"/>
      <c r="Z9" s="287" t="s">
        <v>141</v>
      </c>
      <c r="AA9" s="508"/>
      <c r="AB9" s="162"/>
      <c r="AC9" s="162"/>
    </row>
    <row r="10" spans="1:31" ht="21" customHeight="1" x14ac:dyDescent="0.15">
      <c r="A10" s="489" t="s">
        <v>140</v>
      </c>
      <c r="B10" s="489"/>
      <c r="C10" s="489"/>
      <c r="D10" s="286"/>
      <c r="E10" s="285">
        <f>SUM(E11:E13)</f>
        <v>0</v>
      </c>
      <c r="F10" s="270"/>
      <c r="G10" s="273">
        <f>SUM(G11:G13)</f>
        <v>0</v>
      </c>
      <c r="H10" s="272"/>
      <c r="I10" s="269">
        <f>SUM(I11:I13)</f>
        <v>0</v>
      </c>
      <c r="J10" s="270"/>
      <c r="K10" s="269">
        <f>SUM(K11:K13)</f>
        <v>0</v>
      </c>
      <c r="L10" s="270"/>
      <c r="M10" s="269">
        <f>SUM(M11:M13)</f>
        <v>0</v>
      </c>
      <c r="N10" s="270"/>
      <c r="O10" s="269">
        <f>SUM(O11:O13)</f>
        <v>0</v>
      </c>
      <c r="P10" s="270"/>
      <c r="Q10" s="269">
        <f>SUM(Q11:Q13)</f>
        <v>0</v>
      </c>
      <c r="R10" s="271"/>
      <c r="S10" s="269">
        <f>SUM(S11:S13)</f>
        <v>0</v>
      </c>
      <c r="T10" s="270"/>
      <c r="U10" s="269">
        <f>SUM(U11:U13)</f>
        <v>0</v>
      </c>
      <c r="V10" s="270"/>
      <c r="W10" s="269">
        <f>SUM(W11:W13)</f>
        <v>0</v>
      </c>
      <c r="X10" s="268">
        <f>G10-W10</f>
        <v>0</v>
      </c>
      <c r="Y10" s="284"/>
      <c r="Z10" s="266">
        <f>SUM(G10,Y10)</f>
        <v>0</v>
      </c>
      <c r="AA10" s="266">
        <f>MIN(W10,Z10)</f>
        <v>0</v>
      </c>
      <c r="AB10" s="162"/>
      <c r="AC10" s="162"/>
    </row>
    <row r="11" spans="1:31" ht="21" customHeight="1" x14ac:dyDescent="0.15">
      <c r="A11" s="490" t="s">
        <v>139</v>
      </c>
      <c r="B11" s="490"/>
      <c r="C11" s="490"/>
      <c r="D11" s="260"/>
      <c r="E11" s="265"/>
      <c r="F11" s="256"/>
      <c r="G11" s="265"/>
      <c r="H11" s="264"/>
      <c r="I11" s="262"/>
      <c r="J11" s="256"/>
      <c r="K11" s="262"/>
      <c r="L11" s="256"/>
      <c r="M11" s="262"/>
      <c r="N11" s="256"/>
      <c r="O11" s="262"/>
      <c r="P11" s="256"/>
      <c r="Q11" s="262"/>
      <c r="R11" s="263"/>
      <c r="S11" s="262"/>
      <c r="T11" s="256"/>
      <c r="U11" s="262"/>
      <c r="V11" s="256"/>
      <c r="W11" s="261">
        <f>I11+K11+M11+O11+U11</f>
        <v>0</v>
      </c>
      <c r="X11" s="254"/>
      <c r="Y11" s="253"/>
      <c r="Z11" s="252"/>
      <c r="AA11" s="252"/>
      <c r="AB11" s="162"/>
      <c r="AC11" s="162"/>
    </row>
    <row r="12" spans="1:31" ht="21" customHeight="1" x14ac:dyDescent="0.15">
      <c r="A12" s="490" t="s">
        <v>138</v>
      </c>
      <c r="B12" s="490"/>
      <c r="C12" s="490"/>
      <c r="D12" s="260"/>
      <c r="E12" s="259"/>
      <c r="F12" s="256"/>
      <c r="G12" s="259"/>
      <c r="H12" s="258"/>
      <c r="I12" s="257"/>
      <c r="J12" s="256"/>
      <c r="K12" s="257"/>
      <c r="L12" s="256"/>
      <c r="M12" s="257"/>
      <c r="N12" s="256"/>
      <c r="O12" s="257"/>
      <c r="P12" s="256"/>
      <c r="Q12" s="257"/>
      <c r="R12" s="256"/>
      <c r="S12" s="257"/>
      <c r="T12" s="256"/>
      <c r="U12" s="257"/>
      <c r="V12" s="256"/>
      <c r="W12" s="255">
        <f>I12+K12+M12+O12+U12</f>
        <v>0</v>
      </c>
      <c r="X12" s="254"/>
      <c r="Y12" s="253"/>
      <c r="Z12" s="252"/>
      <c r="AA12" s="252"/>
      <c r="AB12" s="162"/>
      <c r="AC12" s="162"/>
    </row>
    <row r="13" spans="1:31" ht="21" customHeight="1" x14ac:dyDescent="0.15">
      <c r="A13" s="469" t="s">
        <v>137</v>
      </c>
      <c r="B13" s="469"/>
      <c r="C13" s="469"/>
      <c r="D13" s="205"/>
      <c r="E13" s="283"/>
      <c r="F13" s="280"/>
      <c r="G13" s="283"/>
      <c r="H13" s="282"/>
      <c r="I13" s="281"/>
      <c r="J13" s="280"/>
      <c r="K13" s="281"/>
      <c r="L13" s="280"/>
      <c r="M13" s="281"/>
      <c r="N13" s="280"/>
      <c r="O13" s="281"/>
      <c r="P13" s="280"/>
      <c r="Q13" s="281"/>
      <c r="R13" s="280"/>
      <c r="S13" s="281"/>
      <c r="T13" s="280"/>
      <c r="U13" s="281"/>
      <c r="V13" s="280"/>
      <c r="W13" s="279">
        <f>I13+K13+M13+O13+U13</f>
        <v>0</v>
      </c>
      <c r="X13" s="278"/>
      <c r="Y13" s="277"/>
      <c r="Z13" s="276"/>
      <c r="AA13" s="276"/>
      <c r="AB13" s="162"/>
      <c r="AC13" s="162"/>
    </row>
    <row r="14" spans="1:31" ht="21" customHeight="1" x14ac:dyDescent="0.15">
      <c r="A14" s="489" t="s">
        <v>136</v>
      </c>
      <c r="B14" s="489"/>
      <c r="C14" s="489"/>
      <c r="D14" s="286"/>
      <c r="E14" s="285">
        <f>SUM(E15:E16)</f>
        <v>0</v>
      </c>
      <c r="F14" s="270"/>
      <c r="G14" s="273">
        <f>SUM(G15:G16)</f>
        <v>0</v>
      </c>
      <c r="H14" s="272"/>
      <c r="I14" s="269">
        <f>SUM(I15:I16)</f>
        <v>0</v>
      </c>
      <c r="J14" s="270"/>
      <c r="K14" s="269">
        <f>SUM(K15:K16)</f>
        <v>0</v>
      </c>
      <c r="L14" s="270"/>
      <c r="M14" s="269">
        <f>SUM(M15:M16)</f>
        <v>0</v>
      </c>
      <c r="N14" s="270"/>
      <c r="O14" s="269">
        <f>SUM(O15:O16)</f>
        <v>0</v>
      </c>
      <c r="P14" s="270"/>
      <c r="Q14" s="269">
        <f>SUM(Q15:Q16)</f>
        <v>0</v>
      </c>
      <c r="R14" s="271"/>
      <c r="S14" s="269">
        <f>SUM(S15:S16)</f>
        <v>0</v>
      </c>
      <c r="T14" s="270"/>
      <c r="U14" s="269">
        <f>SUM(U15:U16)</f>
        <v>0</v>
      </c>
      <c r="V14" s="270"/>
      <c r="W14" s="269">
        <f>SUM(W15:W16)</f>
        <v>0</v>
      </c>
      <c r="X14" s="268">
        <f>G14-W14</f>
        <v>0</v>
      </c>
      <c r="Y14" s="284"/>
      <c r="Z14" s="266">
        <f>SUM(G14,Y14)</f>
        <v>0</v>
      </c>
      <c r="AA14" s="266">
        <f>MIN(W14,Z14)</f>
        <v>0</v>
      </c>
      <c r="AB14" s="162"/>
      <c r="AC14" s="162"/>
      <c r="AE14" s="162"/>
    </row>
    <row r="15" spans="1:31" ht="21" customHeight="1" x14ac:dyDescent="0.15">
      <c r="A15" s="490" t="s">
        <v>135</v>
      </c>
      <c r="B15" s="490"/>
      <c r="C15" s="490"/>
      <c r="D15" s="260"/>
      <c r="E15" s="265"/>
      <c r="F15" s="256"/>
      <c r="G15" s="265"/>
      <c r="H15" s="264"/>
      <c r="I15" s="262"/>
      <c r="J15" s="256"/>
      <c r="K15" s="262"/>
      <c r="L15" s="256"/>
      <c r="M15" s="262"/>
      <c r="N15" s="256"/>
      <c r="O15" s="262"/>
      <c r="P15" s="256"/>
      <c r="Q15" s="262"/>
      <c r="R15" s="263"/>
      <c r="S15" s="262"/>
      <c r="T15" s="256"/>
      <c r="U15" s="262"/>
      <c r="V15" s="256"/>
      <c r="W15" s="261">
        <f>I15+K15+M15+O15+U15</f>
        <v>0</v>
      </c>
      <c r="X15" s="254"/>
      <c r="Y15" s="253"/>
      <c r="Z15" s="252"/>
      <c r="AA15" s="252"/>
      <c r="AB15" s="162"/>
      <c r="AC15" s="162"/>
      <c r="AE15" s="162"/>
    </row>
    <row r="16" spans="1:31" ht="21" customHeight="1" x14ac:dyDescent="0.15">
      <c r="A16" s="469" t="s">
        <v>134</v>
      </c>
      <c r="B16" s="469"/>
      <c r="C16" s="469"/>
      <c r="D16" s="205"/>
      <c r="E16" s="283"/>
      <c r="F16" s="280"/>
      <c r="G16" s="283"/>
      <c r="H16" s="282"/>
      <c r="I16" s="281"/>
      <c r="J16" s="280"/>
      <c r="K16" s="281"/>
      <c r="L16" s="280"/>
      <c r="M16" s="281"/>
      <c r="N16" s="280"/>
      <c r="O16" s="281"/>
      <c r="P16" s="280"/>
      <c r="Q16" s="281"/>
      <c r="R16" s="280"/>
      <c r="S16" s="281"/>
      <c r="T16" s="280"/>
      <c r="U16" s="281"/>
      <c r="V16" s="280"/>
      <c r="W16" s="279">
        <f>I16+K16+M16+O16+U16</f>
        <v>0</v>
      </c>
      <c r="X16" s="278"/>
      <c r="Y16" s="277"/>
      <c r="Z16" s="276"/>
      <c r="AA16" s="276"/>
      <c r="AB16" s="162"/>
      <c r="AC16" s="162"/>
      <c r="AE16" s="162"/>
    </row>
    <row r="17" spans="1:33" ht="21" customHeight="1" x14ac:dyDescent="0.15">
      <c r="A17" s="489" t="s">
        <v>133</v>
      </c>
      <c r="B17" s="489"/>
      <c r="C17" s="489"/>
      <c r="D17" s="275"/>
      <c r="E17" s="274">
        <f>SUM(E18:E21)</f>
        <v>0</v>
      </c>
      <c r="F17" s="270"/>
      <c r="G17" s="273">
        <f>SUM(G18:G21)</f>
        <v>0</v>
      </c>
      <c r="H17" s="272"/>
      <c r="I17" s="269">
        <f>SUM(I18:I21)</f>
        <v>0</v>
      </c>
      <c r="J17" s="270"/>
      <c r="K17" s="269">
        <f>SUM(K18:K21)</f>
        <v>0</v>
      </c>
      <c r="L17" s="270"/>
      <c r="M17" s="269">
        <f>SUM(M18:M21)</f>
        <v>0</v>
      </c>
      <c r="N17" s="270"/>
      <c r="O17" s="269">
        <f>SUM(O18:O21)</f>
        <v>0</v>
      </c>
      <c r="P17" s="270"/>
      <c r="Q17" s="269">
        <f>SUM(Q18:Q21)</f>
        <v>0</v>
      </c>
      <c r="R17" s="271"/>
      <c r="S17" s="269">
        <f>SUM(S18:S21)</f>
        <v>0</v>
      </c>
      <c r="T17" s="270"/>
      <c r="U17" s="269">
        <f>SUM(U18:U21)</f>
        <v>0</v>
      </c>
      <c r="V17" s="270"/>
      <c r="W17" s="269">
        <f>SUM(W18:W21)</f>
        <v>0</v>
      </c>
      <c r="X17" s="268">
        <f>G17-W17</f>
        <v>0</v>
      </c>
      <c r="Y17" s="267"/>
      <c r="Z17" s="266">
        <f>SUM(G17,Y17)</f>
        <v>0</v>
      </c>
      <c r="AA17" s="266">
        <f>MIN(W17,Z17)</f>
        <v>0</v>
      </c>
      <c r="AB17" s="162"/>
      <c r="AC17" s="162"/>
      <c r="AE17" s="162"/>
    </row>
    <row r="18" spans="1:33" ht="21" customHeight="1" x14ac:dyDescent="0.15">
      <c r="A18" s="490" t="s">
        <v>132</v>
      </c>
      <c r="B18" s="490"/>
      <c r="C18" s="490"/>
      <c r="D18" s="260"/>
      <c r="E18" s="265"/>
      <c r="F18" s="256"/>
      <c r="G18" s="265"/>
      <c r="H18" s="264"/>
      <c r="I18" s="262"/>
      <c r="J18" s="256"/>
      <c r="K18" s="262"/>
      <c r="L18" s="256"/>
      <c r="M18" s="262"/>
      <c r="N18" s="256"/>
      <c r="O18" s="262"/>
      <c r="P18" s="256"/>
      <c r="Q18" s="262"/>
      <c r="R18" s="263"/>
      <c r="S18" s="262"/>
      <c r="T18" s="256"/>
      <c r="U18" s="262"/>
      <c r="V18" s="256"/>
      <c r="W18" s="261">
        <f>I18+K18+M18+O18+U18</f>
        <v>0</v>
      </c>
      <c r="X18" s="254"/>
      <c r="Y18" s="253"/>
      <c r="Z18" s="252"/>
      <c r="AA18" s="252"/>
      <c r="AB18" s="162"/>
      <c r="AC18" s="162"/>
    </row>
    <row r="19" spans="1:33" ht="21" customHeight="1" x14ac:dyDescent="0.15">
      <c r="A19" s="490" t="s">
        <v>131</v>
      </c>
      <c r="B19" s="490"/>
      <c r="C19" s="490"/>
      <c r="D19" s="260"/>
      <c r="E19" s="259"/>
      <c r="F19" s="256"/>
      <c r="G19" s="259"/>
      <c r="H19" s="258"/>
      <c r="I19" s="257"/>
      <c r="J19" s="256"/>
      <c r="K19" s="257"/>
      <c r="L19" s="256"/>
      <c r="M19" s="257"/>
      <c r="N19" s="256"/>
      <c r="O19" s="257"/>
      <c r="P19" s="256"/>
      <c r="Q19" s="257"/>
      <c r="R19" s="256"/>
      <c r="S19" s="257"/>
      <c r="T19" s="256"/>
      <c r="U19" s="257"/>
      <c r="V19" s="256"/>
      <c r="W19" s="255">
        <f>I19+K19+M19+O19+U19</f>
        <v>0</v>
      </c>
      <c r="X19" s="254"/>
      <c r="Y19" s="253"/>
      <c r="Z19" s="252"/>
      <c r="AA19" s="252"/>
      <c r="AB19" s="162"/>
      <c r="AC19" s="162"/>
    </row>
    <row r="20" spans="1:33" ht="21" customHeight="1" x14ac:dyDescent="0.15">
      <c r="A20" s="490" t="s">
        <v>130</v>
      </c>
      <c r="B20" s="490"/>
      <c r="C20" s="490"/>
      <c r="D20" s="260"/>
      <c r="E20" s="259"/>
      <c r="F20" s="256"/>
      <c r="G20" s="259"/>
      <c r="H20" s="258"/>
      <c r="I20" s="257"/>
      <c r="J20" s="256"/>
      <c r="K20" s="257"/>
      <c r="L20" s="256"/>
      <c r="M20" s="257"/>
      <c r="N20" s="256"/>
      <c r="O20" s="257"/>
      <c r="P20" s="256"/>
      <c r="Q20" s="257"/>
      <c r="R20" s="256"/>
      <c r="S20" s="257"/>
      <c r="T20" s="256"/>
      <c r="U20" s="257"/>
      <c r="V20" s="256"/>
      <c r="W20" s="255">
        <f>I20+K20+M20+O20+U20</f>
        <v>0</v>
      </c>
      <c r="X20" s="254"/>
      <c r="Y20" s="253"/>
      <c r="Z20" s="252"/>
      <c r="AA20" s="252"/>
      <c r="AB20" s="162"/>
      <c r="AC20" s="162"/>
    </row>
    <row r="21" spans="1:33" ht="21" customHeight="1" x14ac:dyDescent="0.15">
      <c r="A21" s="494" t="s">
        <v>129</v>
      </c>
      <c r="B21" s="494"/>
      <c r="C21" s="494"/>
      <c r="D21" s="251"/>
      <c r="E21" s="250"/>
      <c r="F21" s="247"/>
      <c r="G21" s="250"/>
      <c r="H21" s="249"/>
      <c r="I21" s="248"/>
      <c r="J21" s="247"/>
      <c r="K21" s="248"/>
      <c r="L21" s="247"/>
      <c r="M21" s="248"/>
      <c r="N21" s="247"/>
      <c r="O21" s="248"/>
      <c r="P21" s="247"/>
      <c r="Q21" s="248"/>
      <c r="R21" s="247"/>
      <c r="S21" s="248"/>
      <c r="T21" s="247"/>
      <c r="U21" s="248"/>
      <c r="V21" s="247"/>
      <c r="W21" s="246">
        <f>I21+K21+M21+O21+U21</f>
        <v>0</v>
      </c>
      <c r="X21" s="245"/>
      <c r="Y21" s="244"/>
      <c r="Z21" s="243"/>
      <c r="AA21" s="242"/>
      <c r="AB21" s="162"/>
      <c r="AC21" s="162"/>
    </row>
    <row r="22" spans="1:33" ht="21" customHeight="1" x14ac:dyDescent="0.15">
      <c r="A22" s="495" t="s">
        <v>128</v>
      </c>
      <c r="B22" s="496"/>
      <c r="C22" s="496"/>
      <c r="D22" s="241"/>
      <c r="E22" s="240">
        <f>SUM(E10,E14,E17)</f>
        <v>0</v>
      </c>
      <c r="F22" s="199"/>
      <c r="G22" s="240">
        <f>SUM(G10,G14,G17)</f>
        <v>0</v>
      </c>
      <c r="H22" s="59"/>
      <c r="I22" s="56">
        <f>SUM(I10,I14,I17)</f>
        <v>0</v>
      </c>
      <c r="J22" s="59"/>
      <c r="K22" s="56">
        <f>SUM(K10,K14,K17)</f>
        <v>0</v>
      </c>
      <c r="L22" s="59"/>
      <c r="M22" s="56">
        <f>SUM(M10,M14,M17)</f>
        <v>0</v>
      </c>
      <c r="N22" s="59"/>
      <c r="O22" s="56">
        <f>SUM(O10,O14,O17)</f>
        <v>0</v>
      </c>
      <c r="P22" s="59"/>
      <c r="Q22" s="56">
        <f>SUM(Q10,Q14,Q17)</f>
        <v>0</v>
      </c>
      <c r="R22" s="57"/>
      <c r="S22" s="56">
        <f>SUM(S10,S14,S17)</f>
        <v>0</v>
      </c>
      <c r="T22" s="57"/>
      <c r="U22" s="59">
        <f>SUM(U10,U14,U17)</f>
        <v>0</v>
      </c>
      <c r="V22" s="199"/>
      <c r="W22" s="230">
        <f>SUM(W10,W14,W17)</f>
        <v>0</v>
      </c>
      <c r="X22" s="186"/>
      <c r="Y22" s="239"/>
      <c r="Z22" s="238"/>
      <c r="AA22" s="227">
        <f>SUM(AA10,AA14,AA17)</f>
        <v>0</v>
      </c>
      <c r="AB22" s="162"/>
      <c r="AC22" s="162"/>
    </row>
    <row r="23" spans="1:33" ht="21" customHeight="1" x14ac:dyDescent="0.15">
      <c r="A23" s="496" t="s">
        <v>127</v>
      </c>
      <c r="B23" s="496"/>
      <c r="C23" s="496"/>
      <c r="D23" s="237"/>
      <c r="E23" s="235">
        <f>ROUNDDOWN(E22*E9,-3)</f>
        <v>0</v>
      </c>
      <c r="F23" s="236"/>
      <c r="G23" s="235">
        <f>ROUNDDOWN(G22*G9,-3)</f>
        <v>0</v>
      </c>
      <c r="H23" s="234"/>
      <c r="I23" s="231"/>
      <c r="J23" s="232"/>
      <c r="K23" s="231"/>
      <c r="L23" s="232"/>
      <c r="M23" s="231"/>
      <c r="N23" s="232"/>
      <c r="O23" s="231"/>
      <c r="P23" s="232"/>
      <c r="Q23" s="233"/>
      <c r="R23" s="232"/>
      <c r="S23" s="231"/>
      <c r="T23" s="232"/>
      <c r="U23" s="231"/>
      <c r="V23" s="199"/>
      <c r="W23" s="230">
        <f>ROUNDDOWN(W22*W9,0)</f>
        <v>0</v>
      </c>
      <c r="X23" s="229">
        <f>G23-W23</f>
        <v>0</v>
      </c>
      <c r="Y23" s="228"/>
      <c r="Z23" s="227">
        <f>SUM(G23,Y23)</f>
        <v>0</v>
      </c>
      <c r="AA23" s="227">
        <f>MIN(ROUNDDOWN(AA22*W9,0),Z23)</f>
        <v>0</v>
      </c>
      <c r="AB23" s="162"/>
      <c r="AC23" s="162"/>
    </row>
    <row r="24" spans="1:33" ht="21" customHeight="1" x14ac:dyDescent="0.15">
      <c r="A24" s="497" t="s">
        <v>126</v>
      </c>
      <c r="B24" s="497"/>
      <c r="C24" s="497"/>
      <c r="D24" s="226"/>
      <c r="E24" s="197">
        <f>SUM(E22:E23)</f>
        <v>0</v>
      </c>
      <c r="F24" s="222"/>
      <c r="G24" s="197">
        <f>SUM(G22:G23)</f>
        <v>0</v>
      </c>
      <c r="H24" s="225"/>
      <c r="I24" s="223"/>
      <c r="J24" s="224"/>
      <c r="K24" s="223"/>
      <c r="L24" s="224"/>
      <c r="M24" s="223"/>
      <c r="N24" s="224"/>
      <c r="O24" s="223"/>
      <c r="P24" s="224"/>
      <c r="Q24" s="225"/>
      <c r="R24" s="224"/>
      <c r="S24" s="223"/>
      <c r="T24" s="224"/>
      <c r="U24" s="223"/>
      <c r="V24" s="222"/>
      <c r="W24" s="221">
        <f>SUM(W22:W23)</f>
        <v>0</v>
      </c>
      <c r="X24" s="220">
        <f>G24-W24</f>
        <v>0</v>
      </c>
      <c r="Y24" s="219">
        <f>SUM(Y10,Y14,Y17,Y23)</f>
        <v>0</v>
      </c>
      <c r="Z24" s="218">
        <f>SUM(G24,Y24)</f>
        <v>0</v>
      </c>
      <c r="AA24" s="218">
        <f>SUM(AA22,AA23)</f>
        <v>0</v>
      </c>
      <c r="AB24" s="162"/>
      <c r="AC24" s="162"/>
    </row>
    <row r="25" spans="1:33" ht="21" customHeight="1" x14ac:dyDescent="0.15">
      <c r="A25" s="491">
        <v>10</v>
      </c>
      <c r="B25" s="492"/>
      <c r="C25" s="493"/>
      <c r="D25" s="217"/>
      <c r="E25" s="215">
        <f>ROUNDDOWN(E24*A25%,0)</f>
        <v>0</v>
      </c>
      <c r="F25" s="216"/>
      <c r="G25" s="215">
        <f>ROUNDDOWN(G24*A25%,0)</f>
        <v>0</v>
      </c>
      <c r="H25" s="214"/>
      <c r="I25" s="212"/>
      <c r="J25" s="213"/>
      <c r="K25" s="212"/>
      <c r="L25" s="213"/>
      <c r="M25" s="212"/>
      <c r="N25" s="213"/>
      <c r="O25" s="212"/>
      <c r="P25" s="213"/>
      <c r="Q25" s="214"/>
      <c r="R25" s="213"/>
      <c r="S25" s="212"/>
      <c r="T25" s="213"/>
      <c r="U25" s="212"/>
      <c r="V25" s="211"/>
      <c r="W25" s="210">
        <f>IF(AND(G25&gt;0,G25&lt;10000000000),ROUNDDOWN(W24*A25%,0),0)</f>
        <v>0</v>
      </c>
      <c r="X25" s="209">
        <f>G25-W25</f>
        <v>0</v>
      </c>
      <c r="Y25" s="208">
        <f>SUMIF(Y10:Y23,"&lt;0",Y10:Y23)</f>
        <v>0</v>
      </c>
      <c r="Z25" s="206" t="s">
        <v>125</v>
      </c>
      <c r="AA25" s="207">
        <f>IF(AND(G25&gt;0,G25&lt;10000000000),ROUNDDOWN(AA24*A25%,0),0)</f>
        <v>0</v>
      </c>
      <c r="AB25" s="162"/>
      <c r="AC25" s="162"/>
    </row>
    <row r="26" spans="1:33" ht="21" customHeight="1" thickBot="1" x14ac:dyDescent="0.2">
      <c r="A26" s="469" t="s">
        <v>124</v>
      </c>
      <c r="B26" s="469"/>
      <c r="C26" s="469"/>
      <c r="D26" s="205"/>
      <c r="E26" s="203">
        <f>SUM(E24:E25)</f>
        <v>0</v>
      </c>
      <c r="F26" s="204"/>
      <c r="G26" s="203">
        <f>SUM(G24:G25)</f>
        <v>0</v>
      </c>
      <c r="H26" s="200"/>
      <c r="I26" s="202"/>
      <c r="J26" s="201"/>
      <c r="K26" s="202"/>
      <c r="L26" s="201"/>
      <c r="M26" s="202"/>
      <c r="N26" s="201"/>
      <c r="O26" s="202"/>
      <c r="P26" s="201"/>
      <c r="Q26" s="200"/>
      <c r="R26" s="201"/>
      <c r="S26" s="202"/>
      <c r="T26" s="201"/>
      <c r="U26" s="200"/>
      <c r="V26" s="199"/>
      <c r="W26" s="198">
        <f>SUM(W24:W25)</f>
        <v>0</v>
      </c>
      <c r="X26" s="197">
        <f>G26-W26</f>
        <v>0</v>
      </c>
      <c r="Y26" s="196">
        <f>IF(I2&gt;=2023,ROUNDDOWN(G22*-0.5,0),ROUNDDOWN(G22*-0.2,0))</f>
        <v>0</v>
      </c>
      <c r="Z26" s="194" t="s">
        <v>123</v>
      </c>
      <c r="AA26" s="195">
        <f>SUM(AA24:AA25)</f>
        <v>0</v>
      </c>
      <c r="AB26" s="162"/>
      <c r="AC26" s="162"/>
    </row>
    <row r="27" spans="1:33" ht="21" customHeight="1" thickBot="1" x14ac:dyDescent="0.2">
      <c r="A27" s="470" t="s">
        <v>122</v>
      </c>
      <c r="B27" s="470"/>
      <c r="C27" s="470"/>
      <c r="D27" s="193"/>
      <c r="E27" s="192">
        <f>E24</f>
        <v>0</v>
      </c>
      <c r="F27" s="191"/>
      <c r="G27" s="190">
        <f>G24</f>
        <v>0</v>
      </c>
      <c r="H27" s="189"/>
      <c r="I27" s="188"/>
      <c r="J27" s="184"/>
      <c r="K27" s="188"/>
      <c r="L27" s="184"/>
      <c r="M27" s="188"/>
      <c r="N27" s="184"/>
      <c r="O27" s="188"/>
      <c r="P27" s="184"/>
      <c r="Q27" s="189"/>
      <c r="R27" s="184"/>
      <c r="S27" s="188"/>
      <c r="T27" s="184"/>
      <c r="U27" s="188"/>
      <c r="V27" s="184"/>
      <c r="W27" s="187"/>
      <c r="X27" s="186"/>
      <c r="Y27" s="185"/>
      <c r="Z27" s="184"/>
      <c r="AA27" s="183">
        <f>AA24</f>
        <v>0</v>
      </c>
      <c r="AB27" s="162"/>
      <c r="AC27" s="162"/>
    </row>
    <row r="28" spans="1:33" ht="7.5" customHeight="1" x14ac:dyDescent="0.15">
      <c r="A28" s="180"/>
      <c r="B28" s="180"/>
      <c r="C28" s="180"/>
      <c r="D28" s="180"/>
      <c r="E28" s="182"/>
      <c r="F28" s="182"/>
      <c r="G28" s="182"/>
      <c r="H28" s="182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471"/>
      <c r="AE28" s="472"/>
      <c r="AF28" s="472"/>
      <c r="AG28" s="162"/>
    </row>
    <row r="29" spans="1:33" ht="16.5" customHeight="1" x14ac:dyDescent="0.15">
      <c r="A29" s="473" t="s">
        <v>121</v>
      </c>
      <c r="B29" s="475" t="s">
        <v>120</v>
      </c>
      <c r="C29" s="476"/>
      <c r="D29" s="476"/>
      <c r="E29" s="476"/>
      <c r="F29" s="476"/>
      <c r="G29" s="476"/>
      <c r="H29" s="476"/>
      <c r="I29" s="477"/>
      <c r="J29" s="478" t="s">
        <v>119</v>
      </c>
      <c r="K29" s="479"/>
      <c r="L29" s="181"/>
      <c r="M29" s="180"/>
      <c r="N29" s="180"/>
      <c r="O29" s="482" t="s">
        <v>118</v>
      </c>
      <c r="P29" s="458"/>
      <c r="Q29" s="458"/>
      <c r="R29" s="458"/>
      <c r="S29" s="458"/>
      <c r="T29" s="458"/>
      <c r="U29" s="458"/>
      <c r="V29" s="458"/>
      <c r="W29" s="458"/>
      <c r="X29" s="483"/>
      <c r="Y29" s="345"/>
      <c r="Z29" s="345"/>
      <c r="AA29" s="345"/>
      <c r="AB29" s="179"/>
    </row>
    <row r="30" spans="1:33" ht="16.5" customHeight="1" x14ac:dyDescent="0.15">
      <c r="A30" s="474"/>
      <c r="B30" s="178" t="s">
        <v>117</v>
      </c>
      <c r="C30" s="484" t="s">
        <v>116</v>
      </c>
      <c r="D30" s="484"/>
      <c r="E30" s="484"/>
      <c r="F30" s="485" t="s">
        <v>115</v>
      </c>
      <c r="G30" s="436"/>
      <c r="H30" s="436"/>
      <c r="I30" s="437"/>
      <c r="J30" s="480"/>
      <c r="K30" s="481"/>
      <c r="L30" s="177"/>
      <c r="M30" s="165" t="s">
        <v>114</v>
      </c>
      <c r="N30" s="165"/>
      <c r="O30" s="452"/>
      <c r="P30" s="452"/>
      <c r="Q30" s="452"/>
      <c r="R30" s="452"/>
      <c r="S30" s="452"/>
      <c r="T30" s="452"/>
      <c r="U30" s="452"/>
      <c r="V30" s="452"/>
      <c r="W30" s="452"/>
      <c r="X30" s="486"/>
      <c r="Y30" s="487"/>
      <c r="Z30" s="487"/>
      <c r="AA30" s="488"/>
    </row>
    <row r="31" spans="1:33" ht="16.5" customHeight="1" x14ac:dyDescent="0.15">
      <c r="A31" s="175" t="s">
        <v>113</v>
      </c>
      <c r="B31" s="118"/>
      <c r="C31" s="453" t="s">
        <v>105</v>
      </c>
      <c r="D31" s="453"/>
      <c r="E31" s="453"/>
      <c r="F31" s="454" t="s">
        <v>104</v>
      </c>
      <c r="G31" s="439"/>
      <c r="H31" s="439"/>
      <c r="I31" s="440"/>
      <c r="J31" s="455" t="s">
        <v>103</v>
      </c>
      <c r="K31" s="456"/>
      <c r="L31" s="170"/>
      <c r="M31" s="165" t="s">
        <v>112</v>
      </c>
      <c r="N31" s="165"/>
      <c r="O31" s="450"/>
      <c r="P31" s="450"/>
      <c r="Q31" s="450"/>
      <c r="R31" s="450"/>
      <c r="S31" s="450"/>
      <c r="T31" s="450"/>
      <c r="U31" s="450"/>
      <c r="V31" s="450"/>
      <c r="W31" s="450"/>
      <c r="X31" s="487"/>
      <c r="Y31" s="487"/>
      <c r="Z31" s="487"/>
      <c r="AA31" s="345"/>
    </row>
    <row r="32" spans="1:33" ht="16.5" customHeight="1" x14ac:dyDescent="0.15">
      <c r="A32" s="175" t="s">
        <v>111</v>
      </c>
      <c r="B32" s="118"/>
      <c r="C32" s="453" t="s">
        <v>105</v>
      </c>
      <c r="D32" s="453"/>
      <c r="E32" s="453"/>
      <c r="F32" s="454" t="s">
        <v>104</v>
      </c>
      <c r="G32" s="439"/>
      <c r="H32" s="439"/>
      <c r="I32" s="440"/>
      <c r="J32" s="455" t="s">
        <v>103</v>
      </c>
      <c r="K32" s="465"/>
      <c r="L32" s="466" t="s">
        <v>110</v>
      </c>
      <c r="M32" s="467"/>
      <c r="N32" s="165"/>
      <c r="O32" s="457"/>
      <c r="P32" s="457"/>
      <c r="Q32" s="457"/>
      <c r="R32" s="457"/>
      <c r="S32" s="457"/>
      <c r="T32" s="457"/>
      <c r="U32" s="457"/>
      <c r="V32" s="457"/>
      <c r="W32" s="457"/>
      <c r="X32" s="162"/>
    </row>
    <row r="33" spans="1:33" ht="16.5" customHeight="1" x14ac:dyDescent="0.15">
      <c r="A33" s="175" t="s">
        <v>109</v>
      </c>
      <c r="B33" s="118"/>
      <c r="C33" s="453" t="s">
        <v>105</v>
      </c>
      <c r="D33" s="453"/>
      <c r="E33" s="453"/>
      <c r="F33" s="454" t="s">
        <v>104</v>
      </c>
      <c r="G33" s="439"/>
      <c r="H33" s="439"/>
      <c r="I33" s="440"/>
      <c r="J33" s="455" t="s">
        <v>103</v>
      </c>
      <c r="K33" s="465"/>
      <c r="L33" s="468"/>
      <c r="M33" s="467"/>
      <c r="N33" s="176"/>
      <c r="O33" s="450"/>
      <c r="P33" s="451"/>
      <c r="Q33" s="451"/>
      <c r="R33" s="451"/>
      <c r="S33" s="451"/>
      <c r="T33" s="451"/>
      <c r="U33" s="451"/>
      <c r="V33" s="451"/>
      <c r="W33" s="451"/>
      <c r="X33" s="162"/>
    </row>
    <row r="34" spans="1:33" ht="16.5" customHeight="1" x14ac:dyDescent="0.15">
      <c r="A34" s="175" t="s">
        <v>108</v>
      </c>
      <c r="B34" s="118"/>
      <c r="C34" s="453" t="s">
        <v>105</v>
      </c>
      <c r="D34" s="453"/>
      <c r="E34" s="453"/>
      <c r="F34" s="454" t="s">
        <v>104</v>
      </c>
      <c r="G34" s="439"/>
      <c r="H34" s="439"/>
      <c r="I34" s="440"/>
      <c r="J34" s="455" t="s">
        <v>103</v>
      </c>
      <c r="K34" s="456"/>
      <c r="L34" s="468"/>
      <c r="M34" s="467"/>
      <c r="N34" s="176"/>
      <c r="O34" s="452"/>
      <c r="P34" s="452"/>
      <c r="Q34" s="452"/>
      <c r="R34" s="452"/>
      <c r="S34" s="452"/>
      <c r="T34" s="452"/>
      <c r="U34" s="452"/>
      <c r="V34" s="452"/>
      <c r="W34" s="452"/>
      <c r="AB34" s="162"/>
      <c r="AC34" s="162"/>
    </row>
    <row r="35" spans="1:33" ht="16.5" customHeight="1" x14ac:dyDescent="0.15">
      <c r="A35" s="175" t="s">
        <v>107</v>
      </c>
      <c r="B35" s="118"/>
      <c r="C35" s="453" t="s">
        <v>105</v>
      </c>
      <c r="D35" s="453"/>
      <c r="E35" s="453"/>
      <c r="F35" s="454" t="s">
        <v>104</v>
      </c>
      <c r="G35" s="439"/>
      <c r="H35" s="439"/>
      <c r="I35" s="440"/>
      <c r="J35" s="455" t="s">
        <v>103</v>
      </c>
      <c r="K35" s="456"/>
      <c r="L35" s="468"/>
      <c r="M35" s="467"/>
      <c r="N35" s="168"/>
      <c r="O35" s="457"/>
      <c r="P35" s="458"/>
      <c r="Q35" s="458"/>
      <c r="R35" s="458"/>
      <c r="S35" s="458"/>
      <c r="T35" s="458"/>
      <c r="U35" s="458"/>
      <c r="V35" s="458"/>
      <c r="W35" s="458"/>
      <c r="AB35" s="162"/>
      <c r="AC35" s="162"/>
    </row>
    <row r="36" spans="1:33" ht="18" customHeight="1" x14ac:dyDescent="0.15">
      <c r="A36" s="174" t="s">
        <v>106</v>
      </c>
      <c r="B36" s="135"/>
      <c r="C36" s="459" t="s">
        <v>105</v>
      </c>
      <c r="D36" s="459"/>
      <c r="E36" s="459"/>
      <c r="F36" s="460" t="s">
        <v>104</v>
      </c>
      <c r="G36" s="461"/>
      <c r="H36" s="461"/>
      <c r="I36" s="462"/>
      <c r="J36" s="463" t="s">
        <v>103</v>
      </c>
      <c r="K36" s="464"/>
      <c r="L36" s="468"/>
      <c r="M36" s="467"/>
      <c r="N36" s="168"/>
      <c r="O36" s="452"/>
      <c r="P36" s="452"/>
      <c r="Q36" s="452"/>
      <c r="R36" s="452"/>
      <c r="S36" s="452"/>
      <c r="T36" s="452"/>
      <c r="U36" s="452"/>
      <c r="V36" s="452"/>
      <c r="W36" s="452"/>
      <c r="X36" s="165"/>
      <c r="Y36" s="164"/>
      <c r="Z36" s="164"/>
      <c r="AA36" s="315"/>
      <c r="AB36" s="162"/>
      <c r="AC36" s="162"/>
    </row>
    <row r="37" spans="1:33" ht="19.5" customHeight="1" x14ac:dyDescent="0.15">
      <c r="A37" s="173"/>
      <c r="B37" s="172"/>
      <c r="C37" s="172"/>
      <c r="D37" s="172"/>
      <c r="E37" s="172"/>
      <c r="F37" s="172"/>
      <c r="G37" s="172"/>
      <c r="H37" s="172"/>
      <c r="I37" s="171"/>
      <c r="J37" s="171"/>
      <c r="K37" s="170"/>
      <c r="L37" s="169"/>
      <c r="M37" s="169"/>
      <c r="N37" s="168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6"/>
      <c r="Z37" s="166"/>
      <c r="AA37" s="316"/>
      <c r="AB37" s="165"/>
      <c r="AC37" s="165"/>
      <c r="AD37" s="164"/>
      <c r="AE37" s="164"/>
      <c r="AF37" s="163"/>
      <c r="AG37" s="162"/>
    </row>
    <row r="38" spans="1:33" ht="10.5" customHeight="1" x14ac:dyDescent="0.15">
      <c r="A38" s="173"/>
      <c r="B38" s="172"/>
      <c r="C38" s="172"/>
      <c r="D38" s="172"/>
      <c r="E38" s="172"/>
      <c r="F38" s="172"/>
      <c r="G38" s="172"/>
      <c r="H38" s="172"/>
      <c r="I38" s="171"/>
      <c r="J38" s="171"/>
      <c r="K38" s="170"/>
      <c r="L38" s="169"/>
      <c r="M38" s="169"/>
      <c r="N38" s="168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6"/>
      <c r="Z38" s="166"/>
      <c r="AA38" s="166"/>
      <c r="AB38" s="165"/>
      <c r="AC38" s="165"/>
      <c r="AD38" s="164"/>
      <c r="AE38" s="164"/>
      <c r="AF38" s="163"/>
      <c r="AG38" s="162"/>
    </row>
    <row r="39" spans="1:33" ht="15.75" customHeight="1" x14ac:dyDescent="0.15">
      <c r="A39" s="173"/>
      <c r="B39" s="172"/>
      <c r="C39" s="172"/>
      <c r="D39" s="172"/>
      <c r="E39" s="172"/>
      <c r="F39" s="172"/>
      <c r="G39" s="172"/>
      <c r="H39" s="172"/>
      <c r="I39" s="171"/>
      <c r="J39" s="171"/>
      <c r="K39" s="170"/>
      <c r="L39" s="169"/>
      <c r="M39" s="169"/>
      <c r="N39" s="168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6"/>
      <c r="Z39" s="166"/>
      <c r="AA39" s="166"/>
      <c r="AB39" s="165"/>
      <c r="AC39" s="165"/>
      <c r="AD39" s="164"/>
      <c r="AE39" s="164"/>
      <c r="AF39" s="163"/>
      <c r="AG39" s="162"/>
    </row>
    <row r="40" spans="1:33" x14ac:dyDescent="0.15">
      <c r="C40" s="147"/>
      <c r="D40" s="147" t="s">
        <v>102</v>
      </c>
      <c r="E40" s="147"/>
      <c r="F40" s="147"/>
      <c r="G40" s="147"/>
      <c r="H40" s="147"/>
      <c r="I40" s="147"/>
      <c r="J40" s="147"/>
      <c r="K40" s="147"/>
      <c r="L40" s="148"/>
      <c r="M40" s="147"/>
      <c r="N40" s="147"/>
    </row>
    <row r="41" spans="1:33" x14ac:dyDescent="0.15">
      <c r="C41" s="147"/>
      <c r="D41" s="147"/>
      <c r="E41" s="146" t="s">
        <v>101</v>
      </c>
      <c r="F41" s="147"/>
      <c r="G41" s="147"/>
      <c r="H41" s="147"/>
      <c r="I41" s="147"/>
      <c r="J41" s="147"/>
      <c r="K41" s="147"/>
      <c r="L41" s="148"/>
      <c r="M41" s="147"/>
      <c r="N41" s="147"/>
    </row>
    <row r="42" spans="1:33" x14ac:dyDescent="0.15">
      <c r="C42" s="147"/>
      <c r="D42" s="147"/>
      <c r="E42" s="146" t="s">
        <v>100</v>
      </c>
      <c r="F42" s="147"/>
      <c r="G42" s="147"/>
      <c r="H42" s="147"/>
      <c r="I42" s="147"/>
      <c r="J42" s="147"/>
      <c r="K42" s="147"/>
      <c r="L42" s="147"/>
      <c r="M42" s="147"/>
      <c r="N42" s="147"/>
    </row>
    <row r="43" spans="1:33" ht="34.5" customHeight="1" x14ac:dyDescent="0.15">
      <c r="A43" s="161"/>
      <c r="C43" s="160"/>
      <c r="D43" s="160"/>
      <c r="F43" s="160"/>
      <c r="H43" s="160"/>
      <c r="I43" s="159"/>
      <c r="J43" s="159"/>
      <c r="K43" s="158"/>
      <c r="L43" s="157"/>
      <c r="M43" s="157"/>
      <c r="N43" s="156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4"/>
      <c r="Z43" s="154"/>
      <c r="AA43" s="154"/>
      <c r="AB43" s="153"/>
      <c r="AC43" s="153"/>
      <c r="AE43" s="152"/>
      <c r="AG43" s="162"/>
    </row>
    <row r="44" spans="1:33" s="150" customFormat="1" ht="21.75" customHeight="1" x14ac:dyDescent="0.15">
      <c r="A44" s="161"/>
      <c r="B44" s="146"/>
      <c r="C44" s="160"/>
      <c r="D44" s="160"/>
      <c r="E44" s="160"/>
      <c r="F44" s="160"/>
      <c r="G44" s="160"/>
      <c r="H44" s="160"/>
      <c r="I44" s="159"/>
      <c r="J44" s="159"/>
      <c r="K44" s="158"/>
      <c r="L44" s="157"/>
      <c r="M44" s="157"/>
      <c r="N44" s="156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4"/>
      <c r="Z44" s="154"/>
      <c r="AA44" s="154"/>
      <c r="AB44" s="153"/>
      <c r="AC44" s="153"/>
      <c r="AD44" s="152"/>
      <c r="AE44" s="152"/>
      <c r="AF44" s="151"/>
    </row>
    <row r="46" spans="1:33" x14ac:dyDescent="0.15">
      <c r="AF46" s="149"/>
    </row>
    <row r="49" spans="3:14" x14ac:dyDescent="0.15">
      <c r="C49" s="147"/>
      <c r="D49" s="147"/>
      <c r="E49" s="147"/>
      <c r="F49" s="147"/>
      <c r="G49" s="147"/>
      <c r="H49" s="147"/>
      <c r="I49" s="147"/>
      <c r="J49" s="147"/>
      <c r="K49" s="147"/>
      <c r="L49" s="148"/>
      <c r="M49" s="147"/>
      <c r="N49" s="147"/>
    </row>
    <row r="50" spans="3:14" x14ac:dyDescent="0.15">
      <c r="C50" s="147"/>
      <c r="D50" s="147"/>
      <c r="E50" s="147"/>
      <c r="F50" s="147"/>
      <c r="G50" s="147"/>
      <c r="H50" s="147"/>
      <c r="I50" s="147"/>
      <c r="J50" s="147"/>
      <c r="K50" s="147"/>
      <c r="L50" s="148"/>
      <c r="M50" s="147"/>
      <c r="N50" s="147"/>
    </row>
    <row r="51" spans="3:14" x14ac:dyDescent="0.15"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</row>
  </sheetData>
  <sheetProtection formatCells="0" selectLockedCells="1"/>
  <mergeCells count="98">
    <mergeCell ref="V3:W3"/>
    <mergeCell ref="A5:B6"/>
    <mergeCell ref="C5:C6"/>
    <mergeCell ref="A2:E2"/>
    <mergeCell ref="F2:H2"/>
    <mergeCell ref="M2:O2"/>
    <mergeCell ref="V2:W2"/>
    <mergeCell ref="I2:J2"/>
    <mergeCell ref="X2:Z2"/>
    <mergeCell ref="A4:B4"/>
    <mergeCell ref="C4:G4"/>
    <mergeCell ref="K4:U4"/>
    <mergeCell ref="E5:G6"/>
    <mergeCell ref="V4:W4"/>
    <mergeCell ref="X3:AA3"/>
    <mergeCell ref="A3:B3"/>
    <mergeCell ref="C3:G3"/>
    <mergeCell ref="H3:I3"/>
    <mergeCell ref="K3:U3"/>
    <mergeCell ref="X5:AA5"/>
    <mergeCell ref="H6:I6"/>
    <mergeCell ref="K6:U6"/>
    <mergeCell ref="V6:W6"/>
    <mergeCell ref="X6:AA6"/>
    <mergeCell ref="X7:X9"/>
    <mergeCell ref="A7:C8"/>
    <mergeCell ref="D7:E8"/>
    <mergeCell ref="F7:G8"/>
    <mergeCell ref="H7:I7"/>
    <mergeCell ref="J7:K7"/>
    <mergeCell ref="H8:I8"/>
    <mergeCell ref="A9:C9"/>
    <mergeCell ref="X4:AA4"/>
    <mergeCell ref="K5:U5"/>
    <mergeCell ref="V5:W5"/>
    <mergeCell ref="Y7:Y9"/>
    <mergeCell ref="Z7:Z8"/>
    <mergeCell ref="AA7:AA9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4:C1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7"/>
  <dataValidations count="4">
    <dataValidation type="list" allowBlank="1" showInputMessage="1" sqref="B31:B36" xr:uid="{B742600E-444D-490C-99C6-AEF2FF72A115}">
      <formula1>"中間検査,20□□年度実績額,確定検査"</formula1>
    </dataValidation>
    <dataValidation type="list" allowBlank="1" showInputMessage="1" showErrorMessage="1" sqref="A25:C25" xr:uid="{00000000-0002-0000-0100-000002000000}">
      <formula1>"8,10"</formula1>
    </dataValidation>
    <dataValidation type="list" showInputMessage="1" showErrorMessage="1" sqref="M2:O2" xr:uid="{00000000-0002-0000-0100-000001000000}">
      <formula1>"中間検査,中間検査（年度末）,確定検査,概算払"</formula1>
    </dataValidation>
    <dataValidation errorStyle="warning" showInputMessage="1" showErrorMessage="1" sqref="C5:C6" xr:uid="{00000000-0002-0000-0100-000000000000}"/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F1E9-E42B-4E29-BC9C-94EA9F370E4F}">
  <sheetPr>
    <tabColor theme="4" tint="0.79998168889431442"/>
  </sheetPr>
  <dimension ref="A1:AG42"/>
  <sheetViews>
    <sheetView view="pageBreakPreview" topLeftCell="A18" zoomScaleNormal="100" zoomScaleSheetLayoutView="100" workbookViewId="0">
      <selection activeCell="AA36" sqref="AA36"/>
    </sheetView>
  </sheetViews>
  <sheetFormatPr defaultRowHeight="13.5" x14ac:dyDescent="0.15"/>
  <cols>
    <col min="1" max="1" width="3.875" style="146" customWidth="1"/>
    <col min="2" max="2" width="9.125" style="146" customWidth="1"/>
    <col min="3" max="3" width="8.125" style="146" customWidth="1"/>
    <col min="4" max="4" width="1.625" style="146" customWidth="1"/>
    <col min="5" max="5" width="10.125" style="146" customWidth="1"/>
    <col min="6" max="6" width="1.625" style="146" customWidth="1"/>
    <col min="7" max="7" width="9.75" style="146" customWidth="1"/>
    <col min="8" max="8" width="1.625" style="146" customWidth="1"/>
    <col min="9" max="9" width="9.625" style="146" customWidth="1"/>
    <col min="10" max="10" width="1.625" style="146" customWidth="1"/>
    <col min="11" max="11" width="9.75" style="146" customWidth="1"/>
    <col min="12" max="12" width="1.625" style="146" customWidth="1"/>
    <col min="13" max="13" width="10.5" style="146" customWidth="1"/>
    <col min="14" max="14" width="1.25" style="146" customWidth="1"/>
    <col min="15" max="15" width="9.875" style="146" customWidth="1"/>
    <col min="16" max="16" width="1.5" style="146" customWidth="1"/>
    <col min="17" max="17" width="8.5" style="146" customWidth="1"/>
    <col min="18" max="18" width="1.5" style="146" customWidth="1"/>
    <col min="19" max="19" width="7.625" style="146" customWidth="1"/>
    <col min="20" max="20" width="1.875" style="146" customWidth="1"/>
    <col min="21" max="21" width="7.125" style="146" customWidth="1"/>
    <col min="22" max="22" width="1.625" style="146" customWidth="1"/>
    <col min="23" max="23" width="11.5" style="146" customWidth="1"/>
    <col min="24" max="24" width="10.75" style="146" customWidth="1"/>
    <col min="25" max="25" width="9.75" style="146" customWidth="1"/>
    <col min="26" max="26" width="12" style="146" customWidth="1"/>
    <col min="27" max="27" width="14.125" style="146" customWidth="1"/>
    <col min="28" max="29" width="1.75" style="146" customWidth="1"/>
    <col min="30" max="30" width="10.75" style="146" customWidth="1"/>
    <col min="31" max="31" width="9.125" style="146" customWidth="1"/>
    <col min="32" max="32" width="11.875" style="146" customWidth="1"/>
    <col min="33" max="33" width="9" style="146"/>
    <col min="34" max="34" width="12.625" style="146" customWidth="1"/>
    <col min="35" max="16384" width="9" style="146"/>
  </cols>
  <sheetData>
    <row r="1" spans="1:31" ht="7.5" customHeight="1" x14ac:dyDescent="0.15"/>
    <row r="2" spans="1:31" ht="18" customHeight="1" x14ac:dyDescent="0.15">
      <c r="A2" s="555" t="s">
        <v>172</v>
      </c>
      <c r="B2" s="555"/>
      <c r="C2" s="555"/>
      <c r="D2" s="555"/>
      <c r="E2" s="555"/>
      <c r="F2" s="556" t="s">
        <v>171</v>
      </c>
      <c r="G2" s="556"/>
      <c r="H2" s="556"/>
      <c r="I2" s="559" t="s">
        <v>174</v>
      </c>
      <c r="J2" s="559"/>
      <c r="K2" s="313" t="s">
        <v>175</v>
      </c>
      <c r="L2" s="313"/>
      <c r="M2" s="557" t="s">
        <v>71</v>
      </c>
      <c r="N2" s="558"/>
      <c r="O2" s="558"/>
      <c r="P2" s="305"/>
      <c r="Q2" s="305"/>
      <c r="R2" s="305"/>
      <c r="S2" s="305"/>
      <c r="T2" s="305"/>
      <c r="U2" s="305"/>
      <c r="V2" s="500" t="s">
        <v>170</v>
      </c>
      <c r="W2" s="500"/>
      <c r="X2" s="539" t="s">
        <v>169</v>
      </c>
      <c r="Y2" s="540"/>
      <c r="Z2" s="540"/>
      <c r="AA2" s="304"/>
      <c r="AB2" s="162"/>
      <c r="AC2" s="162"/>
    </row>
    <row r="3" spans="1:31" ht="18" customHeight="1" x14ac:dyDescent="0.15">
      <c r="A3" s="500" t="s">
        <v>168</v>
      </c>
      <c r="B3" s="500"/>
      <c r="C3" s="544"/>
      <c r="D3" s="544"/>
      <c r="E3" s="544"/>
      <c r="F3" s="544"/>
      <c r="G3" s="544"/>
      <c r="H3" s="500" t="s">
        <v>167</v>
      </c>
      <c r="I3" s="500"/>
      <c r="J3" s="303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00" t="s">
        <v>166</v>
      </c>
      <c r="W3" s="500"/>
      <c r="X3" s="498"/>
      <c r="Y3" s="499"/>
      <c r="Z3" s="499"/>
      <c r="AA3" s="543"/>
      <c r="AB3" s="162"/>
      <c r="AC3" s="162"/>
      <c r="AD3" s="162"/>
    </row>
    <row r="4" spans="1:31" ht="18" customHeight="1" x14ac:dyDescent="0.15">
      <c r="A4" s="500" t="s">
        <v>165</v>
      </c>
      <c r="B4" s="500"/>
      <c r="C4" s="498"/>
      <c r="D4" s="498"/>
      <c r="E4" s="498"/>
      <c r="F4" s="498"/>
      <c r="G4" s="498"/>
      <c r="H4" s="302"/>
      <c r="I4" s="298"/>
      <c r="J4" s="299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500" t="s">
        <v>164</v>
      </c>
      <c r="W4" s="500"/>
      <c r="X4" s="498" t="s">
        <v>163</v>
      </c>
      <c r="Y4" s="499"/>
      <c r="Z4" s="499"/>
      <c r="AA4" s="499"/>
      <c r="AB4" s="162"/>
      <c r="AC4" s="162"/>
      <c r="AD4" s="162"/>
    </row>
    <row r="5" spans="1:31" ht="18" customHeight="1" x14ac:dyDescent="0.15">
      <c r="A5" s="500"/>
      <c r="B5" s="551"/>
      <c r="C5" s="553"/>
      <c r="D5" s="301"/>
      <c r="E5" s="541"/>
      <c r="F5" s="541"/>
      <c r="G5" s="541"/>
      <c r="H5" s="300"/>
      <c r="I5" s="298"/>
      <c r="J5" s="299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500" t="s">
        <v>162</v>
      </c>
      <c r="W5" s="500"/>
      <c r="X5" s="498" t="s">
        <v>161</v>
      </c>
      <c r="Y5" s="499"/>
      <c r="Z5" s="499"/>
      <c r="AA5" s="499"/>
      <c r="AB5" s="162"/>
      <c r="AC5" s="162"/>
      <c r="AD5" s="162"/>
    </row>
    <row r="6" spans="1:31" ht="18" customHeight="1" x14ac:dyDescent="0.15">
      <c r="A6" s="552"/>
      <c r="B6" s="552"/>
      <c r="C6" s="554"/>
      <c r="D6" s="297"/>
      <c r="E6" s="542"/>
      <c r="F6" s="542"/>
      <c r="G6" s="542"/>
      <c r="H6" s="546"/>
      <c r="I6" s="546"/>
      <c r="J6" s="296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8" t="s">
        <v>160</v>
      </c>
      <c r="W6" s="548"/>
      <c r="X6" s="549" t="s">
        <v>159</v>
      </c>
      <c r="Y6" s="550"/>
      <c r="Z6" s="550"/>
      <c r="AA6" s="550"/>
      <c r="AB6" s="162"/>
      <c r="AC6" s="162"/>
      <c r="AD6" s="162"/>
    </row>
    <row r="7" spans="1:31" ht="23.25" customHeight="1" x14ac:dyDescent="0.15">
      <c r="A7" s="513" t="s">
        <v>158</v>
      </c>
      <c r="B7" s="515"/>
      <c r="C7" s="514"/>
      <c r="D7" s="528" t="s">
        <v>157</v>
      </c>
      <c r="E7" s="529"/>
      <c r="F7" s="532" t="s">
        <v>156</v>
      </c>
      <c r="G7" s="533"/>
      <c r="H7" s="513" t="s">
        <v>155</v>
      </c>
      <c r="I7" s="514"/>
      <c r="J7" s="513" t="s">
        <v>154</v>
      </c>
      <c r="K7" s="514"/>
      <c r="L7" s="513" t="s">
        <v>153</v>
      </c>
      <c r="M7" s="514"/>
      <c r="N7" s="513" t="s">
        <v>152</v>
      </c>
      <c r="O7" s="514"/>
      <c r="P7" s="513" t="s">
        <v>151</v>
      </c>
      <c r="Q7" s="515"/>
      <c r="R7" s="515"/>
      <c r="S7" s="514"/>
      <c r="T7" s="513" t="s">
        <v>22</v>
      </c>
      <c r="U7" s="514"/>
      <c r="V7" s="518" t="s">
        <v>150</v>
      </c>
      <c r="W7" s="519"/>
      <c r="X7" s="522" t="s">
        <v>149</v>
      </c>
      <c r="Y7" s="501" t="s">
        <v>148</v>
      </c>
      <c r="Z7" s="504" t="s">
        <v>147</v>
      </c>
      <c r="AA7" s="506" t="s">
        <v>146</v>
      </c>
      <c r="AB7" s="162"/>
      <c r="AC7" s="162"/>
    </row>
    <row r="8" spans="1:31" ht="19.5" customHeight="1" x14ac:dyDescent="0.15">
      <c r="A8" s="525"/>
      <c r="B8" s="526"/>
      <c r="C8" s="527"/>
      <c r="D8" s="530"/>
      <c r="E8" s="531"/>
      <c r="F8" s="534"/>
      <c r="G8" s="535"/>
      <c r="H8" s="509" t="s">
        <v>145</v>
      </c>
      <c r="I8" s="510"/>
      <c r="J8" s="509" t="s">
        <v>145</v>
      </c>
      <c r="K8" s="510"/>
      <c r="L8" s="509" t="s">
        <v>145</v>
      </c>
      <c r="M8" s="510"/>
      <c r="N8" s="509" t="s">
        <v>145</v>
      </c>
      <c r="O8" s="510"/>
      <c r="P8" s="511" t="s">
        <v>144</v>
      </c>
      <c r="Q8" s="512"/>
      <c r="R8" s="511" t="s">
        <v>144</v>
      </c>
      <c r="S8" s="512"/>
      <c r="T8" s="516"/>
      <c r="U8" s="517"/>
      <c r="V8" s="520"/>
      <c r="W8" s="521"/>
      <c r="X8" s="523"/>
      <c r="Y8" s="502"/>
      <c r="Z8" s="505"/>
      <c r="AA8" s="507"/>
      <c r="AB8" s="162"/>
      <c r="AC8" s="162"/>
    </row>
    <row r="9" spans="1:31" ht="22.5" customHeight="1" x14ac:dyDescent="0.15">
      <c r="A9" s="536" t="s">
        <v>143</v>
      </c>
      <c r="B9" s="537"/>
      <c r="C9" s="538"/>
      <c r="D9" s="295"/>
      <c r="E9" s="294">
        <v>0.3</v>
      </c>
      <c r="F9" s="291"/>
      <c r="G9" s="294">
        <v>0.3</v>
      </c>
      <c r="H9" s="293"/>
      <c r="I9" s="292" t="s">
        <v>142</v>
      </c>
      <c r="J9" s="291"/>
      <c r="K9" s="290" t="s">
        <v>142</v>
      </c>
      <c r="L9" s="289"/>
      <c r="M9" s="290" t="s">
        <v>142</v>
      </c>
      <c r="N9" s="289"/>
      <c r="O9" s="290" t="s">
        <v>142</v>
      </c>
      <c r="P9" s="289"/>
      <c r="Q9" s="290" t="s">
        <v>142</v>
      </c>
      <c r="R9" s="289"/>
      <c r="S9" s="290" t="s">
        <v>142</v>
      </c>
      <c r="T9" s="291"/>
      <c r="U9" s="290" t="s">
        <v>142</v>
      </c>
      <c r="V9" s="289"/>
      <c r="W9" s="288">
        <f>G9</f>
        <v>0.3</v>
      </c>
      <c r="X9" s="524"/>
      <c r="Y9" s="503"/>
      <c r="Z9" s="287" t="s">
        <v>141</v>
      </c>
      <c r="AA9" s="508"/>
      <c r="AB9" s="162"/>
      <c r="AC9" s="162"/>
    </row>
    <row r="10" spans="1:31" ht="21" customHeight="1" x14ac:dyDescent="0.15">
      <c r="A10" s="489" t="s">
        <v>140</v>
      </c>
      <c r="B10" s="489"/>
      <c r="C10" s="489"/>
      <c r="D10" s="286"/>
      <c r="E10" s="285">
        <f>SUM(E11:E13)</f>
        <v>100000</v>
      </c>
      <c r="F10" s="270"/>
      <c r="G10" s="273">
        <f>SUM(G11:G13)</f>
        <v>100000</v>
      </c>
      <c r="H10" s="272"/>
      <c r="I10" s="269">
        <f>SUM(I11:I13)</f>
        <v>102000</v>
      </c>
      <c r="J10" s="270"/>
      <c r="K10" s="269">
        <f>SUM(K11:K13)</f>
        <v>0</v>
      </c>
      <c r="L10" s="270"/>
      <c r="M10" s="269">
        <f>SUM(M11:M13)</f>
        <v>0</v>
      </c>
      <c r="N10" s="270"/>
      <c r="O10" s="269">
        <f>SUM(O11:O13)</f>
        <v>0</v>
      </c>
      <c r="P10" s="270"/>
      <c r="Q10" s="269">
        <f>SUM(Q11:Q13)</f>
        <v>0</v>
      </c>
      <c r="R10" s="271"/>
      <c r="S10" s="269">
        <f>SUM(S11:S13)</f>
        <v>0</v>
      </c>
      <c r="T10" s="270"/>
      <c r="U10" s="269">
        <f>SUM(U11:U13)</f>
        <v>0</v>
      </c>
      <c r="V10" s="270"/>
      <c r="W10" s="269">
        <f>SUM(W11:W13)</f>
        <v>102000</v>
      </c>
      <c r="X10" s="268">
        <f>G10-W10</f>
        <v>-2000</v>
      </c>
      <c r="Y10" s="284">
        <v>2000</v>
      </c>
      <c r="Z10" s="266">
        <f>SUM(G10,Y10)</f>
        <v>102000</v>
      </c>
      <c r="AA10" s="266">
        <f>MIN(W10,Z10)</f>
        <v>102000</v>
      </c>
      <c r="AB10" s="162"/>
      <c r="AC10" s="162"/>
    </row>
    <row r="11" spans="1:31" ht="21" customHeight="1" x14ac:dyDescent="0.15">
      <c r="A11" s="490" t="s">
        <v>139</v>
      </c>
      <c r="B11" s="490"/>
      <c r="C11" s="490"/>
      <c r="D11" s="260"/>
      <c r="E11" s="265"/>
      <c r="F11" s="256"/>
      <c r="G11" s="265"/>
      <c r="H11" s="264"/>
      <c r="I11" s="262"/>
      <c r="J11" s="256"/>
      <c r="K11" s="262"/>
      <c r="L11" s="256"/>
      <c r="M11" s="262"/>
      <c r="N11" s="256"/>
      <c r="O11" s="262"/>
      <c r="P11" s="256"/>
      <c r="Q11" s="262"/>
      <c r="R11" s="263"/>
      <c r="S11" s="262"/>
      <c r="T11" s="256"/>
      <c r="U11" s="262"/>
      <c r="V11" s="256"/>
      <c r="W11" s="261">
        <f>I11+K11+M11+O11+U11</f>
        <v>0</v>
      </c>
      <c r="X11" s="254"/>
      <c r="Y11" s="253"/>
      <c r="Z11" s="252"/>
      <c r="AA11" s="252"/>
      <c r="AB11" s="162"/>
      <c r="AC11" s="162"/>
    </row>
    <row r="12" spans="1:31" ht="21" customHeight="1" x14ac:dyDescent="0.15">
      <c r="A12" s="490" t="s">
        <v>138</v>
      </c>
      <c r="B12" s="490"/>
      <c r="C12" s="490"/>
      <c r="D12" s="260"/>
      <c r="E12" s="259">
        <v>100000</v>
      </c>
      <c r="F12" s="256"/>
      <c r="G12" s="259">
        <v>100000</v>
      </c>
      <c r="H12" s="258"/>
      <c r="I12" s="257">
        <v>102000</v>
      </c>
      <c r="J12" s="256"/>
      <c r="K12" s="257"/>
      <c r="L12" s="256"/>
      <c r="M12" s="257"/>
      <c r="N12" s="256"/>
      <c r="O12" s="257"/>
      <c r="P12" s="256"/>
      <c r="Q12" s="257"/>
      <c r="R12" s="256"/>
      <c r="S12" s="257"/>
      <c r="T12" s="256"/>
      <c r="U12" s="257"/>
      <c r="V12" s="256"/>
      <c r="W12" s="255">
        <f>I12+K12+M12+O12+U12</f>
        <v>102000</v>
      </c>
      <c r="X12" s="254"/>
      <c r="Y12" s="253"/>
      <c r="Z12" s="252"/>
      <c r="AA12" s="252"/>
      <c r="AB12" s="162"/>
      <c r="AC12" s="162"/>
    </row>
    <row r="13" spans="1:31" ht="21" customHeight="1" x14ac:dyDescent="0.15">
      <c r="A13" s="469" t="s">
        <v>137</v>
      </c>
      <c r="B13" s="469"/>
      <c r="C13" s="469"/>
      <c r="D13" s="205"/>
      <c r="E13" s="283"/>
      <c r="F13" s="280"/>
      <c r="G13" s="283"/>
      <c r="H13" s="282"/>
      <c r="I13" s="281"/>
      <c r="J13" s="280"/>
      <c r="K13" s="281"/>
      <c r="L13" s="280"/>
      <c r="M13" s="281"/>
      <c r="N13" s="280"/>
      <c r="O13" s="281"/>
      <c r="P13" s="280"/>
      <c r="Q13" s="281"/>
      <c r="R13" s="280"/>
      <c r="S13" s="281"/>
      <c r="T13" s="280"/>
      <c r="U13" s="281"/>
      <c r="V13" s="280"/>
      <c r="W13" s="279">
        <f>I13+K13+M13+O13+U13</f>
        <v>0</v>
      </c>
      <c r="X13" s="278"/>
      <c r="Y13" s="277"/>
      <c r="Z13" s="276"/>
      <c r="AA13" s="276"/>
      <c r="AB13" s="162"/>
      <c r="AC13" s="162"/>
    </row>
    <row r="14" spans="1:31" ht="21" customHeight="1" x14ac:dyDescent="0.15">
      <c r="A14" s="489" t="s">
        <v>136</v>
      </c>
      <c r="B14" s="489"/>
      <c r="C14" s="489"/>
      <c r="D14" s="286"/>
      <c r="E14" s="285">
        <f>SUM(E15:E16)</f>
        <v>100000</v>
      </c>
      <c r="F14" s="270"/>
      <c r="G14" s="273">
        <f>SUM(G15:G16)</f>
        <v>100000</v>
      </c>
      <c r="H14" s="272"/>
      <c r="I14" s="269">
        <f>SUM(I15:I16)</f>
        <v>100000</v>
      </c>
      <c r="J14" s="270"/>
      <c r="K14" s="269">
        <f>SUM(K15:K16)</f>
        <v>0</v>
      </c>
      <c r="L14" s="270"/>
      <c r="M14" s="269">
        <f>SUM(M15:M16)</f>
        <v>0</v>
      </c>
      <c r="N14" s="270"/>
      <c r="O14" s="269">
        <f>SUM(O15:O16)</f>
        <v>0</v>
      </c>
      <c r="P14" s="270"/>
      <c r="Q14" s="269">
        <f>SUM(Q15:Q16)</f>
        <v>0</v>
      </c>
      <c r="R14" s="271"/>
      <c r="S14" s="269">
        <f>SUM(S15:S16)</f>
        <v>0</v>
      </c>
      <c r="T14" s="270"/>
      <c r="U14" s="269">
        <f>SUM(U15:U16)</f>
        <v>0</v>
      </c>
      <c r="V14" s="270"/>
      <c r="W14" s="269">
        <f>SUM(W15:W16)</f>
        <v>100000</v>
      </c>
      <c r="X14" s="268">
        <f>G14-W14</f>
        <v>0</v>
      </c>
      <c r="Y14" s="284"/>
      <c r="Z14" s="266">
        <f>SUM(G14,Y14)</f>
        <v>100000</v>
      </c>
      <c r="AA14" s="266">
        <f>MIN(W14,Z14)</f>
        <v>100000</v>
      </c>
      <c r="AB14" s="162"/>
      <c r="AC14" s="162"/>
      <c r="AE14" s="162"/>
    </row>
    <row r="15" spans="1:31" ht="21" customHeight="1" x14ac:dyDescent="0.15">
      <c r="A15" s="490" t="s">
        <v>135</v>
      </c>
      <c r="B15" s="490"/>
      <c r="C15" s="490"/>
      <c r="D15" s="260"/>
      <c r="E15" s="265">
        <v>100000</v>
      </c>
      <c r="F15" s="256"/>
      <c r="G15" s="265">
        <v>100000</v>
      </c>
      <c r="H15" s="264"/>
      <c r="I15" s="262">
        <v>100000</v>
      </c>
      <c r="J15" s="256"/>
      <c r="K15" s="262"/>
      <c r="L15" s="256"/>
      <c r="M15" s="262"/>
      <c r="N15" s="256"/>
      <c r="O15" s="262"/>
      <c r="P15" s="256"/>
      <c r="Q15" s="262"/>
      <c r="R15" s="263"/>
      <c r="S15" s="262"/>
      <c r="T15" s="256"/>
      <c r="U15" s="262"/>
      <c r="V15" s="256"/>
      <c r="W15" s="261">
        <f>I15+K15+M15+O15+U15</f>
        <v>100000</v>
      </c>
      <c r="X15" s="254"/>
      <c r="Y15" s="253"/>
      <c r="Z15" s="252"/>
      <c r="AA15" s="252"/>
      <c r="AB15" s="162"/>
      <c r="AC15" s="162"/>
      <c r="AE15" s="162"/>
    </row>
    <row r="16" spans="1:31" ht="21" customHeight="1" x14ac:dyDescent="0.15">
      <c r="A16" s="469" t="s">
        <v>134</v>
      </c>
      <c r="B16" s="469"/>
      <c r="C16" s="469"/>
      <c r="D16" s="205"/>
      <c r="E16" s="283"/>
      <c r="F16" s="280"/>
      <c r="G16" s="283"/>
      <c r="H16" s="282"/>
      <c r="I16" s="281"/>
      <c r="J16" s="280"/>
      <c r="K16" s="281"/>
      <c r="L16" s="280"/>
      <c r="M16" s="281"/>
      <c r="N16" s="280"/>
      <c r="O16" s="281"/>
      <c r="P16" s="280"/>
      <c r="Q16" s="281"/>
      <c r="R16" s="280"/>
      <c r="S16" s="281"/>
      <c r="T16" s="280"/>
      <c r="U16" s="281"/>
      <c r="V16" s="280"/>
      <c r="W16" s="279">
        <f>I16+K16+M16+O16+U16</f>
        <v>0</v>
      </c>
      <c r="X16" s="278"/>
      <c r="Y16" s="277"/>
      <c r="Z16" s="276"/>
      <c r="AA16" s="276"/>
      <c r="AB16" s="162"/>
      <c r="AC16" s="162"/>
      <c r="AE16" s="162"/>
    </row>
    <row r="17" spans="1:33" ht="21" customHeight="1" x14ac:dyDescent="0.15">
      <c r="A17" s="489" t="s">
        <v>133</v>
      </c>
      <c r="B17" s="489"/>
      <c r="C17" s="489"/>
      <c r="D17" s="275"/>
      <c r="E17" s="274">
        <f>SUM(E18:E21)</f>
        <v>100000</v>
      </c>
      <c r="F17" s="270"/>
      <c r="G17" s="273">
        <f>SUM(G18:G21)</f>
        <v>100000</v>
      </c>
      <c r="H17" s="272"/>
      <c r="I17" s="269">
        <f>SUM(I18:I21)</f>
        <v>90000</v>
      </c>
      <c r="J17" s="270"/>
      <c r="K17" s="269">
        <f>SUM(K18:K21)</f>
        <v>0</v>
      </c>
      <c r="L17" s="270"/>
      <c r="M17" s="269">
        <f>SUM(M18:M21)</f>
        <v>0</v>
      </c>
      <c r="N17" s="270"/>
      <c r="O17" s="269">
        <f>SUM(O18:O21)</f>
        <v>0</v>
      </c>
      <c r="P17" s="270"/>
      <c r="Q17" s="269">
        <f>SUM(Q18:Q21)</f>
        <v>0</v>
      </c>
      <c r="R17" s="271"/>
      <c r="S17" s="269">
        <f>SUM(S18:S21)</f>
        <v>0</v>
      </c>
      <c r="T17" s="270"/>
      <c r="U17" s="269">
        <f>SUM(U18:U21)</f>
        <v>0</v>
      </c>
      <c r="V17" s="270"/>
      <c r="W17" s="269">
        <f>SUM(W18:W21)</f>
        <v>90000</v>
      </c>
      <c r="X17" s="268">
        <f>G17-W17</f>
        <v>10000</v>
      </c>
      <c r="Y17" s="312">
        <v>-2000</v>
      </c>
      <c r="Z17" s="266">
        <f>SUM(G17,Y17)</f>
        <v>98000</v>
      </c>
      <c r="AA17" s="266">
        <f>MIN(W17,Z17)</f>
        <v>90000</v>
      </c>
      <c r="AB17" s="162"/>
      <c r="AC17" s="162"/>
      <c r="AE17" s="162"/>
    </row>
    <row r="18" spans="1:33" ht="21" customHeight="1" x14ac:dyDescent="0.15">
      <c r="A18" s="490" t="s">
        <v>132</v>
      </c>
      <c r="B18" s="490"/>
      <c r="C18" s="490"/>
      <c r="D18" s="260"/>
      <c r="E18" s="265">
        <v>100000</v>
      </c>
      <c r="F18" s="256"/>
      <c r="G18" s="265">
        <v>100000</v>
      </c>
      <c r="H18" s="264"/>
      <c r="I18" s="262">
        <v>90000</v>
      </c>
      <c r="J18" s="256"/>
      <c r="K18" s="262"/>
      <c r="L18" s="256"/>
      <c r="M18" s="262"/>
      <c r="N18" s="256"/>
      <c r="O18" s="262"/>
      <c r="P18" s="256"/>
      <c r="Q18" s="262"/>
      <c r="R18" s="263"/>
      <c r="S18" s="262"/>
      <c r="T18" s="256"/>
      <c r="U18" s="262"/>
      <c r="V18" s="256"/>
      <c r="W18" s="261">
        <f>I18+K18+M18+O18+U18</f>
        <v>90000</v>
      </c>
      <c r="X18" s="254"/>
      <c r="Y18" s="253"/>
      <c r="Z18" s="252"/>
      <c r="AA18" s="252"/>
      <c r="AB18" s="162"/>
      <c r="AC18" s="162"/>
    </row>
    <row r="19" spans="1:33" ht="21" customHeight="1" x14ac:dyDescent="0.15">
      <c r="A19" s="490" t="s">
        <v>131</v>
      </c>
      <c r="B19" s="490"/>
      <c r="C19" s="490"/>
      <c r="D19" s="260"/>
      <c r="E19" s="259"/>
      <c r="F19" s="256"/>
      <c r="G19" s="259"/>
      <c r="H19" s="258"/>
      <c r="I19" s="257"/>
      <c r="J19" s="256"/>
      <c r="K19" s="257"/>
      <c r="L19" s="256"/>
      <c r="M19" s="257"/>
      <c r="N19" s="256"/>
      <c r="O19" s="257"/>
      <c r="P19" s="256"/>
      <c r="Q19" s="257"/>
      <c r="R19" s="256"/>
      <c r="S19" s="257"/>
      <c r="T19" s="256"/>
      <c r="U19" s="257"/>
      <c r="V19" s="256"/>
      <c r="W19" s="255">
        <f>I19+K19+M19+O19+U19</f>
        <v>0</v>
      </c>
      <c r="X19" s="254"/>
      <c r="Y19" s="253"/>
      <c r="Z19" s="252"/>
      <c r="AA19" s="252"/>
      <c r="AB19" s="162"/>
      <c r="AC19" s="162"/>
    </row>
    <row r="20" spans="1:33" ht="21" customHeight="1" x14ac:dyDescent="0.15">
      <c r="A20" s="490" t="s">
        <v>130</v>
      </c>
      <c r="B20" s="490"/>
      <c r="C20" s="490"/>
      <c r="D20" s="260"/>
      <c r="E20" s="259"/>
      <c r="F20" s="256"/>
      <c r="G20" s="259"/>
      <c r="H20" s="258"/>
      <c r="I20" s="257"/>
      <c r="J20" s="256"/>
      <c r="K20" s="257"/>
      <c r="L20" s="256"/>
      <c r="M20" s="257"/>
      <c r="N20" s="256"/>
      <c r="O20" s="257"/>
      <c r="P20" s="256"/>
      <c r="Q20" s="257"/>
      <c r="R20" s="256"/>
      <c r="S20" s="257"/>
      <c r="T20" s="256"/>
      <c r="U20" s="257"/>
      <c r="V20" s="256"/>
      <c r="W20" s="255">
        <f>I20+K20+M20+O20+U20</f>
        <v>0</v>
      </c>
      <c r="X20" s="254"/>
      <c r="Y20" s="253"/>
      <c r="Z20" s="252"/>
      <c r="AA20" s="252"/>
      <c r="AB20" s="162"/>
      <c r="AC20" s="162"/>
    </row>
    <row r="21" spans="1:33" ht="21" customHeight="1" x14ac:dyDescent="0.15">
      <c r="A21" s="494" t="s">
        <v>129</v>
      </c>
      <c r="B21" s="494"/>
      <c r="C21" s="494"/>
      <c r="D21" s="251"/>
      <c r="E21" s="250"/>
      <c r="F21" s="247"/>
      <c r="G21" s="250"/>
      <c r="H21" s="249"/>
      <c r="I21" s="248"/>
      <c r="J21" s="247"/>
      <c r="K21" s="248"/>
      <c r="L21" s="247"/>
      <c r="M21" s="248"/>
      <c r="N21" s="247"/>
      <c r="O21" s="248"/>
      <c r="P21" s="247"/>
      <c r="Q21" s="248"/>
      <c r="R21" s="247"/>
      <c r="S21" s="248"/>
      <c r="T21" s="247"/>
      <c r="U21" s="248"/>
      <c r="V21" s="247"/>
      <c r="W21" s="246">
        <f>I21+K21+M21+O21+U21</f>
        <v>0</v>
      </c>
      <c r="X21" s="245"/>
      <c r="Y21" s="244"/>
      <c r="Z21" s="243"/>
      <c r="AA21" s="242"/>
      <c r="AB21" s="162"/>
      <c r="AC21" s="162"/>
    </row>
    <row r="22" spans="1:33" ht="21" customHeight="1" x14ac:dyDescent="0.15">
      <c r="A22" s="495" t="s">
        <v>173</v>
      </c>
      <c r="B22" s="496"/>
      <c r="C22" s="496"/>
      <c r="D22" s="241"/>
      <c r="E22" s="240">
        <f>SUM(E10,E14,E17)</f>
        <v>300000</v>
      </c>
      <c r="F22" s="199"/>
      <c r="G22" s="240">
        <f>SUM(G10,G14,G17)</f>
        <v>300000</v>
      </c>
      <c r="H22" s="59"/>
      <c r="I22" s="56">
        <f>SUM(I10,I14,I17)</f>
        <v>292000</v>
      </c>
      <c r="J22" s="59"/>
      <c r="K22" s="56">
        <f>SUM(K10,K14,K17)</f>
        <v>0</v>
      </c>
      <c r="L22" s="59"/>
      <c r="M22" s="56">
        <f>SUM(M10,M14,M17)</f>
        <v>0</v>
      </c>
      <c r="N22" s="59"/>
      <c r="O22" s="56">
        <f>SUM(O10,O14,O17)</f>
        <v>0</v>
      </c>
      <c r="P22" s="59"/>
      <c r="Q22" s="56">
        <f>SUM(Q10,Q14,Q17)</f>
        <v>0</v>
      </c>
      <c r="R22" s="57"/>
      <c r="S22" s="56">
        <f>SUM(S10,S14,S17)</f>
        <v>0</v>
      </c>
      <c r="T22" s="57"/>
      <c r="U22" s="59">
        <f>SUM(U10,U14,U17)</f>
        <v>0</v>
      </c>
      <c r="V22" s="199"/>
      <c r="W22" s="230">
        <f>SUM(W10,W14,W17)</f>
        <v>292000</v>
      </c>
      <c r="X22" s="186"/>
      <c r="Y22" s="239"/>
      <c r="Z22" s="238"/>
      <c r="AA22" s="227">
        <f>SUM(AA10,AA14,AA17)</f>
        <v>292000</v>
      </c>
      <c r="AB22" s="162"/>
      <c r="AC22" s="162"/>
    </row>
    <row r="23" spans="1:33" ht="21" customHeight="1" x14ac:dyDescent="0.15">
      <c r="A23" s="496" t="s">
        <v>127</v>
      </c>
      <c r="B23" s="496"/>
      <c r="C23" s="496"/>
      <c r="D23" s="237"/>
      <c r="E23" s="235">
        <f>ROUNDDOWN(E22*E9,-3)</f>
        <v>90000</v>
      </c>
      <c r="F23" s="236"/>
      <c r="G23" s="235">
        <f>ROUNDDOWN(G22*G9,-3)</f>
        <v>90000</v>
      </c>
      <c r="H23" s="234"/>
      <c r="I23" s="231"/>
      <c r="J23" s="232"/>
      <c r="K23" s="231"/>
      <c r="L23" s="232"/>
      <c r="M23" s="231"/>
      <c r="N23" s="232"/>
      <c r="O23" s="231"/>
      <c r="P23" s="232"/>
      <c r="Q23" s="233"/>
      <c r="R23" s="232"/>
      <c r="S23" s="231"/>
      <c r="T23" s="232"/>
      <c r="U23" s="231"/>
      <c r="V23" s="199"/>
      <c r="W23" s="230">
        <f>ROUNDDOWN(W22*W9,0)</f>
        <v>87600</v>
      </c>
      <c r="X23" s="229">
        <f>G23-W23</f>
        <v>2400</v>
      </c>
      <c r="Y23" s="228"/>
      <c r="Z23" s="227">
        <f>SUM(G23,Y23)</f>
        <v>90000</v>
      </c>
      <c r="AA23" s="227">
        <f>MIN(ROUNDDOWN(AA22*W9,0),Z23)</f>
        <v>87600</v>
      </c>
      <c r="AB23" s="162"/>
      <c r="AC23" s="162"/>
    </row>
    <row r="24" spans="1:33" ht="21" customHeight="1" x14ac:dyDescent="0.15">
      <c r="A24" s="489" t="s">
        <v>126</v>
      </c>
      <c r="B24" s="489"/>
      <c r="C24" s="489"/>
      <c r="D24" s="275"/>
      <c r="E24" s="311">
        <f>SUM(E22:E23)</f>
        <v>390000</v>
      </c>
      <c r="F24" s="270"/>
      <c r="G24" s="311">
        <f>SUM(G22:G23)</f>
        <v>390000</v>
      </c>
      <c r="H24" s="310"/>
      <c r="I24" s="308"/>
      <c r="J24" s="309"/>
      <c r="K24" s="308"/>
      <c r="L24" s="309"/>
      <c r="M24" s="308"/>
      <c r="N24" s="309"/>
      <c r="O24" s="308"/>
      <c r="P24" s="309"/>
      <c r="Q24" s="310"/>
      <c r="R24" s="309"/>
      <c r="S24" s="308"/>
      <c r="T24" s="309"/>
      <c r="U24" s="308"/>
      <c r="V24" s="270"/>
      <c r="W24" s="307">
        <f>SUM(W22:W23)</f>
        <v>379600</v>
      </c>
      <c r="X24" s="268">
        <f>G24-W24</f>
        <v>10400</v>
      </c>
      <c r="Y24" s="306">
        <f>SUM(Y10,Y14,Y17,Y23)</f>
        <v>0</v>
      </c>
      <c r="Z24" s="266">
        <f>SUM(G24,Y24)</f>
        <v>390000</v>
      </c>
      <c r="AA24" s="266">
        <f>SUM(AA22,AA23)</f>
        <v>379600</v>
      </c>
      <c r="AB24" s="162"/>
      <c r="AC24" s="162"/>
    </row>
    <row r="25" spans="1:33" ht="21" customHeight="1" x14ac:dyDescent="0.15">
      <c r="A25" s="560">
        <v>10</v>
      </c>
      <c r="B25" s="561"/>
      <c r="C25" s="562"/>
      <c r="D25" s="217"/>
      <c r="E25" s="215">
        <f>ROUNDDOWN(E24*A25%,0)</f>
        <v>39000</v>
      </c>
      <c r="F25" s="216"/>
      <c r="G25" s="215">
        <f>ROUNDDOWN(G24*A25%,0)</f>
        <v>39000</v>
      </c>
      <c r="H25" s="214"/>
      <c r="I25" s="212"/>
      <c r="J25" s="213"/>
      <c r="K25" s="212"/>
      <c r="L25" s="213"/>
      <c r="M25" s="212"/>
      <c r="N25" s="213"/>
      <c r="O25" s="212"/>
      <c r="P25" s="213"/>
      <c r="Q25" s="214"/>
      <c r="R25" s="213"/>
      <c r="S25" s="212"/>
      <c r="T25" s="213"/>
      <c r="U25" s="212"/>
      <c r="V25" s="211"/>
      <c r="W25" s="210">
        <f>IF(AND(G25&gt;0,G25&lt;10000000000),ROUNDDOWN(W24*A25%,0),0)</f>
        <v>37960</v>
      </c>
      <c r="X25" s="209">
        <f>G25-W25</f>
        <v>1040</v>
      </c>
      <c r="Y25" s="208">
        <f>SUMIF(Y10:Y23,"&lt;0",Y10:Y23)</f>
        <v>-2000</v>
      </c>
      <c r="Z25" s="206" t="s">
        <v>125</v>
      </c>
      <c r="AA25" s="207">
        <f>IF(AND(G25&gt;0,G25&lt;10000000000),ROUNDDOWN(AA24*A25%,0),0)</f>
        <v>37960</v>
      </c>
      <c r="AB25" s="162"/>
      <c r="AC25" s="162"/>
    </row>
    <row r="26" spans="1:33" ht="21" customHeight="1" thickBot="1" x14ac:dyDescent="0.2">
      <c r="A26" s="469" t="s">
        <v>124</v>
      </c>
      <c r="B26" s="469"/>
      <c r="C26" s="469"/>
      <c r="D26" s="205"/>
      <c r="E26" s="203">
        <f>SUM(E24:E25)</f>
        <v>429000</v>
      </c>
      <c r="F26" s="204"/>
      <c r="G26" s="203">
        <f>SUM(G24:G25)</f>
        <v>429000</v>
      </c>
      <c r="H26" s="200"/>
      <c r="I26" s="202"/>
      <c r="J26" s="201"/>
      <c r="K26" s="202"/>
      <c r="L26" s="201"/>
      <c r="M26" s="202"/>
      <c r="N26" s="201"/>
      <c r="O26" s="202"/>
      <c r="P26" s="201"/>
      <c r="Q26" s="200"/>
      <c r="R26" s="201"/>
      <c r="S26" s="202"/>
      <c r="T26" s="201"/>
      <c r="U26" s="200"/>
      <c r="V26" s="199"/>
      <c r="W26" s="198">
        <f>SUM(W24:W25)</f>
        <v>417560</v>
      </c>
      <c r="X26" s="197">
        <f>G26-W26</f>
        <v>11440</v>
      </c>
      <c r="Y26" s="196">
        <f>IF(I2&gt;=2023,ROUNDDOWN(G22*-0.5,0),ROUNDDOWN(G22*-0.2,0))</f>
        <v>-150000</v>
      </c>
      <c r="Z26" s="194" t="s">
        <v>123</v>
      </c>
      <c r="AA26" s="195">
        <f>SUM(AA24:AA25)</f>
        <v>417560</v>
      </c>
      <c r="AB26" s="162"/>
      <c r="AC26" s="162"/>
    </row>
    <row r="27" spans="1:33" ht="21" customHeight="1" thickBot="1" x14ac:dyDescent="0.2">
      <c r="A27" s="470" t="s">
        <v>122</v>
      </c>
      <c r="B27" s="470"/>
      <c r="C27" s="470"/>
      <c r="D27" s="193"/>
      <c r="E27" s="192">
        <f>E24</f>
        <v>390000</v>
      </c>
      <c r="F27" s="191"/>
      <c r="G27" s="190">
        <f>G24</f>
        <v>390000</v>
      </c>
      <c r="H27" s="189"/>
      <c r="I27" s="188"/>
      <c r="J27" s="184"/>
      <c r="K27" s="188"/>
      <c r="L27" s="184"/>
      <c r="M27" s="188"/>
      <c r="N27" s="184"/>
      <c r="O27" s="188"/>
      <c r="P27" s="184"/>
      <c r="Q27" s="189"/>
      <c r="R27" s="184"/>
      <c r="S27" s="188"/>
      <c r="T27" s="184"/>
      <c r="U27" s="188"/>
      <c r="V27" s="184"/>
      <c r="W27" s="187"/>
      <c r="X27" s="186"/>
      <c r="Y27" s="185"/>
      <c r="Z27" s="184"/>
      <c r="AA27" s="183">
        <f>AA24</f>
        <v>379600</v>
      </c>
      <c r="AB27" s="162"/>
      <c r="AC27" s="162"/>
    </row>
    <row r="28" spans="1:33" ht="7.5" customHeight="1" x14ac:dyDescent="0.15">
      <c r="A28" s="180"/>
      <c r="B28" s="180"/>
      <c r="C28" s="180"/>
      <c r="D28" s="180"/>
      <c r="E28" s="182"/>
      <c r="F28" s="182"/>
      <c r="G28" s="182"/>
      <c r="H28" s="182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471"/>
      <c r="AE28" s="472"/>
      <c r="AF28" s="472"/>
      <c r="AG28" s="162"/>
    </row>
    <row r="29" spans="1:33" ht="16.5" customHeight="1" x14ac:dyDescent="0.15">
      <c r="A29" s="473" t="s">
        <v>121</v>
      </c>
      <c r="B29" s="475" t="s">
        <v>120</v>
      </c>
      <c r="C29" s="476"/>
      <c r="D29" s="476"/>
      <c r="E29" s="476"/>
      <c r="F29" s="476"/>
      <c r="G29" s="476"/>
      <c r="H29" s="476"/>
      <c r="I29" s="477"/>
      <c r="J29" s="478" t="s">
        <v>119</v>
      </c>
      <c r="K29" s="479"/>
      <c r="L29" s="181"/>
      <c r="M29" s="180"/>
      <c r="N29" s="180"/>
      <c r="O29" s="482" t="s">
        <v>118</v>
      </c>
      <c r="P29" s="458"/>
      <c r="Q29" s="458"/>
      <c r="R29" s="458"/>
      <c r="S29" s="458"/>
      <c r="T29" s="458"/>
      <c r="U29" s="458"/>
      <c r="V29" s="458"/>
      <c r="W29" s="458"/>
      <c r="X29" s="483"/>
      <c r="Y29" s="345"/>
      <c r="Z29" s="345"/>
      <c r="AA29" s="345"/>
      <c r="AB29" s="179"/>
    </row>
    <row r="30" spans="1:33" ht="16.5" customHeight="1" x14ac:dyDescent="0.15">
      <c r="A30" s="474"/>
      <c r="B30" s="178" t="s">
        <v>117</v>
      </c>
      <c r="C30" s="484" t="s">
        <v>116</v>
      </c>
      <c r="D30" s="484"/>
      <c r="E30" s="484"/>
      <c r="F30" s="485" t="s">
        <v>115</v>
      </c>
      <c r="G30" s="436"/>
      <c r="H30" s="436"/>
      <c r="I30" s="437"/>
      <c r="J30" s="480"/>
      <c r="K30" s="481"/>
      <c r="L30" s="177"/>
      <c r="M30" s="165" t="s">
        <v>114</v>
      </c>
      <c r="N30" s="165"/>
      <c r="O30" s="452"/>
      <c r="P30" s="452"/>
      <c r="Q30" s="452"/>
      <c r="R30" s="452"/>
      <c r="S30" s="452"/>
      <c r="T30" s="452"/>
      <c r="U30" s="452"/>
      <c r="V30" s="452"/>
      <c r="W30" s="452"/>
      <c r="X30" s="486"/>
      <c r="Y30" s="487"/>
      <c r="Z30" s="487"/>
      <c r="AA30" s="488"/>
    </row>
    <row r="31" spans="1:33" ht="16.5" customHeight="1" x14ac:dyDescent="0.15">
      <c r="A31" s="175" t="s">
        <v>113</v>
      </c>
      <c r="B31" s="118"/>
      <c r="C31" s="453" t="s">
        <v>105</v>
      </c>
      <c r="D31" s="453"/>
      <c r="E31" s="453"/>
      <c r="F31" s="454" t="s">
        <v>104</v>
      </c>
      <c r="G31" s="439"/>
      <c r="H31" s="439"/>
      <c r="I31" s="440"/>
      <c r="J31" s="455" t="s">
        <v>103</v>
      </c>
      <c r="K31" s="456"/>
      <c r="L31" s="170"/>
      <c r="M31" s="165" t="s">
        <v>112</v>
      </c>
      <c r="N31" s="165"/>
      <c r="O31" s="450"/>
      <c r="P31" s="450"/>
      <c r="Q31" s="450"/>
      <c r="R31" s="450"/>
      <c r="S31" s="450"/>
      <c r="T31" s="450"/>
      <c r="U31" s="450"/>
      <c r="V31" s="450"/>
      <c r="W31" s="450"/>
      <c r="X31" s="487"/>
      <c r="Y31" s="487"/>
      <c r="Z31" s="487"/>
      <c r="AA31" s="345"/>
    </row>
    <row r="32" spans="1:33" ht="16.5" customHeight="1" x14ac:dyDescent="0.15">
      <c r="A32" s="175" t="s">
        <v>111</v>
      </c>
      <c r="B32" s="118"/>
      <c r="C32" s="453" t="s">
        <v>105</v>
      </c>
      <c r="D32" s="453"/>
      <c r="E32" s="453"/>
      <c r="F32" s="454" t="s">
        <v>104</v>
      </c>
      <c r="G32" s="439"/>
      <c r="H32" s="439"/>
      <c r="I32" s="440"/>
      <c r="J32" s="455" t="s">
        <v>103</v>
      </c>
      <c r="K32" s="465"/>
      <c r="L32" s="466" t="s">
        <v>110</v>
      </c>
      <c r="M32" s="467"/>
      <c r="N32" s="165"/>
      <c r="O32" s="457"/>
      <c r="P32" s="457"/>
      <c r="Q32" s="457"/>
      <c r="R32" s="457"/>
      <c r="S32" s="457"/>
      <c r="T32" s="457"/>
      <c r="U32" s="457"/>
      <c r="V32" s="457"/>
      <c r="W32" s="457"/>
      <c r="X32" s="162"/>
    </row>
    <row r="33" spans="1:33" ht="16.5" customHeight="1" x14ac:dyDescent="0.15">
      <c r="A33" s="175" t="s">
        <v>109</v>
      </c>
      <c r="B33" s="118"/>
      <c r="C33" s="453" t="s">
        <v>105</v>
      </c>
      <c r="D33" s="453"/>
      <c r="E33" s="453"/>
      <c r="F33" s="454" t="s">
        <v>104</v>
      </c>
      <c r="G33" s="439"/>
      <c r="H33" s="439"/>
      <c r="I33" s="440"/>
      <c r="J33" s="455" t="s">
        <v>103</v>
      </c>
      <c r="K33" s="465"/>
      <c r="L33" s="468"/>
      <c r="M33" s="467"/>
      <c r="N33" s="176"/>
      <c r="O33" s="450"/>
      <c r="P33" s="451"/>
      <c r="Q33" s="451"/>
      <c r="R33" s="451"/>
      <c r="S33" s="451"/>
      <c r="T33" s="451"/>
      <c r="U33" s="451"/>
      <c r="V33" s="451"/>
      <c r="W33" s="451"/>
      <c r="X33" s="162"/>
    </row>
    <row r="34" spans="1:33" ht="16.5" customHeight="1" x14ac:dyDescent="0.15">
      <c r="A34" s="175" t="s">
        <v>108</v>
      </c>
      <c r="B34" s="118"/>
      <c r="C34" s="453" t="s">
        <v>105</v>
      </c>
      <c r="D34" s="453"/>
      <c r="E34" s="453"/>
      <c r="F34" s="454" t="s">
        <v>104</v>
      </c>
      <c r="G34" s="439"/>
      <c r="H34" s="439"/>
      <c r="I34" s="440"/>
      <c r="J34" s="455" t="s">
        <v>103</v>
      </c>
      <c r="K34" s="456"/>
      <c r="L34" s="468"/>
      <c r="M34" s="467"/>
      <c r="N34" s="176"/>
      <c r="O34" s="452"/>
      <c r="P34" s="452"/>
      <c r="Q34" s="452"/>
      <c r="R34" s="452"/>
      <c r="S34" s="452"/>
      <c r="T34" s="452"/>
      <c r="U34" s="452"/>
      <c r="V34" s="452"/>
      <c r="W34" s="452"/>
      <c r="AB34" s="162"/>
      <c r="AC34" s="162"/>
    </row>
    <row r="35" spans="1:33" ht="16.5" customHeight="1" x14ac:dyDescent="0.15">
      <c r="A35" s="175" t="s">
        <v>107</v>
      </c>
      <c r="B35" s="118"/>
      <c r="C35" s="453" t="s">
        <v>105</v>
      </c>
      <c r="D35" s="453"/>
      <c r="E35" s="453"/>
      <c r="F35" s="454" t="s">
        <v>104</v>
      </c>
      <c r="G35" s="439"/>
      <c r="H35" s="439"/>
      <c r="I35" s="440"/>
      <c r="J35" s="455" t="s">
        <v>103</v>
      </c>
      <c r="K35" s="456"/>
      <c r="L35" s="468"/>
      <c r="M35" s="467"/>
      <c r="N35" s="168"/>
      <c r="O35" s="457"/>
      <c r="P35" s="458"/>
      <c r="Q35" s="458"/>
      <c r="R35" s="458"/>
      <c r="S35" s="458"/>
      <c r="T35" s="458"/>
      <c r="U35" s="458"/>
      <c r="V35" s="458"/>
      <c r="W35" s="458"/>
      <c r="AB35" s="162"/>
      <c r="AC35" s="162"/>
    </row>
    <row r="36" spans="1:33" ht="18" customHeight="1" x14ac:dyDescent="0.15">
      <c r="A36" s="174" t="s">
        <v>106</v>
      </c>
      <c r="B36" s="135"/>
      <c r="C36" s="459" t="s">
        <v>105</v>
      </c>
      <c r="D36" s="459"/>
      <c r="E36" s="459"/>
      <c r="F36" s="460" t="s">
        <v>104</v>
      </c>
      <c r="G36" s="461"/>
      <c r="H36" s="461"/>
      <c r="I36" s="462"/>
      <c r="J36" s="463" t="s">
        <v>103</v>
      </c>
      <c r="K36" s="464"/>
      <c r="L36" s="468"/>
      <c r="M36" s="467"/>
      <c r="N36" s="168"/>
      <c r="O36" s="452"/>
      <c r="P36" s="452"/>
      <c r="Q36" s="452"/>
      <c r="R36" s="452"/>
      <c r="S36" s="452"/>
      <c r="T36" s="452"/>
      <c r="U36" s="452"/>
      <c r="V36" s="452"/>
      <c r="W36" s="452"/>
      <c r="X36" s="165"/>
      <c r="Y36" s="164"/>
      <c r="Z36" s="164"/>
      <c r="AA36" s="315"/>
      <c r="AB36" s="162"/>
      <c r="AC36" s="162"/>
    </row>
    <row r="37" spans="1:33" ht="23.25" customHeight="1" x14ac:dyDescent="0.15">
      <c r="A37" s="173"/>
      <c r="B37" s="172"/>
      <c r="C37" s="172"/>
      <c r="D37" s="172"/>
      <c r="E37" s="172"/>
      <c r="F37" s="172"/>
      <c r="G37" s="172"/>
      <c r="H37" s="172"/>
      <c r="I37" s="171"/>
      <c r="J37" s="171"/>
      <c r="K37" s="170"/>
      <c r="L37" s="169"/>
      <c r="M37" s="169"/>
      <c r="N37" s="168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6"/>
      <c r="Z37" s="166"/>
      <c r="AA37" s="316"/>
      <c r="AB37" s="165"/>
      <c r="AC37" s="165"/>
      <c r="AD37" s="164"/>
      <c r="AE37" s="164"/>
      <c r="AF37" s="163"/>
      <c r="AG37" s="162"/>
    </row>
    <row r="38" spans="1:33" ht="10.5" customHeight="1" x14ac:dyDescent="0.15">
      <c r="A38" s="173"/>
      <c r="B38" s="172"/>
      <c r="C38" s="172"/>
      <c r="D38" s="172"/>
      <c r="E38" s="172"/>
      <c r="F38" s="172"/>
      <c r="G38" s="172"/>
      <c r="H38" s="172"/>
      <c r="I38" s="171"/>
      <c r="J38" s="171"/>
      <c r="K38" s="170"/>
      <c r="L38" s="169"/>
      <c r="M38" s="169"/>
      <c r="N38" s="168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6"/>
      <c r="Z38" s="166"/>
      <c r="AA38" s="166"/>
      <c r="AB38" s="165"/>
      <c r="AC38" s="165"/>
      <c r="AD38" s="164"/>
      <c r="AE38" s="164"/>
      <c r="AF38" s="163"/>
      <c r="AG38" s="162"/>
    </row>
    <row r="40" spans="1:33" x14ac:dyDescent="0.15">
      <c r="C40" s="147"/>
      <c r="D40" s="147"/>
      <c r="E40" s="147"/>
      <c r="F40" s="147"/>
      <c r="G40" s="147"/>
      <c r="H40" s="147"/>
      <c r="I40" s="147"/>
      <c r="J40" s="147"/>
      <c r="K40" s="147"/>
      <c r="L40" s="148"/>
      <c r="M40" s="147"/>
      <c r="N40" s="147"/>
    </row>
    <row r="41" spans="1:33" x14ac:dyDescent="0.15">
      <c r="C41" s="147"/>
      <c r="D41" s="147"/>
      <c r="E41" s="147"/>
      <c r="F41" s="147"/>
      <c r="G41" s="147"/>
      <c r="H41" s="147"/>
      <c r="I41" s="147"/>
      <c r="J41" s="147"/>
      <c r="K41" s="147"/>
      <c r="L41" s="148"/>
      <c r="M41" s="147"/>
      <c r="N41" s="147"/>
    </row>
    <row r="42" spans="1:33" x14ac:dyDescent="0.15"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</row>
  </sheetData>
  <sheetProtection formatCells="0" selectLockedCells="1"/>
  <mergeCells count="98">
    <mergeCell ref="V3:W3"/>
    <mergeCell ref="A5:B6"/>
    <mergeCell ref="C5:C6"/>
    <mergeCell ref="A2:E2"/>
    <mergeCell ref="F2:H2"/>
    <mergeCell ref="M2:O2"/>
    <mergeCell ref="V2:W2"/>
    <mergeCell ref="I2:J2"/>
    <mergeCell ref="X2:Z2"/>
    <mergeCell ref="A4:B4"/>
    <mergeCell ref="C4:G4"/>
    <mergeCell ref="K4:U4"/>
    <mergeCell ref="E5:G6"/>
    <mergeCell ref="V4:W4"/>
    <mergeCell ref="X3:AA3"/>
    <mergeCell ref="A3:B3"/>
    <mergeCell ref="C3:G3"/>
    <mergeCell ref="H3:I3"/>
    <mergeCell ref="K3:U3"/>
    <mergeCell ref="X5:AA5"/>
    <mergeCell ref="H6:I6"/>
    <mergeCell ref="K6:U6"/>
    <mergeCell ref="V6:W6"/>
    <mergeCell ref="X6:AA6"/>
    <mergeCell ref="X7:X9"/>
    <mergeCell ref="A7:C8"/>
    <mergeCell ref="D7:E8"/>
    <mergeCell ref="F7:G8"/>
    <mergeCell ref="H7:I7"/>
    <mergeCell ref="J7:K7"/>
    <mergeCell ref="H8:I8"/>
    <mergeCell ref="A9:C9"/>
    <mergeCell ref="X4:AA4"/>
    <mergeCell ref="K5:U5"/>
    <mergeCell ref="V5:W5"/>
    <mergeCell ref="Y7:Y9"/>
    <mergeCell ref="Z7:Z8"/>
    <mergeCell ref="AA7:AA9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4:C1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7"/>
  <dataValidations count="3">
    <dataValidation type="list" allowBlank="1" showInputMessage="1" sqref="B31:B36" xr:uid="{1C829305-DE55-4BF2-AA36-A3ABB79760FC}">
      <formula1>"中間検査,20□□年度実績額,確定検査"</formula1>
    </dataValidation>
    <dataValidation errorStyle="warning" showInputMessage="1" showErrorMessage="1" sqref="C5:C6" xr:uid="{00000000-0002-0000-0200-000001000000}"/>
    <dataValidation type="list" showInputMessage="1" showErrorMessage="1" sqref="M2:O2" xr:uid="{00000000-0002-0000-0200-000000000000}">
      <formula1>"中間検査,中間検査（年度末）,確定検査,概算払"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課題設定型</vt:lpstr>
      <vt:lpstr>助成事業で委託を行う場合の参考書式</vt:lpstr>
      <vt:lpstr>助成事業で委託を行う場合の参考書式記載例</vt:lpstr>
      <vt:lpstr>課題設定型!Print_Area</vt:lpstr>
      <vt:lpstr>助成事業で委託を行う場合の参考書式!Print_Area</vt:lpstr>
      <vt:lpstr>助成事業で委託を行う場合の参考書式記載例!Print_Area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