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13_ncr:1_{580142BC-D2A7-470C-9F25-D987850D3C89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9" l="1"/>
  <c r="D17" i="9"/>
  <c r="C17" i="9"/>
  <c r="E17" i="6"/>
  <c r="D17" i="6"/>
  <c r="C17" i="6"/>
  <c r="B17" i="6"/>
  <c r="E14" i="8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2" i="9"/>
  <c r="D12" i="9"/>
  <c r="C12" i="9"/>
  <c r="E9" i="9"/>
  <c r="D9" i="9"/>
  <c r="C9" i="9"/>
  <c r="D18" i="9"/>
  <c r="D19" i="9" s="1"/>
  <c r="D20" i="9" s="1"/>
  <c r="B10" i="9"/>
  <c r="B11" i="9"/>
  <c r="B12" i="9"/>
  <c r="B13" i="9"/>
  <c r="B14" i="9"/>
  <c r="B15" i="9"/>
  <c r="B16" i="9"/>
  <c r="C9" i="7"/>
  <c r="C25" i="7"/>
  <c r="C24" i="7"/>
  <c r="F23" i="7"/>
  <c r="E23" i="7"/>
  <c r="D23" i="7"/>
  <c r="C23" i="7" s="1"/>
  <c r="C21" i="7"/>
  <c r="C20" i="7"/>
  <c r="F19" i="7"/>
  <c r="E19" i="7"/>
  <c r="D19" i="7"/>
  <c r="K38" i="2"/>
  <c r="K35" i="2"/>
  <c r="K34" i="2" s="1"/>
  <c r="J18" i="5"/>
  <c r="J17" i="5"/>
  <c r="J8" i="2"/>
  <c r="C11" i="7"/>
  <c r="C10" i="7"/>
  <c r="D18" i="6"/>
  <c r="D12" i="6"/>
  <c r="E12" i="6"/>
  <c r="D9" i="6"/>
  <c r="E9" i="6"/>
  <c r="K13" i="2"/>
  <c r="K20" i="2"/>
  <c r="B15" i="6"/>
  <c r="K16" i="2"/>
  <c r="B14" i="6"/>
  <c r="J23" i="2"/>
  <c r="K22" i="2"/>
  <c r="L12" i="2" s="1"/>
  <c r="B16" i="6"/>
  <c r="J9" i="2"/>
  <c r="B10" i="6"/>
  <c r="J11" i="2"/>
  <c r="K10" i="2" s="1"/>
  <c r="E18" i="6"/>
  <c r="E20" i="6" s="1"/>
  <c r="E21" i="6" s="1"/>
  <c r="B11" i="6"/>
  <c r="C12" i="6"/>
  <c r="B13" i="6"/>
  <c r="B19" i="6"/>
  <c r="C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18" i="9"/>
  <c r="B9" i="6" l="1"/>
  <c r="B12" i="6"/>
  <c r="C19" i="7"/>
  <c r="B17" i="13"/>
  <c r="E18" i="9"/>
  <c r="E19" i="9" s="1"/>
  <c r="E20" i="9" s="1"/>
  <c r="K7" i="2"/>
  <c r="L6" i="2" s="1"/>
  <c r="D15" i="8"/>
  <c r="D16" i="8" s="1"/>
  <c r="B17" i="9"/>
  <c r="C16" i="1"/>
  <c r="C17" i="1" s="1"/>
  <c r="K16" i="5"/>
  <c r="L6" i="5" s="1"/>
  <c r="D36" i="5" s="1"/>
  <c r="J36" i="5" s="1"/>
  <c r="L36" i="5" s="1"/>
  <c r="L37" i="5" s="1"/>
  <c r="K39" i="5" s="1"/>
  <c r="K52" i="5" s="1"/>
  <c r="B9" i="9"/>
  <c r="B9" i="8"/>
  <c r="D18" i="13"/>
  <c r="C19" i="12"/>
  <c r="C20" i="12" s="1"/>
  <c r="K41" i="2"/>
  <c r="K42" i="2" s="1"/>
  <c r="C18" i="13"/>
  <c r="C19" i="13" s="1"/>
  <c r="B9" i="1"/>
  <c r="C18" i="6"/>
  <c r="C20" i="6" s="1"/>
  <c r="C21" i="6" s="1"/>
  <c r="C24" i="6" s="1"/>
  <c r="E19" i="1"/>
  <c r="E18" i="1"/>
  <c r="D19" i="1"/>
  <c r="D18" i="1"/>
  <c r="D27" i="2"/>
  <c r="C15" i="8"/>
  <c r="B14" i="8"/>
  <c r="C19" i="9"/>
  <c r="C20" i="9" s="1"/>
  <c r="B14" i="1"/>
  <c r="D21" i="9"/>
  <c r="K16" i="10"/>
  <c r="L6" i="10" s="1"/>
  <c r="D19" i="13"/>
  <c r="E22" i="12"/>
  <c r="D22" i="12"/>
  <c r="D20" i="6"/>
  <c r="D21" i="6" s="1"/>
  <c r="B18" i="6"/>
  <c r="E22" i="6"/>
  <c r="B18" i="9" l="1"/>
  <c r="E21" i="9"/>
  <c r="B15" i="8"/>
  <c r="C16" i="8"/>
  <c r="J27" i="2"/>
  <c r="L27" i="2" s="1"/>
  <c r="L28" i="2" s="1"/>
  <c r="K29" i="2" s="1"/>
  <c r="C22" i="6"/>
  <c r="C23" i="6" s="1"/>
  <c r="K38" i="5"/>
  <c r="K51" i="5" s="1"/>
  <c r="C18" i="1"/>
  <c r="B16" i="1"/>
  <c r="B18" i="1" s="1"/>
  <c r="B19" i="9"/>
  <c r="B20" i="9"/>
  <c r="B16" i="8"/>
  <c r="B18" i="13"/>
  <c r="D8" i="7"/>
  <c r="B18" i="12"/>
  <c r="D20" i="12"/>
  <c r="D21" i="12" s="1"/>
  <c r="E20" i="12"/>
  <c r="E21" i="12" s="1"/>
  <c r="D36" i="10"/>
  <c r="F8" i="7"/>
  <c r="E23" i="6"/>
  <c r="E24" i="6"/>
  <c r="F13" i="7"/>
  <c r="F15" i="7" s="1"/>
  <c r="D22" i="6"/>
  <c r="B20" i="6"/>
  <c r="F12" i="7" l="1"/>
  <c r="F14" i="7" s="1"/>
  <c r="D12" i="7"/>
  <c r="D14" i="7" s="1"/>
  <c r="K44" i="2"/>
  <c r="K46" i="2" s="1"/>
  <c r="K30" i="2"/>
  <c r="K45" i="2" s="1"/>
  <c r="J36" i="10"/>
  <c r="L36" i="10" s="1"/>
  <c r="K37" i="10" s="1"/>
  <c r="C21" i="9"/>
  <c r="B21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3" i="6"/>
  <c r="B22" i="6"/>
  <c r="B23" i="6" s="1"/>
  <c r="D24" i="6"/>
  <c r="B21" i="6"/>
  <c r="B24" i="6" s="1"/>
  <c r="E13" i="7"/>
  <c r="K39" i="10" l="1"/>
  <c r="K53" i="10" s="1"/>
  <c r="K31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<sst xmlns="http://schemas.openxmlformats.org/spreadsheetml/2006/main" count="436" uniqueCount="209">
  <si>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</si>
  <si>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</si>
  <si>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</si>
  <si>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</si>
  <si>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</si>
  <si>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</si>
  <si>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</si>
  <si>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</si>
  <si>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</si>
  <si>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</si>
  <si>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</si>
  <si>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</si>
  <si>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</si>
  <si>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</si>
  <si>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</si>
  <si>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</si>
  <si>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</si>
  <si>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</si>
  <si>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</si>
  <si>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</si>
  <si>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</si>
  <si>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</si>
  <si>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</si>
  <si>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</si>
  <si>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</si>
  <si>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</si>
  <si>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</si>
  <si>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</si>
  <si>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</si>
  <si>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</si>
  <si>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</si>
  <si>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</si>
  <si>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</si>
  <si>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</si>
  <si>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</si>
  <si>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</si>
  <si>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</si>
  <si>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</si>
  <si>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</si>
  <si>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</si>
  <si>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</si>
  <si>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</si>
  <si>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</si>
  <si>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</si>
  <si>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</si>
  <si>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</si>
  <si>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％</t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</si>
  <si>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</si>
  <si>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</si>
  <si>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</si>
  <si>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</si>
  <si>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</si>
  <si>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</si>
  <si>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</si>
  <si>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</si>
  <si>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</si>
  <si>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</si>
  <si>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</si>
  <si>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</si>
  <si>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</si>
  <si>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</si>
  <si>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</si>
  <si>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</si>
  <si>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</si>
  <si>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</si>
  <si>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</si>
  <si>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</si>
  <si>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</si>
  <si>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</si>
  <si>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</si>
  <si>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</si>
  <si>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</si>
  <si>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</si>
  <si>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</si>
  <si>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</si>
  <si>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</si>
  <si>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</si>
  <si>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</si>
  <si>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</si>
  <si>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</si>
  <si>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</si>
  <si>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</si>
  <si>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</si>
  <si>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</si>
  <si>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</si>
  <si>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</si>
  <si>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</si>
  <si>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</si>
  <si>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</si>
  <si>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</si>
  <si>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</si>
  <si>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</si>
  <si>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</si>
  <si>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</si>
  <si>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</si>
  <si>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</si>
  <si>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</si>
  <si>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</si>
  <si>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</si>
  <si>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</si>
  <si>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</si>
  <si>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</si>
  <si>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</si>
  <si>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</si>
  <si>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</si>
  <si>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</si>
  <si>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</si>
  <si>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</si>
  <si>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</si>
  <si>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</si>
  <si>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</si>
  <si>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</si>
  <si>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</si>
  <si>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</si>
  <si>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</si>
  <si>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</si>
  <si>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</si>
  <si>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</si>
  <si>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</si>
  <si>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</si>
  <si>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</si>
  <si>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</si>
  <si>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</si>
  <si>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</si>
  <si>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</si>
  <si>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</si>
  <si>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</si>
  <si>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</si>
  <si>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</si>
  <si>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</si>
  <si>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</si>
  <si>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</si>
  <si>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</si>
  <si>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</si>
  <si>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</si>
  <si>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</si>
  <si>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</si>
  <si>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</si>
  <si>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</si>
  <si>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</si>
  <si>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</si>
  <si>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</si>
  <si>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</si>
  <si>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</si>
  <si>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</si>
  <si>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</si>
  <si>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</si>
  <si>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</si>
  <si>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</si>
  <si>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</si>
  <si>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</si>
  <si>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</si>
  <si>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</si>
  <si>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</si>
  <si>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</si>
  <si>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</si>
  <si>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</si>
  <si>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</si>
  <si>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</si>
  <si>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</si>
  <si>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</si>
  <si>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</si>
  <si>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</si>
  <si>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</si>
  <si>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</si>
  <si>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</si>
  <si>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</si>
  <si>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</si>
  <si>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</si>
  <si>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</si>
  <si>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</si>
  <si>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</si>
  <si>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</si>
  <si>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</si>
  <si>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</si>
  <si>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</si>
  <si>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</si>
  <si>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</si>
  <si>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</si>
  <si>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</si>
  <si>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</si>
  <si>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</si>
  <si>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</si>
  <si>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</si>
  <si>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</si>
  <si>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</si>
  <si>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</si>
  <si>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</si>
  <si>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</si>
  <si>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</si>
  <si>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</si>
  <si>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</si>
  <si>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</si>
  <si>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</si>
  <si>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</si>
  <si>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</si>
  <si>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</si>
  <si>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</si>
  <si>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</si>
  <si>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</si>
  <si>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</si>
  <si>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</si>
  <si>
    <t>Ⅰ．労務費</t>
    <rPh sb="2" eb="5">
      <t>ロウムヒ</t>
    </rPh>
    <phoneticPr fontId="2"/>
  </si>
  <si>
    <t>Ⅱ．その他経費</t>
    <rPh sb="4" eb="5">
      <t>タ</t>
    </rPh>
    <rPh sb="5" eb="7">
      <t>ケイヒ</t>
    </rPh>
    <phoneticPr fontId="2"/>
  </si>
  <si>
    <t>Ⅲ．間接経費</t>
    <rPh sb="2" eb="4">
      <t>カンセツ</t>
    </rPh>
    <rPh sb="4" eb="6">
      <t>ケイヒ</t>
    </rPh>
    <phoneticPr fontId="2"/>
  </si>
  <si>
    <t>Ⅳ．再委託費・共同実施費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</si>
  <si>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小計（Ⅰ＋Ⅱ）</t>
    <rPh sb="0" eb="2">
      <t>ショウケイ</t>
    </rPh>
    <phoneticPr fontId="2"/>
  </si>
  <si>
    <t>Ⅲ．間接経費〔（Ⅰ＋Ⅱ＋Ⅲ）×10%〕</t>
    <rPh sb="2" eb="4">
      <t>カンセツ</t>
    </rPh>
    <rPh sb="4" eb="6">
      <t>ケイヒ</t>
    </rPh>
    <phoneticPr fontId="2"/>
  </si>
  <si>
    <t>①小計（Ⅰ＋Ⅱ＋Ⅲ）</t>
    <rPh sb="1" eb="3">
      <t>ショウケイ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</si>
</sst>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7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16" xfId="0" applyNumberFormat="1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6" xfId="0" applyFont="1" applyBorder="1">
      <alignment vertical="center"/>
    </xf>
    <xf numFmtId="0" fontId="10" fillId="2" borderId="16" xfId="0" applyFont="1" applyFill="1" applyBorder="1">
      <alignment vertical="center"/>
    </xf>
    <xf numFmtId="38" fontId="10" fillId="2" borderId="17" xfId="0" applyNumberFormat="1" applyFont="1" applyFill="1" applyBorder="1">
      <alignment vertical="center"/>
    </xf>
    <xf numFmtId="0" fontId="10" fillId="2" borderId="16" xfId="0" applyFont="1" applyFill="1" applyBorder="1" applyAlignment="1">
      <alignment horizontal="center" vertical="center"/>
    </xf>
    <xf numFmtId="38" fontId="10" fillId="2" borderId="17" xfId="0" applyNumberFormat="1" applyFont="1" applyFill="1" applyBorder="1" applyAlignment="1">
      <alignment horizontal="right"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38" fontId="10" fillId="0" borderId="19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5" xfId="0" applyFont="1" applyBorder="1">
      <alignment vertical="center"/>
    </xf>
    <xf numFmtId="0" fontId="4" fillId="0" borderId="18" xfId="0" applyFont="1" applyBorder="1">
      <alignment vertical="center"/>
    </xf>
    <xf numFmtId="38" fontId="4" fillId="0" borderId="19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0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7" xfId="2" applyNumberFormat="1" applyFont="1" applyFill="1" applyBorder="1">
      <alignment vertical="center"/>
    </xf>
    <xf numFmtId="0" fontId="10" fillId="2" borderId="16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7" xfId="2" applyFont="1" applyBorder="1">
      <alignment vertical="center"/>
    </xf>
    <xf numFmtId="38" fontId="10" fillId="0" borderId="16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7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6" xfId="2" applyFont="1" applyBorder="1">
      <alignment vertical="center"/>
    </xf>
    <xf numFmtId="38" fontId="10" fillId="2" borderId="17" xfId="2" applyNumberFormat="1" applyFont="1" applyFill="1" applyBorder="1" applyAlignment="1">
      <alignment horizontal="right" vertical="center"/>
    </xf>
    <xf numFmtId="0" fontId="10" fillId="2" borderId="16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0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1" xfId="0" applyNumberFormat="1" applyFont="1" applyBorder="1" applyAlignment="1">
      <alignment horizontal="right" vertical="center"/>
    </xf>
    <xf numFmtId="38" fontId="3" fillId="0" borderId="22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0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5" xfId="2" applyFont="1" applyBorder="1" applyAlignment="1">
      <alignment horizontal="left" vertical="center"/>
    </xf>
    <xf numFmtId="38" fontId="3" fillId="0" borderId="21" xfId="2" applyNumberFormat="1" applyFont="1" applyBorder="1" applyAlignment="1">
      <alignment horizontal="right" vertical="center"/>
    </xf>
    <xf numFmtId="38" fontId="3" fillId="0" borderId="22" xfId="2" applyNumberFormat="1" applyFont="1" applyBorder="1" applyAlignment="1">
      <alignment horizontal="right" vertical="center"/>
    </xf>
    <xf numFmtId="38" fontId="10" fillId="0" borderId="18" xfId="2" applyNumberFormat="1" applyFont="1" applyBorder="1">
      <alignment vertical="center"/>
    </xf>
    <xf numFmtId="0" fontId="0" fillId="0" borderId="19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21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0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zoomScale="85" zoomScaleNormal="85" workbookViewId="0">
      <selection activeCell="G9" sqref="G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40" t="s">
        <v>93</v>
      </c>
      <c r="B2" s="140"/>
      <c r="C2" s="140"/>
      <c r="D2" s="140"/>
      <c r="E2" s="140"/>
      <c r="F2" s="140"/>
    </row>
    <row r="3" spans="1:12" ht="18.75" customHeight="1" x14ac:dyDescent="0.15"/>
    <row r="4" spans="1:12" s="8" customFormat="1" ht="18.75" customHeight="1" x14ac:dyDescent="0.15">
      <c r="A4" s="7" t="s">
        <v>68</v>
      </c>
      <c r="B4" s="7"/>
    </row>
    <row r="5" spans="1:12" s="8" customFormat="1" ht="18.75" customHeight="1" x14ac:dyDescent="0.15">
      <c r="A5" s="7" t="s">
        <v>110</v>
      </c>
      <c r="B5" s="7"/>
    </row>
    <row r="6" spans="1:12" s="8" customFormat="1" ht="18.75" customHeight="1" x14ac:dyDescent="0.15">
      <c r="A6" s="7"/>
      <c r="B6" s="7"/>
      <c r="D6" s="141" t="s">
        <v>105</v>
      </c>
      <c r="E6" s="141"/>
      <c r="F6" s="141"/>
    </row>
    <row r="7" spans="1:12" s="8" customFormat="1" ht="27" customHeight="1" x14ac:dyDescent="0.15">
      <c r="A7" s="9" t="s">
        <v>69</v>
      </c>
      <c r="B7" s="10" t="s">
        <v>72</v>
      </c>
      <c r="C7" s="9" t="s">
        <v>9</v>
      </c>
      <c r="D7" s="9" t="s">
        <v>115</v>
      </c>
      <c r="E7" s="9" t="s">
        <v>116</v>
      </c>
      <c r="F7" s="9" t="s">
        <v>117</v>
      </c>
      <c r="I7" s="64"/>
    </row>
    <row r="8" spans="1:12" s="8" customFormat="1" ht="27" customHeight="1" x14ac:dyDescent="0.15">
      <c r="A8" s="132" t="s">
        <v>64</v>
      </c>
      <c r="B8" s="133"/>
      <c r="C8" s="11">
        <f t="shared" ref="C8:C12" si="0">SUM(D8:F8)</f>
        <v>0</v>
      </c>
      <c r="D8" s="11">
        <f>'(2)委託先総括表(一般）'!C22</f>
        <v>0</v>
      </c>
      <c r="E8" s="11">
        <f>'(2)委託先総括表(一般）'!D22</f>
        <v>0</v>
      </c>
      <c r="F8" s="11">
        <f>'(2)委託先総括表(一般）'!E22</f>
        <v>0</v>
      </c>
      <c r="I8" s="65"/>
      <c r="J8" s="66"/>
      <c r="K8" s="66"/>
      <c r="L8" s="66"/>
    </row>
    <row r="9" spans="1:12" s="8" customFormat="1" ht="27" customHeight="1" x14ac:dyDescent="0.15">
      <c r="A9" s="12" t="s">
        <v>77</v>
      </c>
      <c r="B9" s="13" t="s">
        <v>71</v>
      </c>
      <c r="C9" s="104">
        <f>SUM(D9:F9)</f>
        <v>0</v>
      </c>
      <c r="D9" s="104"/>
      <c r="E9" s="104"/>
      <c r="F9" s="104"/>
      <c r="I9" s="65"/>
      <c r="J9" s="66"/>
      <c r="K9" s="66"/>
      <c r="L9" s="66"/>
    </row>
    <row r="10" spans="1:12" s="8" customFormat="1" ht="27" customHeight="1" x14ac:dyDescent="0.15">
      <c r="A10" s="12" t="s">
        <v>77</v>
      </c>
      <c r="B10" s="13" t="s">
        <v>70</v>
      </c>
      <c r="C10" s="104">
        <f t="shared" si="0"/>
        <v>0</v>
      </c>
      <c r="D10" s="104"/>
      <c r="E10" s="104"/>
      <c r="F10" s="104"/>
      <c r="I10" s="65"/>
      <c r="J10" s="66"/>
      <c r="K10" s="66"/>
      <c r="L10" s="66"/>
    </row>
    <row r="11" spans="1:12" s="8" customFormat="1" ht="27" customHeight="1" x14ac:dyDescent="0.15">
      <c r="A11" s="12" t="s">
        <v>75</v>
      </c>
      <c r="B11" s="13" t="s">
        <v>80</v>
      </c>
      <c r="C11" s="104">
        <f t="shared" si="0"/>
        <v>0</v>
      </c>
      <c r="D11" s="104"/>
      <c r="E11" s="104"/>
      <c r="F11" s="104"/>
      <c r="I11" s="65"/>
      <c r="J11" s="66"/>
      <c r="K11" s="66"/>
      <c r="L11" s="66"/>
    </row>
    <row r="12" spans="1:12" s="8" customFormat="1" ht="27" customHeight="1" x14ac:dyDescent="0.15">
      <c r="A12" s="132" t="s">
        <v>201</v>
      </c>
      <c r="B12" s="133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66"/>
      <c r="J12" s="66"/>
      <c r="K12" s="66"/>
      <c r="L12" s="66"/>
    </row>
    <row r="13" spans="1:12" s="8" customFormat="1" ht="27" customHeight="1" x14ac:dyDescent="0.15">
      <c r="A13" s="132" t="s">
        <v>10</v>
      </c>
      <c r="B13" s="133"/>
      <c r="C13" s="11">
        <f>SUM(D13:F13)</f>
        <v>0</v>
      </c>
      <c r="D13" s="11">
        <f>'(2)委託先総括表(一般）'!C21+'(2)委託先総括表(大学）'!C17</f>
        <v>0</v>
      </c>
      <c r="E13" s="11">
        <f>'(2)委託先総括表(一般）'!D21+'(2)委託先総括表(大学）'!D17</f>
        <v>0</v>
      </c>
      <c r="F13" s="11">
        <f>'(2)委託先総括表(一般）'!E21+'(2)委託先総括表(大学）'!E17</f>
        <v>0</v>
      </c>
      <c r="I13" s="66"/>
      <c r="J13" s="66"/>
      <c r="K13" s="66"/>
      <c r="L13" s="66"/>
    </row>
    <row r="14" spans="1:12" s="8" customFormat="1" ht="27" customHeight="1" x14ac:dyDescent="0.15">
      <c r="A14" s="132" t="s">
        <v>66</v>
      </c>
      <c r="B14" s="133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66"/>
      <c r="J14" s="66"/>
      <c r="K14" s="66"/>
      <c r="L14" s="66"/>
    </row>
    <row r="15" spans="1:12" s="8" customFormat="1" ht="27" customHeight="1" x14ac:dyDescent="0.15">
      <c r="A15" s="132" t="s">
        <v>67</v>
      </c>
      <c r="B15" s="133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66"/>
      <c r="J15" s="66"/>
      <c r="K15" s="66"/>
      <c r="L15" s="66"/>
    </row>
    <row r="16" spans="1:12" s="8" customFormat="1" ht="27" customHeight="1" x14ac:dyDescent="0.15">
      <c r="A16" s="98" t="s">
        <v>120</v>
      </c>
      <c r="B16" s="98"/>
      <c r="C16" s="24"/>
      <c r="D16" s="24"/>
      <c r="E16" s="24"/>
      <c r="F16" s="24"/>
      <c r="I16" s="66"/>
      <c r="J16" s="66"/>
      <c r="K16" s="66"/>
      <c r="L16" s="66"/>
    </row>
    <row r="17" spans="1:12" ht="30" customHeight="1" x14ac:dyDescent="0.15"/>
    <row r="18" spans="1:12" ht="27" customHeight="1" x14ac:dyDescent="0.15">
      <c r="A18" s="1" t="s">
        <v>108</v>
      </c>
    </row>
    <row r="19" spans="1:12" ht="27" customHeight="1" x14ac:dyDescent="0.15">
      <c r="A19" s="134" t="s">
        <v>199</v>
      </c>
      <c r="B19" s="135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36" t="s">
        <v>106</v>
      </c>
      <c r="B20" s="137"/>
      <c r="C20" s="49">
        <f>SUM(D20:F20)</f>
        <v>0</v>
      </c>
      <c r="D20" s="67"/>
      <c r="E20" s="67"/>
      <c r="F20" s="67"/>
      <c r="I20" s="6"/>
      <c r="J20" s="5"/>
      <c r="K20" s="5"/>
      <c r="L20" s="5"/>
    </row>
    <row r="21" spans="1:12" ht="27" customHeight="1" x14ac:dyDescent="0.15">
      <c r="A21" s="138" t="s">
        <v>111</v>
      </c>
      <c r="B21" s="139"/>
      <c r="C21" s="50">
        <f>SUM(D21:F21)</f>
        <v>0</v>
      </c>
      <c r="D21" s="68"/>
      <c r="E21" s="68"/>
      <c r="F21" s="68"/>
      <c r="I21" s="6"/>
      <c r="J21" s="5"/>
      <c r="K21" s="5"/>
      <c r="L21" s="5"/>
    </row>
    <row r="22" spans="1:12" s="100" customFormat="1" ht="10.5" customHeight="1" x14ac:dyDescent="0.15">
      <c r="A22" s="98"/>
      <c r="B22" s="98"/>
      <c r="C22" s="24"/>
      <c r="D22" s="99"/>
      <c r="E22" s="99"/>
      <c r="F22" s="99"/>
      <c r="I22" s="101"/>
      <c r="J22" s="102"/>
      <c r="K22" s="102"/>
      <c r="L22" s="102"/>
    </row>
    <row r="23" spans="1:12" ht="27" customHeight="1" x14ac:dyDescent="0.15">
      <c r="A23" s="134" t="s">
        <v>200</v>
      </c>
      <c r="B23" s="135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36" t="s">
        <v>107</v>
      </c>
      <c r="B24" s="137"/>
      <c r="C24" s="49">
        <f>SUM(D24:F24)</f>
        <v>0</v>
      </c>
      <c r="D24" s="67"/>
      <c r="E24" s="67"/>
      <c r="F24" s="67"/>
    </row>
    <row r="25" spans="1:12" ht="27" customHeight="1" x14ac:dyDescent="0.15">
      <c r="A25" s="138" t="s">
        <v>112</v>
      </c>
      <c r="B25" s="139"/>
      <c r="C25" s="50">
        <f>SUM(D25:F25)</f>
        <v>0</v>
      </c>
      <c r="D25" s="68"/>
      <c r="E25" s="68"/>
      <c r="F25" s="68"/>
    </row>
  </sheetData>
  <mergeCells count="13">
    <mergeCell ref="A2:F2"/>
    <mergeCell ref="A8:B8"/>
    <mergeCell ref="A14:B14"/>
    <mergeCell ref="A12:B12"/>
    <mergeCell ref="A13:B13"/>
    <mergeCell ref="D6:F6"/>
    <mergeCell ref="A15:B15"/>
    <mergeCell ref="A23:B23"/>
    <mergeCell ref="A24:B24"/>
    <mergeCell ref="A25:B25"/>
    <mergeCell ref="A19:B19"/>
    <mergeCell ref="A20:B20"/>
    <mergeCell ref="A21:B21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2" t="s">
        <v>184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s="18" customFormat="1" ht="16.5" customHeight="1" x14ac:dyDescent="0.15">
      <c r="B3" s="200"/>
      <c r="C3" s="200"/>
      <c r="D3" s="200"/>
      <c r="E3" s="200"/>
      <c r="F3" s="200"/>
      <c r="G3" s="200"/>
      <c r="H3" s="200"/>
      <c r="J3" s="201"/>
      <c r="K3" s="201"/>
      <c r="L3" s="201"/>
    </row>
    <row r="4" spans="1:12" s="18" customFormat="1" ht="18" customHeight="1" thickBot="1" x14ac:dyDescent="0.2">
      <c r="A4" s="163" t="s">
        <v>191</v>
      </c>
      <c r="B4" s="163"/>
      <c r="C4" s="163"/>
      <c r="D4" s="163"/>
      <c r="E4" s="163"/>
      <c r="F4" s="163"/>
      <c r="G4" s="163"/>
      <c r="H4" s="163"/>
      <c r="I4" s="163"/>
      <c r="J4" s="163"/>
      <c r="K4" s="204"/>
      <c r="L4" s="204"/>
    </row>
    <row r="5" spans="1:12" s="18" customFormat="1" ht="13.5" x14ac:dyDescent="0.15">
      <c r="A5" s="159" t="s">
        <v>84</v>
      </c>
      <c r="B5" s="159"/>
      <c r="C5" s="159"/>
      <c r="D5" s="159"/>
      <c r="E5" s="159"/>
      <c r="F5" s="159"/>
      <c r="G5" s="159"/>
      <c r="H5" s="159"/>
      <c r="I5" s="159"/>
      <c r="J5" s="160"/>
      <c r="K5" s="161" t="s">
        <v>47</v>
      </c>
      <c r="L5" s="162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57"/>
      <c r="L6" s="58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2">
        <f>ROUNDDOWN((J9+J10+J11+J12+J14+J15)/1000,0)</f>
        <v>0</v>
      </c>
      <c r="L7" s="59"/>
    </row>
    <row r="8" spans="1:12" s="18" customFormat="1" ht="13.5" x14ac:dyDescent="0.15">
      <c r="A8" s="22" t="s">
        <v>54</v>
      </c>
      <c r="D8" s="24"/>
      <c r="J8" s="24"/>
      <c r="K8" s="52"/>
      <c r="L8" s="53"/>
    </row>
    <row r="9" spans="1:12" s="18" customFormat="1" ht="13.5" x14ac:dyDescent="0.15">
      <c r="A9" s="22"/>
      <c r="B9" s="18" t="s">
        <v>22</v>
      </c>
      <c r="D9" s="24"/>
      <c r="I9" s="25" t="s">
        <v>41</v>
      </c>
      <c r="J9" s="24"/>
      <c r="K9" s="52"/>
      <c r="L9" s="53"/>
    </row>
    <row r="10" spans="1:12" s="18" customFormat="1" ht="13.5" x14ac:dyDescent="0.15">
      <c r="A10" s="22"/>
      <c r="B10" s="18" t="s">
        <v>23</v>
      </c>
      <c r="D10" s="24"/>
      <c r="I10" s="25" t="s">
        <v>41</v>
      </c>
      <c r="J10" s="24"/>
      <c r="K10" s="52"/>
      <c r="L10" s="53"/>
    </row>
    <row r="11" spans="1:12" s="18" customFormat="1" ht="13.5" x14ac:dyDescent="0.15">
      <c r="A11" s="22"/>
      <c r="B11" s="18" t="s">
        <v>24</v>
      </c>
      <c r="D11" s="24"/>
      <c r="I11" s="25" t="s">
        <v>41</v>
      </c>
      <c r="J11" s="24"/>
      <c r="K11" s="52"/>
      <c r="L11" s="53"/>
    </row>
    <row r="12" spans="1:12" s="18" customFormat="1" ht="13.5" x14ac:dyDescent="0.15">
      <c r="A12" s="22"/>
      <c r="B12" s="18" t="s">
        <v>25</v>
      </c>
      <c r="D12" s="24"/>
      <c r="I12" s="25" t="s">
        <v>41</v>
      </c>
      <c r="J12" s="24"/>
      <c r="K12" s="52"/>
      <c r="L12" s="53"/>
    </row>
    <row r="13" spans="1:12" s="18" customFormat="1" ht="13.5" x14ac:dyDescent="0.15">
      <c r="A13" s="22" t="s">
        <v>55</v>
      </c>
      <c r="D13" s="24"/>
      <c r="J13" s="24"/>
      <c r="K13" s="52"/>
      <c r="L13" s="53"/>
    </row>
    <row r="14" spans="1:12" s="18" customFormat="1" ht="13.5" x14ac:dyDescent="0.15">
      <c r="A14" s="22"/>
      <c r="B14" s="18" t="s">
        <v>27</v>
      </c>
      <c r="D14" s="24"/>
      <c r="I14" s="25" t="s">
        <v>41</v>
      </c>
      <c r="J14" s="24"/>
      <c r="K14" s="52"/>
      <c r="L14" s="53"/>
    </row>
    <row r="15" spans="1:12" s="18" customFormat="1" ht="13.5" x14ac:dyDescent="0.15">
      <c r="A15" s="22"/>
      <c r="B15" s="18" t="s">
        <v>28</v>
      </c>
      <c r="D15" s="24"/>
      <c r="I15" s="25" t="s">
        <v>41</v>
      </c>
      <c r="J15" s="24"/>
      <c r="K15" s="52"/>
      <c r="L15" s="53"/>
    </row>
    <row r="16" spans="1:12" s="18" customFormat="1" ht="13.5" x14ac:dyDescent="0.15">
      <c r="A16" s="22" t="s">
        <v>4</v>
      </c>
      <c r="D16" s="23"/>
      <c r="J16" s="23"/>
      <c r="K16" s="52">
        <f>ROUNDDOWN((J17+J18+J19)/1000,0)</f>
        <v>0</v>
      </c>
      <c r="L16" s="59"/>
    </row>
    <row r="17" spans="1:12" s="18" customFormat="1" ht="13.5" x14ac:dyDescent="0.15">
      <c r="A17" s="22" t="s">
        <v>62</v>
      </c>
      <c r="B17" s="18" t="s">
        <v>85</v>
      </c>
      <c r="C17" s="18" t="s">
        <v>89</v>
      </c>
      <c r="D17" s="24"/>
      <c r="E17" s="18" t="s">
        <v>38</v>
      </c>
      <c r="F17" s="18" t="s">
        <v>39</v>
      </c>
      <c r="H17" s="18" t="s">
        <v>43</v>
      </c>
      <c r="I17" s="25" t="s">
        <v>73</v>
      </c>
      <c r="J17" s="24">
        <f>D17*G17</f>
        <v>0</v>
      </c>
      <c r="K17" s="54"/>
      <c r="L17" s="53"/>
    </row>
    <row r="18" spans="1:12" s="18" customFormat="1" ht="13.5" x14ac:dyDescent="0.15">
      <c r="A18" s="22"/>
      <c r="B18" s="18" t="s">
        <v>86</v>
      </c>
      <c r="C18" s="18" t="s">
        <v>89</v>
      </c>
      <c r="D18" s="24"/>
      <c r="E18" s="18" t="s">
        <v>38</v>
      </c>
      <c r="F18" s="18" t="s">
        <v>39</v>
      </c>
      <c r="H18" s="18" t="s">
        <v>42</v>
      </c>
      <c r="I18" s="25" t="s">
        <v>73</v>
      </c>
      <c r="J18" s="24">
        <f>D18*G18</f>
        <v>0</v>
      </c>
      <c r="K18" s="52"/>
      <c r="L18" s="53"/>
    </row>
    <row r="19" spans="1:12" s="18" customFormat="1" ht="13.5" x14ac:dyDescent="0.15">
      <c r="A19" s="22" t="s">
        <v>63</v>
      </c>
      <c r="B19" s="18" t="s">
        <v>74</v>
      </c>
      <c r="D19" s="24"/>
      <c r="I19" s="25" t="s">
        <v>41</v>
      </c>
      <c r="J19" s="24"/>
      <c r="K19" s="52"/>
      <c r="L19" s="53"/>
    </row>
    <row r="20" spans="1:12" s="18" customFormat="1" ht="13.5" x14ac:dyDescent="0.15">
      <c r="A20" s="22"/>
      <c r="D20" s="24"/>
      <c r="I20" s="25"/>
      <c r="J20" s="24"/>
      <c r="K20" s="52"/>
      <c r="L20" s="53"/>
    </row>
    <row r="21" spans="1:12" s="18" customFormat="1" ht="13.5" x14ac:dyDescent="0.15">
      <c r="A21" s="22" t="s">
        <v>5</v>
      </c>
      <c r="D21" s="23"/>
      <c r="J21" s="23"/>
      <c r="K21" s="52">
        <f>ROUNDDOWN((J22+J23+J24)/1000,0)</f>
        <v>0</v>
      </c>
      <c r="L21" s="53"/>
    </row>
    <row r="22" spans="1:12" s="18" customFormat="1" ht="13.5" x14ac:dyDescent="0.15">
      <c r="A22" s="22" t="s">
        <v>30</v>
      </c>
      <c r="B22" s="18" t="s">
        <v>29</v>
      </c>
      <c r="D22" s="24"/>
      <c r="I22" s="25" t="s">
        <v>41</v>
      </c>
      <c r="J22" s="24"/>
      <c r="K22" s="52"/>
      <c r="L22" s="53"/>
    </row>
    <row r="23" spans="1:12" s="18" customFormat="1" ht="13.5" x14ac:dyDescent="0.15">
      <c r="A23" s="22"/>
      <c r="B23" s="18" t="s">
        <v>87</v>
      </c>
      <c r="D23" s="24"/>
      <c r="I23" s="25" t="s">
        <v>41</v>
      </c>
      <c r="J23" s="24"/>
      <c r="K23" s="52"/>
      <c r="L23" s="53"/>
    </row>
    <row r="24" spans="1:12" s="18" customFormat="1" ht="13.5" x14ac:dyDescent="0.15">
      <c r="A24" s="22" t="s">
        <v>197</v>
      </c>
      <c r="B24" s="18" t="s">
        <v>87</v>
      </c>
      <c r="D24" s="24"/>
      <c r="I24" s="25" t="s">
        <v>41</v>
      </c>
      <c r="J24" s="24"/>
      <c r="K24" s="52"/>
      <c r="L24" s="53"/>
    </row>
    <row r="25" spans="1:12" s="18" customFormat="1" ht="13.5" x14ac:dyDescent="0.15">
      <c r="A25" s="22"/>
      <c r="D25" s="24"/>
      <c r="J25" s="24"/>
      <c r="K25" s="54"/>
      <c r="L25" s="53"/>
    </row>
    <row r="26" spans="1:12" s="18" customFormat="1" ht="13.5" x14ac:dyDescent="0.15">
      <c r="A26" s="22" t="s">
        <v>6</v>
      </c>
      <c r="D26" s="23"/>
      <c r="J26" s="23"/>
      <c r="K26" s="52">
        <f>ROUNDDOWN((J27+J28+J29+J30+J31+J32+J33+J34)/1000,0)</f>
        <v>0</v>
      </c>
      <c r="L26" s="59"/>
    </row>
    <row r="27" spans="1:12" s="18" customFormat="1" ht="13.5" x14ac:dyDescent="0.15">
      <c r="A27" s="22" t="s">
        <v>56</v>
      </c>
      <c r="B27" s="18" t="s">
        <v>198</v>
      </c>
      <c r="D27" s="24"/>
      <c r="I27" s="25" t="s">
        <v>41</v>
      </c>
      <c r="J27" s="24"/>
      <c r="K27" s="52"/>
      <c r="L27" s="53"/>
    </row>
    <row r="28" spans="1:12" s="18" customFormat="1" ht="13.5" x14ac:dyDescent="0.15">
      <c r="A28" s="22" t="s">
        <v>57</v>
      </c>
      <c r="B28" s="18" t="s">
        <v>48</v>
      </c>
      <c r="D28" s="24"/>
      <c r="I28" s="25" t="s">
        <v>41</v>
      </c>
      <c r="J28" s="24"/>
      <c r="K28" s="52"/>
      <c r="L28" s="53"/>
    </row>
    <row r="29" spans="1:12" s="18" customFormat="1" ht="13.5" x14ac:dyDescent="0.15">
      <c r="A29" s="22" t="s">
        <v>58</v>
      </c>
      <c r="B29" s="18" t="s">
        <v>118</v>
      </c>
      <c r="D29" s="24"/>
      <c r="I29" s="25" t="s">
        <v>41</v>
      </c>
      <c r="J29" s="24"/>
      <c r="K29" s="52"/>
      <c r="L29" s="53"/>
    </row>
    <row r="30" spans="1:12" s="18" customFormat="1" ht="13.5" x14ac:dyDescent="0.15">
      <c r="A30" s="22" t="s">
        <v>59</v>
      </c>
      <c r="B30" s="18" t="s">
        <v>50</v>
      </c>
      <c r="D30" s="24"/>
      <c r="I30" s="25" t="s">
        <v>41</v>
      </c>
      <c r="J30" s="24"/>
      <c r="K30" s="52"/>
      <c r="L30" s="53"/>
    </row>
    <row r="31" spans="1:12" s="18" customFormat="1" ht="13.5" x14ac:dyDescent="0.15">
      <c r="A31" s="22" t="s">
        <v>60</v>
      </c>
      <c r="B31" s="18" t="s">
        <v>51</v>
      </c>
      <c r="D31" s="24"/>
      <c r="I31" s="25" t="s">
        <v>41</v>
      </c>
      <c r="J31" s="24"/>
      <c r="K31" s="52"/>
      <c r="L31" s="53"/>
    </row>
    <row r="32" spans="1:12" s="18" customFormat="1" ht="13.5" x14ac:dyDescent="0.15">
      <c r="A32" s="22" t="s">
        <v>61</v>
      </c>
      <c r="B32" s="18" t="s">
        <v>37</v>
      </c>
      <c r="C32" s="18" t="s">
        <v>89</v>
      </c>
      <c r="D32" s="24"/>
      <c r="E32" s="18" t="s">
        <v>38</v>
      </c>
      <c r="F32" s="18" t="s">
        <v>39</v>
      </c>
      <c r="H32" s="18" t="s">
        <v>43</v>
      </c>
      <c r="I32" s="25" t="s">
        <v>41</v>
      </c>
      <c r="J32" s="24">
        <f>D32*G32</f>
        <v>0</v>
      </c>
      <c r="K32" s="52"/>
      <c r="L32" s="53"/>
    </row>
    <row r="33" spans="1:12" s="18" customFormat="1" ht="13.5" x14ac:dyDescent="0.15">
      <c r="A33" s="22"/>
      <c r="B33" s="18" t="s">
        <v>26</v>
      </c>
      <c r="D33" s="24"/>
      <c r="I33" s="25" t="s">
        <v>41</v>
      </c>
      <c r="J33" s="24"/>
      <c r="K33" s="52"/>
      <c r="L33" s="53"/>
    </row>
    <row r="34" spans="1:12" s="18" customFormat="1" ht="13.5" x14ac:dyDescent="0.15">
      <c r="A34" s="22"/>
      <c r="B34" s="18" t="s">
        <v>52</v>
      </c>
      <c r="D34" s="24"/>
      <c r="I34" s="25" t="s">
        <v>41</v>
      </c>
      <c r="J34" s="24"/>
      <c r="K34" s="52"/>
      <c r="L34" s="53"/>
    </row>
    <row r="35" spans="1:12" s="18" customFormat="1" ht="13.5" x14ac:dyDescent="0.15">
      <c r="A35" s="22"/>
      <c r="D35" s="24"/>
      <c r="I35" s="25"/>
      <c r="J35" s="24"/>
      <c r="K35" s="52"/>
      <c r="L35" s="53"/>
    </row>
    <row r="36" spans="1:12" s="18" customFormat="1" ht="13.5" x14ac:dyDescent="0.15">
      <c r="A36" s="155" t="s">
        <v>196</v>
      </c>
      <c r="B36" s="156"/>
      <c r="C36" s="26"/>
      <c r="D36" s="27">
        <f>SUM(L6)*1000</f>
        <v>0</v>
      </c>
      <c r="E36" s="26" t="s">
        <v>38</v>
      </c>
      <c r="F36" s="26" t="s">
        <v>39</v>
      </c>
      <c r="G36" s="26">
        <v>30</v>
      </c>
      <c r="H36" s="26" t="s">
        <v>46</v>
      </c>
      <c r="I36" s="28" t="s">
        <v>41</v>
      </c>
      <c r="J36" s="27">
        <f>D36*G36%</f>
        <v>0</v>
      </c>
      <c r="K36" s="55"/>
      <c r="L36" s="56">
        <f>ROUNDDOWN((J36)/1000,0)</f>
        <v>0</v>
      </c>
    </row>
    <row r="37" spans="1:12" s="18" customFormat="1" ht="14.25" thickBot="1" x14ac:dyDescent="0.2">
      <c r="A37" s="191" t="s">
        <v>76</v>
      </c>
      <c r="B37" s="192"/>
      <c r="C37" s="192"/>
      <c r="D37" s="192"/>
      <c r="E37" s="192"/>
      <c r="F37" s="192"/>
      <c r="G37" s="192"/>
      <c r="H37" s="192"/>
      <c r="I37" s="192"/>
      <c r="J37" s="193"/>
      <c r="K37" s="60"/>
      <c r="L37" s="61">
        <f>L6+L36</f>
        <v>0</v>
      </c>
    </row>
    <row r="38" spans="1:12" s="18" customFormat="1" ht="13.5" x14ac:dyDescent="0.15">
      <c r="A38" s="29" t="s">
        <v>95</v>
      </c>
      <c r="B38" s="30"/>
      <c r="C38" s="30"/>
      <c r="D38" s="30"/>
      <c r="E38" s="30"/>
      <c r="F38" s="30"/>
      <c r="G38" s="30"/>
      <c r="H38" s="30"/>
      <c r="I38" s="30"/>
      <c r="J38" s="30"/>
      <c r="K38" s="189">
        <f>L37*1000</f>
        <v>0</v>
      </c>
      <c r="L38" s="190"/>
    </row>
    <row r="39" spans="1:12" s="18" customFormat="1" ht="13.5" x14ac:dyDescent="0.15">
      <c r="A39" s="31" t="s">
        <v>97</v>
      </c>
      <c r="B39" s="32"/>
      <c r="C39" s="32"/>
      <c r="D39" s="32"/>
      <c r="E39" s="32"/>
      <c r="F39" s="32"/>
      <c r="G39" s="32"/>
      <c r="H39" s="32"/>
      <c r="I39" s="32"/>
      <c r="J39" s="33"/>
      <c r="K39" s="194">
        <f>ROUNDDOWN(L37*1000*(0.1/1.1),0)</f>
        <v>0</v>
      </c>
      <c r="L39" s="195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59" t="s">
        <v>83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 t="s">
        <v>79</v>
      </c>
      <c r="L41" s="159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198">
        <f>SUM(K43:K47)</f>
        <v>0</v>
      </c>
      <c r="L42" s="199"/>
    </row>
    <row r="43" spans="1:12" s="18" customFormat="1" ht="13.5" x14ac:dyDescent="0.15">
      <c r="A43" s="22" t="s">
        <v>20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36</v>
      </c>
      <c r="C44" s="23"/>
      <c r="D44" s="24"/>
      <c r="I44" s="25" t="s">
        <v>41</v>
      </c>
      <c r="J44" s="36"/>
      <c r="K44" s="22"/>
      <c r="L44" s="39"/>
    </row>
    <row r="45" spans="1:12" s="18" customFormat="1" ht="13.5" x14ac:dyDescent="0.15">
      <c r="A45" s="22"/>
      <c r="B45" s="23" t="s">
        <v>35</v>
      </c>
      <c r="C45" s="23"/>
      <c r="D45" s="24"/>
      <c r="I45" s="25" t="s">
        <v>41</v>
      </c>
      <c r="J45" s="36"/>
      <c r="K45" s="22"/>
      <c r="L45" s="39"/>
    </row>
    <row r="46" spans="1:12" s="18" customFormat="1" ht="13.5" x14ac:dyDescent="0.15">
      <c r="A46" s="22" t="s">
        <v>21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78</v>
      </c>
      <c r="C47" s="23"/>
      <c r="D47" s="24"/>
      <c r="I47" s="25" t="s">
        <v>41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109</v>
      </c>
      <c r="B49" s="43"/>
      <c r="C49" s="43"/>
      <c r="D49" s="43"/>
      <c r="E49" s="43"/>
      <c r="F49" s="43"/>
      <c r="G49" s="43"/>
      <c r="H49" s="43"/>
      <c r="I49" s="43"/>
      <c r="J49" s="44"/>
      <c r="K49" s="202">
        <f>ROUNDDOWN(K42*(0.1/1.1),0)</f>
        <v>0</v>
      </c>
      <c r="L49" s="203"/>
    </row>
    <row r="50" spans="1:12" s="18" customFormat="1" ht="13.5" x14ac:dyDescent="0.15">
      <c r="K50" s="45"/>
      <c r="L50" s="45"/>
    </row>
    <row r="51" spans="1:12" s="18" customFormat="1" ht="13.5" x14ac:dyDescent="0.15">
      <c r="A51" s="160" t="s">
        <v>96</v>
      </c>
      <c r="B51" s="196"/>
      <c r="C51" s="196"/>
      <c r="D51" s="196"/>
      <c r="E51" s="196"/>
      <c r="F51" s="196"/>
      <c r="G51" s="196"/>
      <c r="H51" s="196"/>
      <c r="I51" s="196"/>
      <c r="J51" s="197"/>
      <c r="K51" s="205">
        <f>K38+K42</f>
        <v>0</v>
      </c>
      <c r="L51" s="206"/>
    </row>
    <row r="52" spans="1:12" s="18" customFormat="1" ht="13.5" x14ac:dyDescent="0.15">
      <c r="A52" s="160" t="s">
        <v>98</v>
      </c>
      <c r="B52" s="196"/>
      <c r="C52" s="196"/>
      <c r="D52" s="196"/>
      <c r="E52" s="196"/>
      <c r="F52" s="196"/>
      <c r="G52" s="196"/>
      <c r="H52" s="196"/>
      <c r="I52" s="196"/>
      <c r="J52" s="197"/>
      <c r="K52" s="202">
        <f>K39+K49</f>
        <v>0</v>
      </c>
      <c r="L52" s="203"/>
    </row>
    <row r="53" spans="1:12" ht="3.75" customHeight="1" x14ac:dyDescent="0.15"/>
  </sheetData>
  <mergeCells count="18">
    <mergeCell ref="K49:L49"/>
    <mergeCell ref="K51:L51"/>
    <mergeCell ref="A2:L2"/>
    <mergeCell ref="K38:L38"/>
    <mergeCell ref="A37:J37"/>
    <mergeCell ref="K39:L39"/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0"/>
  <sheetViews>
    <sheetView showGridLines="0" zoomScale="85" zoomScaleNormal="85" workbookViewId="0">
      <selection activeCell="A21" sqref="A2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0" t="s">
        <v>171</v>
      </c>
      <c r="B2" s="140"/>
      <c r="C2" s="140"/>
      <c r="D2" s="140"/>
      <c r="E2" s="140"/>
    </row>
    <row r="3" spans="1:5" ht="19.5" x14ac:dyDescent="0.15">
      <c r="A3" s="62"/>
      <c r="B3" s="62"/>
      <c r="C3" s="62"/>
      <c r="D3" s="62"/>
      <c r="E3" s="62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110</v>
      </c>
    </row>
    <row r="6" spans="1:5" s="18" customFormat="1" ht="19.5" customHeight="1" x14ac:dyDescent="0.15">
      <c r="A6" s="18" t="s">
        <v>64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115</v>
      </c>
      <c r="D8" s="9" t="s">
        <v>116</v>
      </c>
      <c r="E8" s="9" t="s">
        <v>117</v>
      </c>
    </row>
    <row r="9" spans="1:5" s="8" customFormat="1" ht="22.5" customHeight="1" x14ac:dyDescent="0.15">
      <c r="A9" s="48" t="s">
        <v>202</v>
      </c>
      <c r="B9" s="48">
        <f t="shared" ref="B9:B15" si="0">SUM(C9:E9)</f>
        <v>0</v>
      </c>
      <c r="C9" s="48">
        <f>SUM(C10:C11)</f>
        <v>0</v>
      </c>
      <c r="D9" s="48">
        <f>SUM(D10:D11)</f>
        <v>0</v>
      </c>
      <c r="E9" s="48">
        <f>SUM(E10:E11)</f>
        <v>0</v>
      </c>
    </row>
    <row r="10" spans="1:5" s="8" customFormat="1" ht="22.5" customHeight="1" x14ac:dyDescent="0.15">
      <c r="A10" s="49" t="s">
        <v>12</v>
      </c>
      <c r="B10" s="49">
        <f t="shared" si="0"/>
        <v>0</v>
      </c>
      <c r="C10" s="49"/>
      <c r="D10" s="49"/>
      <c r="E10" s="49"/>
    </row>
    <row r="11" spans="1:5" s="8" customFormat="1" ht="22.5" customHeight="1" x14ac:dyDescent="0.15">
      <c r="A11" s="50" t="s">
        <v>13</v>
      </c>
      <c r="B11" s="50">
        <f t="shared" si="0"/>
        <v>0</v>
      </c>
      <c r="C11" s="50"/>
      <c r="D11" s="50"/>
      <c r="E11" s="50"/>
    </row>
    <row r="12" spans="1:5" s="8" customFormat="1" ht="22.5" customHeight="1" x14ac:dyDescent="0.15">
      <c r="A12" s="49" t="s">
        <v>203</v>
      </c>
      <c r="B12" s="49">
        <f t="shared" si="0"/>
        <v>0</v>
      </c>
      <c r="C12" s="49">
        <f>SUM(C13:C16)</f>
        <v>0</v>
      </c>
      <c r="D12" s="49">
        <f>SUM(D13:D16)</f>
        <v>0</v>
      </c>
      <c r="E12" s="49">
        <f>SUM(E13:E16)</f>
        <v>0</v>
      </c>
    </row>
    <row r="13" spans="1:5" s="8" customFormat="1" ht="22.5" customHeight="1" x14ac:dyDescent="0.15">
      <c r="A13" s="49" t="s">
        <v>14</v>
      </c>
      <c r="B13" s="49">
        <f t="shared" si="0"/>
        <v>0</v>
      </c>
      <c r="C13" s="49"/>
      <c r="D13" s="49"/>
      <c r="E13" s="49"/>
    </row>
    <row r="14" spans="1:5" s="8" customFormat="1" ht="22.5" customHeight="1" x14ac:dyDescent="0.15">
      <c r="A14" s="49" t="s">
        <v>15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49" t="s">
        <v>16</v>
      </c>
      <c r="B15" s="49">
        <f t="shared" si="0"/>
        <v>0</v>
      </c>
      <c r="C15" s="49"/>
      <c r="D15" s="49"/>
      <c r="E15" s="49"/>
    </row>
    <row r="16" spans="1:5" s="8" customFormat="1" ht="22.5" customHeight="1" x14ac:dyDescent="0.15">
      <c r="A16" s="49" t="s">
        <v>17</v>
      </c>
      <c r="B16" s="49">
        <f t="shared" ref="B16:B22" si="1">SUM(C16:E16)</f>
        <v>0</v>
      </c>
      <c r="C16" s="49"/>
      <c r="D16" s="49"/>
      <c r="E16" s="49"/>
    </row>
    <row r="17" spans="1:5" s="8" customFormat="1" ht="22.5" customHeight="1" x14ac:dyDescent="0.15">
      <c r="A17" s="63" t="s">
        <v>206</v>
      </c>
      <c r="B17" s="13">
        <f>SUM(C17:E17)</f>
        <v>0</v>
      </c>
      <c r="C17" s="13">
        <f>SUM(C9,C12)</f>
        <v>0</v>
      </c>
      <c r="D17" s="13">
        <f>SUM(D9,D12)</f>
        <v>0</v>
      </c>
      <c r="E17" s="13">
        <f>SUM(E9,E12)</f>
        <v>0</v>
      </c>
    </row>
    <row r="18" spans="1:5" s="8" customFormat="1" ht="22.5" customHeight="1" x14ac:dyDescent="0.15">
      <c r="A18" s="11" t="s">
        <v>204</v>
      </c>
      <c r="B18" s="11">
        <f t="shared" si="1"/>
        <v>0</v>
      </c>
      <c r="C18" s="11">
        <f>ROUNDDOWN((C17/1000*10%),0)*1000</f>
        <v>0</v>
      </c>
      <c r="D18" s="11">
        <f>ROUNDDOWN((D17/1000*10%),0)*1000</f>
        <v>0</v>
      </c>
      <c r="E18" s="11">
        <f>ROUNDDOWN((E17/1000*10%),0)*1000</f>
        <v>0</v>
      </c>
    </row>
    <row r="19" spans="1:5" s="8" customFormat="1" ht="22.5" customHeight="1" x14ac:dyDescent="0.15">
      <c r="A19" s="50" t="s">
        <v>205</v>
      </c>
      <c r="B19" s="11">
        <f t="shared" si="1"/>
        <v>0</v>
      </c>
      <c r="C19" s="11"/>
      <c r="D19" s="11"/>
      <c r="E19" s="11"/>
    </row>
    <row r="20" spans="1:5" s="8" customFormat="1" ht="22.5" customHeight="1" x14ac:dyDescent="0.15">
      <c r="A20" s="9" t="s">
        <v>119</v>
      </c>
      <c r="B20" s="11">
        <f t="shared" si="1"/>
        <v>0</v>
      </c>
      <c r="C20" s="11">
        <f>SUM(C17:C19)</f>
        <v>0</v>
      </c>
      <c r="D20" s="11">
        <f>SUM(D17:D19)</f>
        <v>0</v>
      </c>
      <c r="E20" s="11">
        <f>SUM(E17:E19)</f>
        <v>0</v>
      </c>
    </row>
    <row r="21" spans="1:5" s="8" customFormat="1" ht="22.5" customHeight="1" x14ac:dyDescent="0.15">
      <c r="A21" s="51" t="s">
        <v>82</v>
      </c>
      <c r="B21" s="11">
        <f t="shared" si="1"/>
        <v>0</v>
      </c>
      <c r="C21" s="11">
        <f>ROUNDDOWN(C20*0.1,0)</f>
        <v>0</v>
      </c>
      <c r="D21" s="11">
        <f>ROUNDDOWN(D20*0.1,0)</f>
        <v>0</v>
      </c>
      <c r="E21" s="11">
        <f>ROUNDDOWN(E20*0.1,0)</f>
        <v>0</v>
      </c>
    </row>
    <row r="22" spans="1:5" s="8" customFormat="1" ht="22.5" customHeight="1" x14ac:dyDescent="0.15">
      <c r="A22" s="9" t="s">
        <v>65</v>
      </c>
      <c r="B22" s="11">
        <f t="shared" si="1"/>
        <v>0</v>
      </c>
      <c r="C22" s="11">
        <f>SUM(C20:C21)</f>
        <v>0</v>
      </c>
      <c r="D22" s="11">
        <f>SUM(D20:D21)</f>
        <v>0</v>
      </c>
      <c r="E22" s="11">
        <f>SUM(E20:E21)</f>
        <v>0</v>
      </c>
    </row>
    <row r="23" spans="1:5" s="8" customFormat="1" ht="22.5" customHeight="1" x14ac:dyDescent="0.15">
      <c r="A23" s="51" t="s">
        <v>66</v>
      </c>
      <c r="B23" s="11">
        <f>B22</f>
        <v>0</v>
      </c>
      <c r="C23" s="11">
        <f>C22</f>
        <v>0</v>
      </c>
      <c r="D23" s="11">
        <f>D22</f>
        <v>0</v>
      </c>
      <c r="E23" s="11">
        <f>E22</f>
        <v>0</v>
      </c>
    </row>
    <row r="24" spans="1:5" s="8" customFormat="1" ht="22.5" customHeight="1" x14ac:dyDescent="0.15">
      <c r="A24" s="51" t="s">
        <v>67</v>
      </c>
      <c r="B24" s="11">
        <f>B21</f>
        <v>0</v>
      </c>
      <c r="C24" s="11">
        <f>C21</f>
        <v>0</v>
      </c>
      <c r="D24" s="11">
        <f>D21</f>
        <v>0</v>
      </c>
      <c r="E24" s="11">
        <f>E21</f>
        <v>0</v>
      </c>
    </row>
    <row r="25" spans="1:5" s="8" customFormat="1" ht="22.5" customHeight="1" x14ac:dyDescent="0.15">
      <c r="A25" s="98" t="s">
        <v>120</v>
      </c>
      <c r="B25" s="24"/>
      <c r="C25" s="24"/>
      <c r="D25" s="24"/>
      <c r="E25" s="24"/>
    </row>
    <row r="28" spans="1:5" x14ac:dyDescent="0.15">
      <c r="A28" s="16" t="s">
        <v>88</v>
      </c>
      <c r="B28" s="3"/>
      <c r="C28" s="3"/>
      <c r="D28" s="3"/>
      <c r="E28" s="3"/>
    </row>
    <row r="30" spans="1:5" x14ac:dyDescent="0.15">
      <c r="A30" s="17" t="s">
        <v>177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A12" sqref="A12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2" t="s">
        <v>173</v>
      </c>
      <c r="B2" s="142"/>
      <c r="C2" s="142"/>
      <c r="D2" s="142"/>
      <c r="E2" s="142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110</v>
      </c>
    </row>
    <row r="6" spans="1:5" s="18" customFormat="1" ht="18.75" customHeight="1" x14ac:dyDescent="0.15">
      <c r="A6" s="18" t="s">
        <v>186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115</v>
      </c>
      <c r="D8" s="9" t="s">
        <v>116</v>
      </c>
      <c r="E8" s="9" t="s">
        <v>117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164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165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166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167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168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169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188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82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65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66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67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98" t="s">
        <v>120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2" t="s">
        <v>172</v>
      </c>
      <c r="B2" s="142"/>
      <c r="C2" s="142"/>
      <c r="D2" s="142"/>
      <c r="E2" s="142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110</v>
      </c>
    </row>
    <row r="6" spans="1:5" s="18" customFormat="1" ht="18.75" customHeight="1" x14ac:dyDescent="0.15">
      <c r="A6" s="18" t="s">
        <v>49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115</v>
      </c>
      <c r="D8" s="9" t="s">
        <v>116</v>
      </c>
      <c r="E8" s="9" t="s">
        <v>117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53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97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66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67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98" t="s">
        <v>120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26"/>
  <sheetViews>
    <sheetView showGridLines="0" zoomScale="85" zoomScaleNormal="85" workbookViewId="0">
      <selection activeCell="A14" sqref="A14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0" t="s">
        <v>175</v>
      </c>
      <c r="B2" s="140"/>
      <c r="C2" s="140"/>
      <c r="D2" s="140"/>
      <c r="E2" s="140"/>
    </row>
    <row r="3" spans="1:5" ht="19.5" x14ac:dyDescent="0.15">
      <c r="A3" s="62"/>
      <c r="B3" s="62"/>
      <c r="C3" s="62"/>
      <c r="D3" s="62"/>
      <c r="E3" s="62"/>
    </row>
    <row r="4" spans="1:5" s="8" customFormat="1" ht="19.5" customHeight="1" x14ac:dyDescent="0.15">
      <c r="A4" s="16" t="s">
        <v>88</v>
      </c>
    </row>
    <row r="5" spans="1:5" s="18" customFormat="1" ht="19.5" customHeight="1" x14ac:dyDescent="0.15">
      <c r="A5" s="8" t="s">
        <v>110</v>
      </c>
    </row>
    <row r="6" spans="1:5" s="18" customFormat="1" ht="19.5" customHeight="1" x14ac:dyDescent="0.15">
      <c r="A6" s="18" t="s">
        <v>64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115</v>
      </c>
      <c r="D8" s="9" t="s">
        <v>116</v>
      </c>
      <c r="E8" s="9" t="s">
        <v>117</v>
      </c>
    </row>
    <row r="9" spans="1:5" s="8" customFormat="1" ht="22.5" customHeight="1" x14ac:dyDescent="0.15">
      <c r="A9" s="48" t="s">
        <v>202</v>
      </c>
      <c r="B9" s="49">
        <f t="shared" ref="B9:B21" si="0">SUM(C9:E9)</f>
        <v>0</v>
      </c>
      <c r="C9" s="48">
        <f>SUM(C10:C11)</f>
        <v>0</v>
      </c>
      <c r="D9" s="48">
        <f>SUM(D10:D11)</f>
        <v>0</v>
      </c>
      <c r="E9" s="48">
        <f>SUM(E10:E11)</f>
        <v>0</v>
      </c>
    </row>
    <row r="10" spans="1:5" s="8" customFormat="1" ht="22.5" customHeight="1" x14ac:dyDescent="0.15">
      <c r="A10" s="49" t="s">
        <v>12</v>
      </c>
      <c r="B10" s="49">
        <f t="shared" si="0"/>
        <v>0</v>
      </c>
      <c r="C10" s="49"/>
      <c r="D10" s="49"/>
      <c r="E10" s="49"/>
    </row>
    <row r="11" spans="1:5" s="8" customFormat="1" ht="22.5" customHeight="1" x14ac:dyDescent="0.15">
      <c r="A11" s="50" t="s">
        <v>13</v>
      </c>
      <c r="B11" s="50">
        <f t="shared" si="0"/>
        <v>0</v>
      </c>
      <c r="C11" s="50"/>
      <c r="D11" s="50"/>
      <c r="E11" s="50"/>
    </row>
    <row r="12" spans="1:5" s="8" customFormat="1" ht="22.5" customHeight="1" x14ac:dyDescent="0.15">
      <c r="A12" s="49" t="s">
        <v>203</v>
      </c>
      <c r="B12" s="49">
        <f t="shared" si="0"/>
        <v>0</v>
      </c>
      <c r="C12" s="49">
        <f>SUM(C13:C16)</f>
        <v>0</v>
      </c>
      <c r="D12" s="49">
        <f>SUM(D13:D16)</f>
        <v>0</v>
      </c>
      <c r="E12" s="49">
        <f>SUM(E13:E16)</f>
        <v>0</v>
      </c>
    </row>
    <row r="13" spans="1:5" s="8" customFormat="1" ht="22.5" customHeight="1" x14ac:dyDescent="0.15">
      <c r="A13" s="49" t="s">
        <v>14</v>
      </c>
      <c r="B13" s="49">
        <f t="shared" si="0"/>
        <v>0</v>
      </c>
      <c r="C13" s="49"/>
      <c r="D13" s="49"/>
      <c r="E13" s="49"/>
    </row>
    <row r="14" spans="1:5" s="8" customFormat="1" ht="22.5" customHeight="1" x14ac:dyDescent="0.15">
      <c r="A14" s="49" t="s">
        <v>15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49" t="s">
        <v>16</v>
      </c>
      <c r="B15" s="49">
        <f t="shared" si="0"/>
        <v>0</v>
      </c>
      <c r="C15" s="49"/>
      <c r="D15" s="49"/>
      <c r="E15" s="49"/>
    </row>
    <row r="16" spans="1:5" s="8" customFormat="1" ht="22.5" customHeight="1" x14ac:dyDescent="0.15">
      <c r="A16" s="49" t="s">
        <v>17</v>
      </c>
      <c r="B16" s="50">
        <f t="shared" si="0"/>
        <v>0</v>
      </c>
      <c r="C16" s="49"/>
      <c r="D16" s="49"/>
      <c r="E16" s="49"/>
    </row>
    <row r="17" spans="1:5" s="8" customFormat="1" ht="22.5" customHeight="1" x14ac:dyDescent="0.15">
      <c r="A17" s="63" t="s">
        <v>206</v>
      </c>
      <c r="B17" s="11">
        <f t="shared" si="0"/>
        <v>0</v>
      </c>
      <c r="C17" s="13">
        <f>C9+C12</f>
        <v>0</v>
      </c>
      <c r="D17" s="13">
        <f>+D9+D12</f>
        <v>0</v>
      </c>
      <c r="E17" s="13">
        <f>E9+E12</f>
        <v>0</v>
      </c>
    </row>
    <row r="18" spans="1:5" s="8" customFormat="1" ht="22.5" customHeight="1" x14ac:dyDescent="0.15">
      <c r="A18" s="11" t="s">
        <v>18</v>
      </c>
      <c r="B18" s="11">
        <f t="shared" si="0"/>
        <v>0</v>
      </c>
      <c r="C18" s="11">
        <f>ROUNDDOWN(C17*10%/1000,0)*1000</f>
        <v>0</v>
      </c>
      <c r="D18" s="11">
        <f>ROUNDDOWN(D17*10%/1000,0)*1000</f>
        <v>0</v>
      </c>
      <c r="E18" s="11">
        <f>ROUNDDOWN(E17*10%/1000,0)*1000</f>
        <v>0</v>
      </c>
    </row>
    <row r="19" spans="1:5" s="8" customFormat="1" ht="22.5" customHeight="1" x14ac:dyDescent="0.15">
      <c r="A19" s="9" t="s">
        <v>188</v>
      </c>
      <c r="B19" s="11">
        <f t="shared" si="0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8" customFormat="1" ht="22.5" customHeight="1" x14ac:dyDescent="0.15">
      <c r="A20" s="51" t="s">
        <v>82</v>
      </c>
      <c r="B20" s="11">
        <f t="shared" si="0"/>
        <v>0</v>
      </c>
      <c r="C20" s="11">
        <f>ROUNDDOWN(C19*0.1,0)</f>
        <v>0</v>
      </c>
      <c r="D20" s="11">
        <f>ROUNDDOWN(D19*0.1,0)</f>
        <v>0</v>
      </c>
      <c r="E20" s="11">
        <f>ROUNDDOWN(E19*0.1,0)</f>
        <v>0</v>
      </c>
    </row>
    <row r="21" spans="1:5" s="8" customFormat="1" ht="22.5" customHeight="1" x14ac:dyDescent="0.15">
      <c r="A21" s="9" t="s">
        <v>65</v>
      </c>
      <c r="B21" s="50">
        <f t="shared" si="0"/>
        <v>0</v>
      </c>
      <c r="C21" s="11">
        <f>SUM(C19:C20)</f>
        <v>0</v>
      </c>
      <c r="D21" s="11">
        <f>SUM(D19:D20)</f>
        <v>0</v>
      </c>
      <c r="E21" s="11">
        <f>SUM(E19:E20)</f>
        <v>0</v>
      </c>
    </row>
    <row r="22" spans="1:5" s="18" customFormat="1" x14ac:dyDescent="0.15"/>
    <row r="23" spans="1:5" s="18" customFormat="1" x14ac:dyDescent="0.15"/>
    <row r="24" spans="1:5" s="2" customFormat="1" x14ac:dyDescent="0.15">
      <c r="B24" s="16"/>
      <c r="C24" s="16"/>
      <c r="D24" s="16"/>
      <c r="E24" s="16"/>
    </row>
    <row r="25" spans="1:5" x14ac:dyDescent="0.15">
      <c r="A25" s="131" t="s">
        <v>183</v>
      </c>
    </row>
    <row r="26" spans="1:5" x14ac:dyDescent="0.15">
      <c r="A26" s="17" t="s">
        <v>179</v>
      </c>
      <c r="B26" s="4"/>
      <c r="C26" s="4"/>
      <c r="D26" s="4"/>
      <c r="E26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2" t="s">
        <v>176</v>
      </c>
      <c r="B2" s="142"/>
      <c r="C2" s="142"/>
      <c r="D2" s="142"/>
      <c r="E2" s="142"/>
    </row>
    <row r="3" spans="1:5" ht="18.75" x14ac:dyDescent="0.15">
      <c r="E3" s="15"/>
    </row>
    <row r="4" spans="1:5" s="8" customFormat="1" ht="18.75" customHeight="1" x14ac:dyDescent="0.15">
      <c r="A4" s="8" t="s">
        <v>178</v>
      </c>
    </row>
    <row r="5" spans="1:5" s="18" customFormat="1" ht="18.75" customHeight="1" x14ac:dyDescent="0.15">
      <c r="A5" s="8" t="s">
        <v>110</v>
      </c>
    </row>
    <row r="6" spans="1:5" s="18" customFormat="1" ht="18.75" customHeight="1" x14ac:dyDescent="0.15">
      <c r="A6" s="18" t="s">
        <v>186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115</v>
      </c>
      <c r="D8" s="9" t="s">
        <v>116</v>
      </c>
      <c r="E8" s="9" t="s">
        <v>117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164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165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166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167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168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169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76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82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65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1" t="s">
        <v>182</v>
      </c>
    </row>
    <row r="22" spans="1:5" x14ac:dyDescent="0.15">
      <c r="A22" s="17" t="s">
        <v>181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2" t="s">
        <v>174</v>
      </c>
      <c r="B2" s="142"/>
      <c r="C2" s="142"/>
      <c r="D2" s="142"/>
      <c r="E2" s="142"/>
    </row>
    <row r="3" spans="1:5" s="8" customFormat="1" ht="21" customHeight="1" x14ac:dyDescent="0.15"/>
    <row r="4" spans="1:5" s="8" customFormat="1" ht="18.75" customHeight="1" x14ac:dyDescent="0.15">
      <c r="A4" s="16" t="s">
        <v>88</v>
      </c>
    </row>
    <row r="5" spans="1:5" s="18" customFormat="1" ht="18.75" customHeight="1" x14ac:dyDescent="0.15">
      <c r="A5" s="8" t="s">
        <v>110</v>
      </c>
    </row>
    <row r="6" spans="1:5" s="18" customFormat="1" ht="18.75" customHeight="1" x14ac:dyDescent="0.15">
      <c r="A6" s="18" t="s">
        <v>49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115</v>
      </c>
      <c r="D8" s="9" t="s">
        <v>116</v>
      </c>
      <c r="E8" s="9" t="s">
        <v>117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113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97" t="s">
        <v>114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1" t="s">
        <v>180</v>
      </c>
    </row>
    <row r="22" spans="1:5" x14ac:dyDescent="0.15">
      <c r="A22" s="17" t="s">
        <v>179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49"/>
  <sheetViews>
    <sheetView showGridLines="0" topLeftCell="A12" zoomScaleNormal="100" workbookViewId="0">
      <selection activeCell="K16" sqref="K1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3" ht="19.5" customHeight="1" x14ac:dyDescent="0.15">
      <c r="L1" s="15"/>
    </row>
    <row r="2" spans="1:13" ht="19.5" customHeight="1" x14ac:dyDescent="0.15">
      <c r="A2" s="142" t="s">
        <v>170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3" ht="19.5" customHeight="1" x14ac:dyDescent="0.15">
      <c r="B3" s="157"/>
      <c r="C3" s="157"/>
      <c r="D3" s="157"/>
      <c r="E3" s="157"/>
      <c r="F3" s="157"/>
      <c r="G3" s="157"/>
      <c r="H3" s="157"/>
      <c r="I3" s="157"/>
      <c r="J3" s="158"/>
      <c r="K3" s="158"/>
      <c r="L3" s="158"/>
    </row>
    <row r="4" spans="1:13" s="18" customFormat="1" ht="19.5" customHeight="1" thickBot="1" x14ac:dyDescent="0.2">
      <c r="A4" s="163" t="s">
        <v>192</v>
      </c>
      <c r="B4" s="163"/>
      <c r="D4" s="8"/>
      <c r="J4" s="8"/>
    </row>
    <row r="5" spans="1:13" s="18" customFormat="1" ht="13.5" x14ac:dyDescent="0.15">
      <c r="A5" s="159" t="s">
        <v>91</v>
      </c>
      <c r="B5" s="159"/>
      <c r="C5" s="159"/>
      <c r="D5" s="159"/>
      <c r="E5" s="159"/>
      <c r="F5" s="159"/>
      <c r="G5" s="159"/>
      <c r="H5" s="159"/>
      <c r="I5" s="159"/>
      <c r="J5" s="160"/>
      <c r="K5" s="161" t="s">
        <v>47</v>
      </c>
      <c r="L5" s="162"/>
    </row>
    <row r="6" spans="1:13" s="18" customFormat="1" ht="13.5" x14ac:dyDescent="0.15">
      <c r="A6" s="19" t="s">
        <v>202</v>
      </c>
      <c r="B6" s="26"/>
      <c r="C6" s="26"/>
      <c r="D6" s="27"/>
      <c r="E6" s="26"/>
      <c r="F6" s="26"/>
      <c r="G6" s="26"/>
      <c r="H6" s="26"/>
      <c r="I6" s="26"/>
      <c r="J6" s="27"/>
      <c r="K6" s="55"/>
      <c r="L6" s="56">
        <f>SUM(K7:K10)</f>
        <v>0</v>
      </c>
    </row>
    <row r="7" spans="1:13" s="18" customFormat="1" ht="13.5" x14ac:dyDescent="0.15">
      <c r="A7" s="22" t="s">
        <v>12</v>
      </c>
      <c r="D7" s="8"/>
      <c r="J7" s="8"/>
      <c r="K7" s="52">
        <f>ROUNDDOWN((J8+J9)/1000,0)</f>
        <v>0</v>
      </c>
      <c r="L7" s="53"/>
    </row>
    <row r="8" spans="1:13" s="18" customFormat="1" ht="13.5" x14ac:dyDescent="0.15">
      <c r="A8" s="22"/>
      <c r="C8" s="18" t="s">
        <v>89</v>
      </c>
      <c r="D8" s="24"/>
      <c r="E8" s="18" t="s">
        <v>38</v>
      </c>
      <c r="F8" s="18" t="s">
        <v>39</v>
      </c>
      <c r="H8" s="18" t="s">
        <v>40</v>
      </c>
      <c r="I8" s="25" t="s">
        <v>41</v>
      </c>
      <c r="J8" s="24">
        <f>D8*G8</f>
        <v>0</v>
      </c>
      <c r="K8" s="52"/>
      <c r="L8" s="53"/>
      <c r="M8" s="103"/>
    </row>
    <row r="9" spans="1:13" s="18" customFormat="1" ht="13.5" x14ac:dyDescent="0.15">
      <c r="A9" s="22"/>
      <c r="C9" s="18" t="s">
        <v>89</v>
      </c>
      <c r="D9" s="24"/>
      <c r="E9" s="18" t="s">
        <v>38</v>
      </c>
      <c r="F9" s="18" t="s">
        <v>39</v>
      </c>
      <c r="H9" s="18" t="s">
        <v>40</v>
      </c>
      <c r="I9" s="25" t="s">
        <v>41</v>
      </c>
      <c r="J9" s="24">
        <f>D9*G9</f>
        <v>0</v>
      </c>
      <c r="K9" s="52"/>
      <c r="L9" s="53"/>
    </row>
    <row r="10" spans="1:13" s="18" customFormat="1" ht="13.5" x14ac:dyDescent="0.15">
      <c r="A10" s="22" t="s">
        <v>13</v>
      </c>
      <c r="D10" s="8"/>
      <c r="J10" s="8"/>
      <c r="K10" s="52">
        <f>ROUNDDOWN(J11/1000,0)</f>
        <v>0</v>
      </c>
      <c r="L10" s="53"/>
    </row>
    <row r="11" spans="1:13" s="18" customFormat="1" ht="13.5" x14ac:dyDescent="0.15">
      <c r="A11" s="22"/>
      <c r="C11" s="18" t="s">
        <v>89</v>
      </c>
      <c r="D11" s="24"/>
      <c r="E11" s="18" t="s">
        <v>38</v>
      </c>
      <c r="F11" s="18" t="s">
        <v>39</v>
      </c>
      <c r="H11" s="18" t="s">
        <v>42</v>
      </c>
      <c r="I11" s="25" t="s">
        <v>41</v>
      </c>
      <c r="J11" s="24">
        <f>D11*G11</f>
        <v>0</v>
      </c>
      <c r="K11" s="54"/>
      <c r="L11" s="53"/>
    </row>
    <row r="12" spans="1:13" s="18" customFormat="1" ht="13.5" x14ac:dyDescent="0.15">
      <c r="A12" s="19" t="s">
        <v>203</v>
      </c>
      <c r="B12" s="26"/>
      <c r="C12" s="26"/>
      <c r="D12" s="27"/>
      <c r="E12" s="26"/>
      <c r="F12" s="26"/>
      <c r="G12" s="26"/>
      <c r="H12" s="26"/>
      <c r="I12" s="26"/>
      <c r="J12" s="27"/>
      <c r="K12" s="55"/>
      <c r="L12" s="56">
        <f>SUM(K13:K26)</f>
        <v>0</v>
      </c>
    </row>
    <row r="13" spans="1:13" s="18" customFormat="1" ht="13.5" x14ac:dyDescent="0.15">
      <c r="A13" s="22" t="s">
        <v>14</v>
      </c>
      <c r="D13" s="8"/>
      <c r="J13" s="24"/>
      <c r="K13" s="52">
        <f>ROUNDDOWN((J14+J15)/1000,0)</f>
        <v>0</v>
      </c>
      <c r="L13" s="53"/>
    </row>
    <row r="14" spans="1:13" s="18" customFormat="1" ht="13.5" x14ac:dyDescent="0.15">
      <c r="A14" s="22"/>
      <c r="B14" s="18" t="s">
        <v>27</v>
      </c>
      <c r="D14" s="24"/>
      <c r="I14" s="25" t="s">
        <v>41</v>
      </c>
      <c r="J14" s="24"/>
      <c r="K14" s="52"/>
      <c r="L14" s="53"/>
    </row>
    <row r="15" spans="1:13" s="18" customFormat="1" ht="13.5" x14ac:dyDescent="0.15">
      <c r="A15" s="22"/>
      <c r="B15" s="18" t="s">
        <v>28</v>
      </c>
      <c r="D15" s="24"/>
      <c r="I15" s="25" t="s">
        <v>41</v>
      </c>
      <c r="J15" s="24"/>
      <c r="K15" s="52"/>
      <c r="L15" s="53"/>
    </row>
    <row r="16" spans="1:13" s="18" customFormat="1" ht="13.5" x14ac:dyDescent="0.15">
      <c r="A16" s="22" t="s">
        <v>15</v>
      </c>
      <c r="D16" s="24"/>
      <c r="J16" s="24"/>
      <c r="K16" s="52">
        <f>ROUNDDOWN((J17+J18+J19)/1000,0)</f>
        <v>0</v>
      </c>
      <c r="L16" s="53"/>
    </row>
    <row r="17" spans="1:12" s="18" customFormat="1" ht="13.5" x14ac:dyDescent="0.15">
      <c r="A17" s="22" t="s">
        <v>30</v>
      </c>
      <c r="B17" s="18" t="s">
        <v>29</v>
      </c>
      <c r="D17" s="24"/>
      <c r="I17" s="25" t="s">
        <v>41</v>
      </c>
      <c r="J17" s="24"/>
      <c r="K17" s="52"/>
      <c r="L17" s="53"/>
    </row>
    <row r="18" spans="1:12" s="18" customFormat="1" ht="13.5" x14ac:dyDescent="0.15">
      <c r="A18" s="22"/>
      <c r="B18" s="18" t="s">
        <v>31</v>
      </c>
      <c r="D18" s="24"/>
      <c r="I18" s="25" t="s">
        <v>41</v>
      </c>
      <c r="J18" s="24"/>
      <c r="K18" s="52"/>
      <c r="L18" s="53"/>
    </row>
    <row r="19" spans="1:12" s="18" customFormat="1" ht="13.5" x14ac:dyDescent="0.15">
      <c r="A19" s="22" t="s">
        <v>197</v>
      </c>
      <c r="B19" s="18" t="s">
        <v>31</v>
      </c>
      <c r="D19" s="24"/>
      <c r="I19" s="25" t="s">
        <v>41</v>
      </c>
      <c r="J19" s="24"/>
      <c r="K19" s="52"/>
      <c r="L19" s="53"/>
    </row>
    <row r="20" spans="1:12" s="18" customFormat="1" ht="13.5" x14ac:dyDescent="0.15">
      <c r="A20" s="22" t="s">
        <v>16</v>
      </c>
      <c r="D20" s="8"/>
      <c r="J20" s="8"/>
      <c r="K20" s="52">
        <f>ROUNDDOWN((J21)/1000,0)</f>
        <v>0</v>
      </c>
      <c r="L20" s="53"/>
    </row>
    <row r="21" spans="1:12" s="18" customFormat="1" ht="13.5" x14ac:dyDescent="0.15">
      <c r="A21" s="22"/>
      <c r="B21" s="18" t="s">
        <v>198</v>
      </c>
      <c r="D21" s="24"/>
      <c r="I21" s="25" t="s">
        <v>41</v>
      </c>
      <c r="J21" s="24"/>
      <c r="K21" s="52"/>
      <c r="L21" s="53"/>
    </row>
    <row r="22" spans="1:12" s="18" customFormat="1" ht="13.5" x14ac:dyDescent="0.15">
      <c r="A22" s="22" t="s">
        <v>17</v>
      </c>
      <c r="D22" s="24"/>
      <c r="J22" s="24"/>
      <c r="K22" s="52">
        <f>ROUNDDOWN((J23+J24+J25+J26)/1000,0)</f>
        <v>0</v>
      </c>
      <c r="L22" s="53"/>
    </row>
    <row r="23" spans="1:12" s="18" customFormat="1" ht="13.5" x14ac:dyDescent="0.15">
      <c r="A23" s="22" t="s">
        <v>32</v>
      </c>
      <c r="C23" s="18" t="s">
        <v>89</v>
      </c>
      <c r="D23" s="24"/>
      <c r="E23" s="18" t="s">
        <v>38</v>
      </c>
      <c r="F23" s="18" t="s">
        <v>39</v>
      </c>
      <c r="H23" s="18" t="s">
        <v>43</v>
      </c>
      <c r="I23" s="25" t="s">
        <v>41</v>
      </c>
      <c r="J23" s="24">
        <f>D23*G23</f>
        <v>0</v>
      </c>
      <c r="K23" s="52"/>
      <c r="L23" s="53"/>
    </row>
    <row r="24" spans="1:12" s="18" customFormat="1" ht="13.5" x14ac:dyDescent="0.15">
      <c r="A24" s="22" t="s">
        <v>33</v>
      </c>
      <c r="B24" s="18" t="s">
        <v>44</v>
      </c>
      <c r="D24" s="24"/>
      <c r="I24" s="25" t="s">
        <v>41</v>
      </c>
      <c r="J24" s="24"/>
      <c r="K24" s="52"/>
      <c r="L24" s="53"/>
    </row>
    <row r="25" spans="1:12" s="18" customFormat="1" ht="13.5" x14ac:dyDescent="0.15">
      <c r="A25" s="22"/>
      <c r="B25" s="18" t="s">
        <v>45</v>
      </c>
      <c r="D25" s="24"/>
      <c r="I25" s="25" t="s">
        <v>41</v>
      </c>
      <c r="J25" s="24"/>
      <c r="K25" s="52"/>
      <c r="L25" s="53"/>
    </row>
    <row r="26" spans="1:12" s="18" customFormat="1" ht="13.5" x14ac:dyDescent="0.15">
      <c r="A26" s="22" t="s">
        <v>34</v>
      </c>
      <c r="B26" s="18" t="s">
        <v>48</v>
      </c>
      <c r="D26" s="24"/>
      <c r="I26" s="25" t="s">
        <v>41</v>
      </c>
      <c r="J26" s="24"/>
      <c r="K26" s="52"/>
      <c r="L26" s="53"/>
    </row>
    <row r="27" spans="1:12" s="18" customFormat="1" ht="13.5" x14ac:dyDescent="0.15">
      <c r="A27" s="155" t="s">
        <v>207</v>
      </c>
      <c r="B27" s="156"/>
      <c r="C27" s="26"/>
      <c r="D27" s="27">
        <f>SUM(L6:L26)*1000</f>
        <v>0</v>
      </c>
      <c r="E27" s="26" t="s">
        <v>38</v>
      </c>
      <c r="F27" s="26" t="s">
        <v>39</v>
      </c>
      <c r="G27" s="26">
        <v>10</v>
      </c>
      <c r="H27" s="26" t="s">
        <v>46</v>
      </c>
      <c r="I27" s="28" t="s">
        <v>41</v>
      </c>
      <c r="J27" s="27">
        <f>D27*G27%</f>
        <v>0</v>
      </c>
      <c r="K27" s="55"/>
      <c r="L27" s="56">
        <f>ROUNDDOWN((J27)/1000,0)</f>
        <v>0</v>
      </c>
    </row>
    <row r="28" spans="1:12" s="16" customFormat="1" ht="14.25" thickBot="1" x14ac:dyDescent="0.2">
      <c r="A28" s="69" t="s">
        <v>208</v>
      </c>
      <c r="B28" s="70"/>
      <c r="C28" s="70"/>
      <c r="D28" s="70"/>
      <c r="E28" s="70"/>
      <c r="F28" s="70"/>
      <c r="G28" s="70"/>
      <c r="H28" s="70"/>
      <c r="I28" s="70"/>
      <c r="J28" s="71"/>
      <c r="K28" s="72"/>
      <c r="L28" s="73">
        <f>SUM(L6:L27)</f>
        <v>0</v>
      </c>
    </row>
    <row r="29" spans="1:12" s="16" customFormat="1" ht="13.5" x14ac:dyDescent="0.15">
      <c r="A29" s="74" t="s">
        <v>99</v>
      </c>
      <c r="B29" s="75"/>
      <c r="C29" s="75"/>
      <c r="D29" s="75"/>
      <c r="E29" s="75"/>
      <c r="F29" s="75"/>
      <c r="G29" s="75"/>
      <c r="H29" s="75"/>
      <c r="I29" s="75"/>
      <c r="J29" s="75"/>
      <c r="K29" s="153">
        <f>L28*1000</f>
        <v>0</v>
      </c>
      <c r="L29" s="154"/>
    </row>
    <row r="30" spans="1:12" s="16" customFormat="1" ht="13.5" x14ac:dyDescent="0.15">
      <c r="A30" s="74" t="s">
        <v>90</v>
      </c>
      <c r="B30" s="75"/>
      <c r="C30" s="75"/>
      <c r="D30" s="75"/>
      <c r="E30" s="75"/>
      <c r="F30" s="75"/>
      <c r="G30" s="75"/>
      <c r="H30" s="75"/>
      <c r="I30" s="75"/>
      <c r="J30" s="76"/>
      <c r="K30" s="145">
        <f>ROUNDDOWN(K29*0.1,0)</f>
        <v>0</v>
      </c>
      <c r="L30" s="146"/>
    </row>
    <row r="31" spans="1:12" s="16" customFormat="1" ht="13.5" x14ac:dyDescent="0.15">
      <c r="A31" s="74" t="s">
        <v>100</v>
      </c>
      <c r="B31" s="75"/>
      <c r="C31" s="75"/>
      <c r="D31" s="75"/>
      <c r="E31" s="75"/>
      <c r="F31" s="75"/>
      <c r="G31" s="75"/>
      <c r="H31" s="75"/>
      <c r="I31" s="75"/>
      <c r="J31" s="76"/>
      <c r="K31" s="145">
        <f>K29+K30</f>
        <v>0</v>
      </c>
      <c r="L31" s="146"/>
    </row>
    <row r="32" spans="1:12" s="16" customFormat="1" ht="13.5" x14ac:dyDescent="0.15">
      <c r="B32" s="77"/>
      <c r="D32" s="78"/>
      <c r="J32" s="78"/>
    </row>
    <row r="33" spans="1:13" s="16" customFormat="1" ht="13.5" x14ac:dyDescent="0.15">
      <c r="A33" s="144" t="s">
        <v>91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 t="s">
        <v>79</v>
      </c>
      <c r="L33" s="144"/>
    </row>
    <row r="34" spans="1:13" s="16" customFormat="1" ht="13.5" x14ac:dyDescent="0.15">
      <c r="A34" s="79" t="s">
        <v>19</v>
      </c>
      <c r="B34" s="80"/>
      <c r="C34" s="80"/>
      <c r="D34" s="81"/>
      <c r="E34" s="80"/>
      <c r="F34" s="80"/>
      <c r="G34" s="80"/>
      <c r="H34" s="80"/>
      <c r="I34" s="80"/>
      <c r="J34" s="82"/>
      <c r="K34" s="164">
        <f>SUM(K35:K39)</f>
        <v>0</v>
      </c>
      <c r="L34" s="165"/>
    </row>
    <row r="35" spans="1:13" s="16" customFormat="1" ht="13.5" x14ac:dyDescent="0.15">
      <c r="A35" s="83" t="s">
        <v>20</v>
      </c>
      <c r="D35" s="78"/>
      <c r="J35" s="84"/>
      <c r="K35" s="85">
        <f>SUM(J36:J37)</f>
        <v>0</v>
      </c>
      <c r="L35" s="86"/>
      <c r="M35" s="87"/>
    </row>
    <row r="36" spans="1:13" s="16" customFormat="1" ht="13.5" x14ac:dyDescent="0.15">
      <c r="A36" s="83"/>
      <c r="B36" s="88" t="s">
        <v>71</v>
      </c>
      <c r="C36" s="88"/>
      <c r="D36" s="78"/>
      <c r="I36" s="89" t="s">
        <v>94</v>
      </c>
      <c r="J36" s="84"/>
      <c r="K36" s="83"/>
      <c r="L36" s="90"/>
      <c r="M36" s="91"/>
    </row>
    <row r="37" spans="1:13" s="16" customFormat="1" ht="13.5" x14ac:dyDescent="0.15">
      <c r="A37" s="83"/>
      <c r="B37" s="88" t="s">
        <v>81</v>
      </c>
      <c r="C37" s="88"/>
      <c r="D37" s="78"/>
      <c r="I37" s="89" t="s">
        <v>94</v>
      </c>
      <c r="J37" s="84"/>
      <c r="K37" s="83"/>
      <c r="L37" s="90"/>
      <c r="M37" s="91"/>
    </row>
    <row r="38" spans="1:13" s="16" customFormat="1" ht="13.5" x14ac:dyDescent="0.15">
      <c r="A38" s="83" t="s">
        <v>21</v>
      </c>
      <c r="D38" s="78"/>
      <c r="J38" s="84"/>
      <c r="K38" s="85">
        <f>SUM(J39)</f>
        <v>0</v>
      </c>
      <c r="L38" s="86"/>
    </row>
    <row r="39" spans="1:13" s="16" customFormat="1" ht="13.5" x14ac:dyDescent="0.15">
      <c r="A39" s="83"/>
      <c r="B39" s="88" t="s">
        <v>80</v>
      </c>
      <c r="C39" s="88"/>
      <c r="D39" s="78"/>
      <c r="I39" s="89" t="s">
        <v>94</v>
      </c>
      <c r="J39" s="84"/>
      <c r="K39" s="85"/>
      <c r="L39" s="90"/>
      <c r="M39" s="91"/>
    </row>
    <row r="40" spans="1:13" s="16" customFormat="1" ht="13.5" x14ac:dyDescent="0.15">
      <c r="A40" s="92"/>
      <c r="B40" s="93"/>
      <c r="C40" s="93"/>
      <c r="D40" s="94"/>
      <c r="E40" s="93"/>
      <c r="F40" s="93"/>
      <c r="G40" s="93"/>
      <c r="H40" s="93"/>
      <c r="I40" s="93"/>
      <c r="J40" s="95"/>
      <c r="K40" s="92"/>
      <c r="L40" s="96"/>
    </row>
    <row r="41" spans="1:13" s="16" customFormat="1" ht="13.5" x14ac:dyDescent="0.15">
      <c r="A41" s="74" t="s">
        <v>101</v>
      </c>
      <c r="B41" s="75"/>
      <c r="C41" s="75"/>
      <c r="D41" s="75"/>
      <c r="E41" s="75"/>
      <c r="F41" s="75"/>
      <c r="G41" s="75"/>
      <c r="H41" s="75"/>
      <c r="I41" s="75"/>
      <c r="J41" s="76"/>
      <c r="K41" s="145">
        <f>ROUNDDOWN(K34*0.1,0)</f>
        <v>0</v>
      </c>
      <c r="L41" s="146"/>
    </row>
    <row r="42" spans="1:13" s="16" customFormat="1" ht="13.5" x14ac:dyDescent="0.15">
      <c r="A42" s="74" t="s">
        <v>102</v>
      </c>
      <c r="B42" s="75"/>
      <c r="C42" s="75"/>
      <c r="D42" s="75"/>
      <c r="E42" s="75"/>
      <c r="F42" s="75"/>
      <c r="G42" s="75"/>
      <c r="H42" s="75"/>
      <c r="I42" s="75"/>
      <c r="J42" s="76"/>
      <c r="K42" s="145">
        <f>K34+K41</f>
        <v>0</v>
      </c>
      <c r="L42" s="146"/>
    </row>
    <row r="43" spans="1:13" s="16" customFormat="1" ht="13.5" x14ac:dyDescent="0.15">
      <c r="D43" s="91"/>
      <c r="J43" s="91"/>
    </row>
    <row r="44" spans="1:13" s="16" customFormat="1" ht="13.5" x14ac:dyDescent="0.15">
      <c r="A44" s="150" t="s">
        <v>103</v>
      </c>
      <c r="B44" s="151"/>
      <c r="C44" s="151"/>
      <c r="D44" s="151"/>
      <c r="E44" s="151"/>
      <c r="F44" s="151"/>
      <c r="G44" s="151"/>
      <c r="H44" s="151"/>
      <c r="I44" s="151"/>
      <c r="J44" s="152"/>
      <c r="K44" s="147">
        <f>ROUNDDOWN(K29+K34,0)</f>
        <v>0</v>
      </c>
      <c r="L44" s="148"/>
    </row>
    <row r="45" spans="1:13" s="16" customFormat="1" ht="13.5" x14ac:dyDescent="0.15">
      <c r="A45" s="150" t="s">
        <v>104</v>
      </c>
      <c r="B45" s="151"/>
      <c r="C45" s="151"/>
      <c r="D45" s="151"/>
      <c r="E45" s="151"/>
      <c r="F45" s="151"/>
      <c r="G45" s="151"/>
      <c r="H45" s="151"/>
      <c r="I45" s="151"/>
      <c r="J45" s="152"/>
      <c r="K45" s="145">
        <f>K30+K41</f>
        <v>0</v>
      </c>
      <c r="L45" s="146"/>
    </row>
    <row r="46" spans="1:13" s="16" customFormat="1" ht="13.5" x14ac:dyDescent="0.15">
      <c r="A46" s="150" t="s">
        <v>92</v>
      </c>
      <c r="B46" s="151"/>
      <c r="C46" s="151"/>
      <c r="D46" s="151"/>
      <c r="E46" s="151"/>
      <c r="F46" s="151"/>
      <c r="G46" s="151"/>
      <c r="H46" s="151"/>
      <c r="I46" s="151"/>
      <c r="J46" s="152"/>
      <c r="K46" s="145">
        <f>K44+K45</f>
        <v>0</v>
      </c>
      <c r="L46" s="146"/>
    </row>
    <row r="47" spans="1:13" ht="18" customHeight="1" x14ac:dyDescent="0.15"/>
    <row r="48" spans="1:13" ht="19.5" customHeight="1" x14ac:dyDescent="0.15">
      <c r="A48" s="149"/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</row>
    <row r="49" spans="1:12" ht="57.75" customHeight="1" x14ac:dyDescent="0.15">
      <c r="A49" s="143" t="s">
        <v>193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</row>
  </sheetData>
  <mergeCells count="23">
    <mergeCell ref="A2:L2"/>
    <mergeCell ref="K29:L29"/>
    <mergeCell ref="K46:L46"/>
    <mergeCell ref="A27:B27"/>
    <mergeCell ref="A44:J44"/>
    <mergeCell ref="B3:I3"/>
    <mergeCell ref="J3:L3"/>
    <mergeCell ref="A5:J5"/>
    <mergeCell ref="K5:L5"/>
    <mergeCell ref="K30:L30"/>
    <mergeCell ref="K31:L31"/>
    <mergeCell ref="A33:J33"/>
    <mergeCell ref="A4:B4"/>
    <mergeCell ref="K34:L34"/>
    <mergeCell ref="A45:J45"/>
    <mergeCell ref="A49:L49"/>
    <mergeCell ref="K33:L33"/>
    <mergeCell ref="K41:L41"/>
    <mergeCell ref="K42:L42"/>
    <mergeCell ref="K44:L44"/>
    <mergeCell ref="A48:L48"/>
    <mergeCell ref="A46:J46"/>
    <mergeCell ref="K45:L45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05" bestFit="1" customWidth="1"/>
    <col min="2" max="2" width="20" style="105" bestFit="1" customWidth="1"/>
    <col min="3" max="3" width="3.375" style="105" bestFit="1" customWidth="1"/>
    <col min="4" max="4" width="10.875" style="106" bestFit="1" customWidth="1"/>
    <col min="5" max="6" width="3.375" style="105" bestFit="1" customWidth="1"/>
    <col min="7" max="7" width="3.5" style="105" bestFit="1" customWidth="1"/>
    <col min="8" max="8" width="4.75" style="105" bestFit="1" customWidth="1"/>
    <col min="9" max="9" width="4.625" style="105" bestFit="1" customWidth="1"/>
    <col min="10" max="10" width="9.75" style="106" bestFit="1" customWidth="1"/>
    <col min="11" max="11" width="9.25" style="105" bestFit="1" customWidth="1"/>
    <col min="12" max="12" width="8.125" style="105" bestFit="1" customWidth="1"/>
    <col min="13" max="16384" width="9" style="105"/>
  </cols>
  <sheetData>
    <row r="1" spans="1:12" ht="19.5" customHeight="1" x14ac:dyDescent="0.15">
      <c r="K1" s="106"/>
      <c r="L1" s="15"/>
    </row>
    <row r="2" spans="1:12" ht="19.5" customHeight="1" x14ac:dyDescent="0.15">
      <c r="A2" s="168" t="s">
        <v>185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s="107" customFormat="1" ht="16.5" customHeight="1" x14ac:dyDescent="0.15">
      <c r="B3" s="169"/>
      <c r="C3" s="169"/>
      <c r="D3" s="169"/>
      <c r="E3" s="169"/>
      <c r="F3" s="169"/>
      <c r="G3" s="169"/>
      <c r="H3" s="169"/>
      <c r="J3" s="170"/>
      <c r="K3" s="170"/>
      <c r="L3" s="170"/>
    </row>
    <row r="4" spans="1:12" s="107" customFormat="1" ht="18" customHeight="1" thickBot="1" x14ac:dyDescent="0.2">
      <c r="A4" s="171" t="s">
        <v>190</v>
      </c>
      <c r="B4" s="171"/>
      <c r="C4" s="171"/>
      <c r="D4" s="171"/>
      <c r="E4" s="171"/>
      <c r="F4" s="171"/>
      <c r="G4" s="171"/>
      <c r="H4" s="171"/>
      <c r="I4" s="171"/>
      <c r="J4" s="171"/>
      <c r="K4" s="172"/>
      <c r="L4" s="172"/>
    </row>
    <row r="5" spans="1:12" s="107" customFormat="1" ht="18" customHeight="1" x14ac:dyDescent="0.15">
      <c r="A5" s="173" t="s">
        <v>163</v>
      </c>
      <c r="B5" s="174"/>
      <c r="C5" s="174"/>
      <c r="D5" s="174"/>
      <c r="E5" s="174"/>
      <c r="F5" s="174"/>
      <c r="G5" s="174"/>
      <c r="H5" s="174"/>
      <c r="I5" s="174"/>
      <c r="J5" s="175"/>
      <c r="K5" s="176" t="s">
        <v>162</v>
      </c>
      <c r="L5" s="177"/>
    </row>
    <row r="6" spans="1:12" s="107" customFormat="1" ht="18" customHeight="1" x14ac:dyDescent="0.15">
      <c r="A6" s="130" t="s">
        <v>161</v>
      </c>
      <c r="B6" s="129"/>
      <c r="C6" s="129"/>
      <c r="D6" s="129"/>
      <c r="E6" s="129"/>
      <c r="F6" s="129"/>
      <c r="G6" s="129"/>
      <c r="H6" s="129"/>
      <c r="I6" s="129"/>
      <c r="J6" s="128"/>
      <c r="K6" s="127"/>
      <c r="L6" s="126">
        <f>SUM(K7:K35)</f>
        <v>0</v>
      </c>
    </row>
    <row r="7" spans="1:12" s="107" customFormat="1" ht="18" customHeight="1" x14ac:dyDescent="0.15">
      <c r="A7" s="122" t="s">
        <v>160</v>
      </c>
      <c r="D7" s="124"/>
      <c r="J7" s="124"/>
      <c r="K7" s="120">
        <f>ROUNDDOWN((J8+J9+J10)/1000,0)</f>
        <v>0</v>
      </c>
      <c r="L7" s="123"/>
    </row>
    <row r="8" spans="1:12" s="107" customFormat="1" ht="18" customHeight="1" x14ac:dyDescent="0.15">
      <c r="A8" s="122"/>
      <c r="B8" s="107" t="s">
        <v>159</v>
      </c>
      <c r="D8" s="108"/>
      <c r="I8" s="121" t="s">
        <v>125</v>
      </c>
      <c r="J8" s="108"/>
      <c r="K8" s="120"/>
      <c r="L8" s="119"/>
    </row>
    <row r="9" spans="1:12" s="107" customFormat="1" ht="18" customHeight="1" x14ac:dyDescent="0.15">
      <c r="A9" s="122"/>
      <c r="B9" s="107" t="s">
        <v>158</v>
      </c>
      <c r="D9" s="108"/>
      <c r="I9" s="121" t="s">
        <v>125</v>
      </c>
      <c r="J9" s="108"/>
      <c r="K9" s="120"/>
      <c r="L9" s="119"/>
    </row>
    <row r="10" spans="1:12" s="107" customFormat="1" ht="18" customHeight="1" x14ac:dyDescent="0.15">
      <c r="A10" s="122"/>
      <c r="B10" s="107" t="s">
        <v>157</v>
      </c>
      <c r="D10" s="108"/>
      <c r="I10" s="121" t="s">
        <v>125</v>
      </c>
      <c r="J10" s="108"/>
      <c r="K10" s="120"/>
      <c r="L10" s="119"/>
    </row>
    <row r="11" spans="1:12" s="107" customFormat="1" ht="18" customHeight="1" x14ac:dyDescent="0.15">
      <c r="A11" s="122"/>
      <c r="D11" s="108"/>
      <c r="I11" s="121"/>
      <c r="J11" s="108"/>
      <c r="K11" s="120"/>
      <c r="L11" s="119"/>
    </row>
    <row r="12" spans="1:12" s="107" customFormat="1" ht="18" customHeight="1" x14ac:dyDescent="0.15">
      <c r="A12" s="122" t="s">
        <v>156</v>
      </c>
      <c r="D12" s="108"/>
      <c r="J12" s="108"/>
      <c r="K12" s="120">
        <f>ROUNDDOWN((J13+J14)/1000,0)</f>
        <v>0</v>
      </c>
      <c r="L12" s="119"/>
    </row>
    <row r="13" spans="1:12" s="107" customFormat="1" ht="18" customHeight="1" x14ac:dyDescent="0.15">
      <c r="A13" s="122"/>
      <c r="B13" s="107" t="s">
        <v>155</v>
      </c>
      <c r="D13" s="108"/>
      <c r="I13" s="121" t="s">
        <v>125</v>
      </c>
      <c r="J13" s="108"/>
      <c r="K13" s="120"/>
      <c r="L13" s="119"/>
    </row>
    <row r="14" spans="1:12" s="107" customFormat="1" ht="18" customHeight="1" x14ac:dyDescent="0.15">
      <c r="A14" s="122"/>
      <c r="B14" s="107" t="s">
        <v>154</v>
      </c>
      <c r="D14" s="108"/>
      <c r="I14" s="121" t="s">
        <v>125</v>
      </c>
      <c r="J14" s="108"/>
      <c r="K14" s="120"/>
      <c r="L14" s="119"/>
    </row>
    <row r="15" spans="1:12" s="107" customFormat="1" ht="18" customHeight="1" x14ac:dyDescent="0.15">
      <c r="A15" s="122"/>
      <c r="D15" s="108"/>
      <c r="I15" s="121"/>
      <c r="J15" s="108"/>
      <c r="K15" s="120"/>
      <c r="L15" s="119"/>
    </row>
    <row r="16" spans="1:12" s="107" customFormat="1" ht="18" customHeight="1" x14ac:dyDescent="0.15">
      <c r="A16" s="122" t="s">
        <v>153</v>
      </c>
      <c r="D16" s="124"/>
      <c r="J16" s="124"/>
      <c r="K16" s="120">
        <f>ROUNDDOWN((J17+J18)/1000,0)</f>
        <v>0</v>
      </c>
      <c r="L16" s="123"/>
    </row>
    <row r="17" spans="1:12" s="107" customFormat="1" ht="18" customHeight="1" x14ac:dyDescent="0.15">
      <c r="A17" s="122"/>
      <c r="B17" s="107" t="s">
        <v>152</v>
      </c>
      <c r="C17" s="107" t="s">
        <v>130</v>
      </c>
      <c r="D17" s="108"/>
      <c r="E17" s="107" t="s">
        <v>128</v>
      </c>
      <c r="F17" s="107" t="s">
        <v>127</v>
      </c>
      <c r="H17" s="107" t="s">
        <v>129</v>
      </c>
      <c r="I17" s="121" t="s">
        <v>145</v>
      </c>
      <c r="J17" s="108">
        <f>D17*G17</f>
        <v>0</v>
      </c>
      <c r="K17" s="125"/>
      <c r="L17" s="119"/>
    </row>
    <row r="18" spans="1:12" s="107" customFormat="1" ht="18" customHeight="1" x14ac:dyDescent="0.15">
      <c r="A18" s="122"/>
      <c r="B18" s="107" t="s">
        <v>151</v>
      </c>
      <c r="C18" s="107" t="s">
        <v>130</v>
      </c>
      <c r="D18" s="108"/>
      <c r="E18" s="107" t="s">
        <v>128</v>
      </c>
      <c r="F18" s="107" t="s">
        <v>127</v>
      </c>
      <c r="H18" s="107" t="s">
        <v>150</v>
      </c>
      <c r="I18" s="121" t="s">
        <v>145</v>
      </c>
      <c r="J18" s="108">
        <f>D18*G18</f>
        <v>0</v>
      </c>
      <c r="K18" s="120"/>
      <c r="L18" s="119"/>
    </row>
    <row r="19" spans="1:12" s="107" customFormat="1" ht="18" customHeight="1" x14ac:dyDescent="0.15">
      <c r="A19" s="122"/>
      <c r="D19" s="108"/>
      <c r="I19" s="121"/>
      <c r="J19" s="108"/>
      <c r="K19" s="120"/>
      <c r="L19" s="119"/>
    </row>
    <row r="20" spans="1:12" s="107" customFormat="1" ht="18" customHeight="1" x14ac:dyDescent="0.15">
      <c r="A20" s="122" t="s">
        <v>149</v>
      </c>
      <c r="D20" s="108"/>
      <c r="I20" s="121"/>
      <c r="J20" s="108"/>
      <c r="K20" s="120">
        <f>ROUNDDOWN((J21+J22+J23)/1000,0)</f>
        <v>0</v>
      </c>
      <c r="L20" s="119"/>
    </row>
    <row r="21" spans="1:12" s="107" customFormat="1" ht="18" customHeight="1" x14ac:dyDescent="0.15">
      <c r="A21" s="122"/>
      <c r="B21" s="107" t="s">
        <v>148</v>
      </c>
      <c r="D21" s="108"/>
      <c r="I21" s="121" t="s">
        <v>145</v>
      </c>
      <c r="J21" s="108"/>
      <c r="K21" s="120"/>
      <c r="L21" s="119"/>
    </row>
    <row r="22" spans="1:12" s="107" customFormat="1" ht="18" customHeight="1" x14ac:dyDescent="0.15">
      <c r="A22" s="122"/>
      <c r="B22" s="107" t="s">
        <v>147</v>
      </c>
      <c r="D22" s="108"/>
      <c r="I22" s="121" t="s">
        <v>145</v>
      </c>
      <c r="J22" s="108"/>
      <c r="K22" s="120"/>
      <c r="L22" s="119"/>
    </row>
    <row r="23" spans="1:12" s="107" customFormat="1" ht="18" customHeight="1" x14ac:dyDescent="0.15">
      <c r="A23" s="122"/>
      <c r="B23" s="107" t="s">
        <v>146</v>
      </c>
      <c r="D23" s="108"/>
      <c r="I23" s="121" t="s">
        <v>145</v>
      </c>
      <c r="J23" s="108"/>
      <c r="K23" s="120"/>
      <c r="L23" s="119"/>
    </row>
    <row r="24" spans="1:12" s="107" customFormat="1" ht="18" customHeight="1" x14ac:dyDescent="0.15">
      <c r="A24" s="122"/>
      <c r="D24" s="108"/>
      <c r="I24" s="121"/>
      <c r="J24" s="108"/>
      <c r="K24" s="120"/>
      <c r="L24" s="119"/>
    </row>
    <row r="25" spans="1:12" s="107" customFormat="1" ht="18" customHeight="1" x14ac:dyDescent="0.15">
      <c r="A25" s="122" t="s">
        <v>144</v>
      </c>
      <c r="D25" s="124"/>
      <c r="J25" s="124"/>
      <c r="K25" s="120">
        <f>ROUNDDOWN((J26+J27+J28)/1000,0)</f>
        <v>0</v>
      </c>
      <c r="L25" s="119"/>
    </row>
    <row r="26" spans="1:12" s="107" customFormat="1" ht="18" customHeight="1" x14ac:dyDescent="0.15">
      <c r="A26" s="122" t="s">
        <v>143</v>
      </c>
      <c r="B26" s="107" t="s">
        <v>140</v>
      </c>
      <c r="D26" s="108"/>
      <c r="I26" s="121" t="s">
        <v>125</v>
      </c>
      <c r="J26" s="108"/>
      <c r="K26" s="120"/>
      <c r="L26" s="119"/>
    </row>
    <row r="27" spans="1:12" s="107" customFormat="1" ht="18" customHeight="1" x14ac:dyDescent="0.15">
      <c r="A27" s="122"/>
      <c r="B27" s="107" t="s">
        <v>142</v>
      </c>
      <c r="D27" s="108"/>
      <c r="I27" s="121" t="s">
        <v>125</v>
      </c>
      <c r="J27" s="108"/>
      <c r="K27" s="120"/>
      <c r="L27" s="119"/>
    </row>
    <row r="28" spans="1:12" s="107" customFormat="1" ht="18" customHeight="1" x14ac:dyDescent="0.15">
      <c r="A28" s="122" t="s">
        <v>141</v>
      </c>
      <c r="B28" s="107" t="s">
        <v>140</v>
      </c>
      <c r="D28" s="108"/>
      <c r="I28" s="121" t="s">
        <v>125</v>
      </c>
      <c r="J28" s="108"/>
      <c r="K28" s="120"/>
      <c r="L28" s="119"/>
    </row>
    <row r="29" spans="1:12" s="107" customFormat="1" ht="18" customHeight="1" x14ac:dyDescent="0.15">
      <c r="A29" s="122"/>
      <c r="D29" s="108"/>
      <c r="I29" s="121"/>
      <c r="J29" s="108"/>
      <c r="K29" s="120"/>
      <c r="L29" s="119"/>
    </row>
    <row r="30" spans="1:12" s="107" customFormat="1" ht="18" customHeight="1" x14ac:dyDescent="0.15">
      <c r="A30" s="122" t="s">
        <v>139</v>
      </c>
      <c r="D30" s="124"/>
      <c r="J30" s="124"/>
      <c r="K30" s="120">
        <f>ROUNDDOWN((J31+J32+J34+J33)/1000,0)</f>
        <v>0</v>
      </c>
      <c r="L30" s="123"/>
    </row>
    <row r="31" spans="1:12" s="107" customFormat="1" ht="18" customHeight="1" x14ac:dyDescent="0.15">
      <c r="A31" s="122" t="s">
        <v>138</v>
      </c>
      <c r="B31" s="107" t="s">
        <v>137</v>
      </c>
      <c r="D31" s="108"/>
      <c r="I31" s="121" t="s">
        <v>125</v>
      </c>
      <c r="J31" s="108"/>
      <c r="K31" s="120"/>
      <c r="L31" s="119"/>
    </row>
    <row r="32" spans="1:12" s="107" customFormat="1" ht="18" customHeight="1" x14ac:dyDescent="0.15">
      <c r="A32" s="122" t="s">
        <v>136</v>
      </c>
      <c r="B32" s="107" t="s">
        <v>135</v>
      </c>
      <c r="D32" s="108"/>
      <c r="I32" s="121" t="s">
        <v>125</v>
      </c>
      <c r="J32" s="108"/>
      <c r="K32" s="120"/>
      <c r="L32" s="119"/>
    </row>
    <row r="33" spans="1:12" s="107" customFormat="1" ht="18" customHeight="1" x14ac:dyDescent="0.15">
      <c r="A33" s="122" t="s">
        <v>134</v>
      </c>
      <c r="B33" s="107" t="s">
        <v>133</v>
      </c>
      <c r="D33" s="108"/>
      <c r="I33" s="121" t="s">
        <v>125</v>
      </c>
      <c r="J33" s="108"/>
      <c r="K33" s="120"/>
      <c r="L33" s="119"/>
    </row>
    <row r="34" spans="1:12" s="107" customFormat="1" ht="18" customHeight="1" x14ac:dyDescent="0.15">
      <c r="A34" s="122" t="s">
        <v>132</v>
      </c>
      <c r="B34" s="107" t="s">
        <v>131</v>
      </c>
      <c r="C34" s="107" t="s">
        <v>130</v>
      </c>
      <c r="D34" s="108"/>
      <c r="E34" s="107" t="s">
        <v>128</v>
      </c>
      <c r="F34" s="107" t="s">
        <v>127</v>
      </c>
      <c r="H34" s="107" t="s">
        <v>129</v>
      </c>
      <c r="I34" s="121" t="s">
        <v>125</v>
      </c>
      <c r="J34" s="108">
        <f>D34*G34</f>
        <v>0</v>
      </c>
      <c r="K34" s="120"/>
      <c r="L34" s="119"/>
    </row>
    <row r="35" spans="1:12" s="107" customFormat="1" ht="18" customHeight="1" x14ac:dyDescent="0.15">
      <c r="A35" s="122"/>
      <c r="D35" s="108"/>
      <c r="I35" s="121"/>
      <c r="J35" s="108"/>
      <c r="K35" s="120"/>
      <c r="L35" s="119"/>
    </row>
    <row r="36" spans="1:12" s="107" customFormat="1" ht="18" customHeight="1" x14ac:dyDescent="0.15">
      <c r="A36" s="178" t="s">
        <v>195</v>
      </c>
      <c r="B36" s="179"/>
      <c r="C36" s="118"/>
      <c r="D36" s="116">
        <f>SUM(L6)*1000</f>
        <v>0</v>
      </c>
      <c r="E36" s="118" t="s">
        <v>128</v>
      </c>
      <c r="F36" s="118" t="s">
        <v>127</v>
      </c>
      <c r="G36" s="118">
        <v>30</v>
      </c>
      <c r="H36" s="118" t="s">
        <v>126</v>
      </c>
      <c r="I36" s="117" t="s">
        <v>125</v>
      </c>
      <c r="J36" s="116">
        <f>D36*G36%</f>
        <v>0</v>
      </c>
      <c r="K36" s="115"/>
      <c r="L36" s="114">
        <f>ROUNDDOWN((J36)/1000,0)</f>
        <v>0</v>
      </c>
    </row>
    <row r="37" spans="1:12" s="107" customFormat="1" ht="18" customHeight="1" thickBot="1" x14ac:dyDescent="0.2">
      <c r="A37" s="180" t="s">
        <v>124</v>
      </c>
      <c r="B37" s="181"/>
      <c r="C37" s="181"/>
      <c r="D37" s="181"/>
      <c r="E37" s="181"/>
      <c r="F37" s="181"/>
      <c r="G37" s="181"/>
      <c r="H37" s="181"/>
      <c r="I37" s="181"/>
      <c r="J37" s="182"/>
      <c r="K37" s="185">
        <f>L6+L36</f>
        <v>0</v>
      </c>
      <c r="L37" s="186"/>
    </row>
    <row r="38" spans="1:12" s="110" customFormat="1" ht="18" customHeight="1" x14ac:dyDescent="0.15">
      <c r="A38" s="113" t="s">
        <v>123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83">
        <f>K37*1000</f>
        <v>0</v>
      </c>
      <c r="L38" s="184"/>
    </row>
    <row r="39" spans="1:12" s="110" customFormat="1" ht="18" customHeight="1" x14ac:dyDescent="0.15">
      <c r="A39" s="187" t="s">
        <v>122</v>
      </c>
      <c r="B39" s="188"/>
      <c r="C39" s="112"/>
      <c r="D39" s="112"/>
      <c r="E39" s="112"/>
      <c r="F39" s="112"/>
      <c r="G39" s="112"/>
      <c r="H39" s="112"/>
      <c r="I39" s="112"/>
      <c r="J39" s="111"/>
      <c r="K39" s="166">
        <f>K37*1000*0.1</f>
        <v>0</v>
      </c>
      <c r="L39" s="167"/>
    </row>
    <row r="40" spans="1:12" s="110" customFormat="1" ht="18" customHeight="1" x14ac:dyDescent="0.15">
      <c r="A40" s="113" t="s">
        <v>121</v>
      </c>
      <c r="B40" s="112"/>
      <c r="C40" s="112"/>
      <c r="D40" s="112"/>
      <c r="E40" s="112"/>
      <c r="F40" s="112"/>
      <c r="G40" s="112"/>
      <c r="H40" s="112"/>
      <c r="I40" s="112"/>
      <c r="J40" s="111"/>
      <c r="K40" s="166">
        <f>K37*1000+K39</f>
        <v>0</v>
      </c>
      <c r="L40" s="167"/>
    </row>
    <row r="41" spans="1:12" s="107" customFormat="1" ht="18" customHeight="1" x14ac:dyDescent="0.15">
      <c r="B41" s="109"/>
      <c r="D41" s="108"/>
      <c r="J41" s="108"/>
    </row>
    <row r="42" spans="1:12" s="107" customFormat="1" ht="18" customHeight="1" x14ac:dyDescent="0.15">
      <c r="A42" s="144" t="s">
        <v>91</v>
      </c>
      <c r="B42" s="144"/>
      <c r="C42" s="144"/>
      <c r="D42" s="144"/>
      <c r="E42" s="144"/>
      <c r="F42" s="144"/>
      <c r="G42" s="144"/>
      <c r="H42" s="144"/>
      <c r="I42" s="144"/>
      <c r="J42" s="144"/>
      <c r="K42" s="144" t="s">
        <v>79</v>
      </c>
      <c r="L42" s="144"/>
    </row>
    <row r="43" spans="1:12" s="107" customFormat="1" ht="18" customHeight="1" x14ac:dyDescent="0.15">
      <c r="A43" s="79" t="s">
        <v>8</v>
      </c>
      <c r="B43" s="80"/>
      <c r="C43" s="80"/>
      <c r="D43" s="81"/>
      <c r="E43" s="80"/>
      <c r="F43" s="80"/>
      <c r="G43" s="80"/>
      <c r="H43" s="80"/>
      <c r="I43" s="80"/>
      <c r="J43" s="82"/>
      <c r="K43" s="164">
        <f>SUM(K44:K47)</f>
        <v>0</v>
      </c>
      <c r="L43" s="165"/>
    </row>
    <row r="44" spans="1:12" s="107" customFormat="1" ht="18" customHeight="1" x14ac:dyDescent="0.15">
      <c r="A44" s="83" t="s">
        <v>20</v>
      </c>
      <c r="B44" s="16"/>
      <c r="C44" s="16"/>
      <c r="D44" s="78"/>
      <c r="E44" s="16"/>
      <c r="F44" s="16"/>
      <c r="G44" s="16"/>
      <c r="H44" s="16"/>
      <c r="I44" s="16"/>
      <c r="J44" s="84"/>
      <c r="K44" s="85">
        <f>SUM(J45:J45)</f>
        <v>0</v>
      </c>
      <c r="L44" s="86"/>
    </row>
    <row r="45" spans="1:12" s="107" customFormat="1" ht="18" customHeight="1" x14ac:dyDescent="0.15">
      <c r="A45" s="83"/>
      <c r="B45" s="88" t="s">
        <v>81</v>
      </c>
      <c r="C45" s="88"/>
      <c r="D45" s="78"/>
      <c r="E45" s="16"/>
      <c r="F45" s="16"/>
      <c r="G45" s="16"/>
      <c r="H45" s="16"/>
      <c r="I45" s="89" t="s">
        <v>94</v>
      </c>
      <c r="J45" s="84"/>
      <c r="K45" s="83"/>
      <c r="L45" s="90"/>
    </row>
    <row r="46" spans="1:12" s="107" customFormat="1" ht="18" customHeight="1" x14ac:dyDescent="0.15">
      <c r="A46" s="83" t="s">
        <v>21</v>
      </c>
      <c r="B46" s="16"/>
      <c r="C46" s="16"/>
      <c r="D46" s="78"/>
      <c r="E46" s="16"/>
      <c r="F46" s="16"/>
      <c r="G46" s="16"/>
      <c r="H46" s="16"/>
      <c r="I46" s="16"/>
      <c r="J46" s="84"/>
      <c r="K46" s="85">
        <f>SUM(J47)</f>
        <v>0</v>
      </c>
      <c r="L46" s="86"/>
    </row>
    <row r="47" spans="1:12" s="107" customFormat="1" ht="18" customHeight="1" x14ac:dyDescent="0.15">
      <c r="A47" s="83"/>
      <c r="B47" s="88" t="s">
        <v>80</v>
      </c>
      <c r="C47" s="88"/>
      <c r="D47" s="78"/>
      <c r="E47" s="16"/>
      <c r="F47" s="16"/>
      <c r="G47" s="16"/>
      <c r="H47" s="16"/>
      <c r="I47" s="89" t="s">
        <v>94</v>
      </c>
      <c r="J47" s="84"/>
      <c r="K47" s="85"/>
      <c r="L47" s="90"/>
    </row>
    <row r="48" spans="1:12" s="107" customFormat="1" ht="18" customHeight="1" x14ac:dyDescent="0.15">
      <c r="A48" s="92"/>
      <c r="B48" s="93"/>
      <c r="C48" s="93"/>
      <c r="D48" s="94"/>
      <c r="E48" s="93"/>
      <c r="F48" s="93"/>
      <c r="G48" s="93"/>
      <c r="H48" s="93"/>
      <c r="I48" s="93"/>
      <c r="J48" s="95"/>
      <c r="K48" s="92"/>
      <c r="L48" s="96"/>
    </row>
    <row r="49" spans="1:12" s="107" customFormat="1" ht="18" customHeight="1" x14ac:dyDescent="0.15">
      <c r="A49" s="74" t="s">
        <v>101</v>
      </c>
      <c r="B49" s="75"/>
      <c r="C49" s="75"/>
      <c r="D49" s="75"/>
      <c r="E49" s="75"/>
      <c r="F49" s="75"/>
      <c r="G49" s="75"/>
      <c r="H49" s="75"/>
      <c r="I49" s="75"/>
      <c r="J49" s="76"/>
      <c r="K49" s="145">
        <f>ROUNDDOWN(K43*0.1,0)</f>
        <v>0</v>
      </c>
      <c r="L49" s="146"/>
    </row>
    <row r="50" spans="1:12" s="107" customFormat="1" ht="18" customHeight="1" x14ac:dyDescent="0.15">
      <c r="A50" s="74" t="s">
        <v>194</v>
      </c>
      <c r="B50" s="75"/>
      <c r="C50" s="75"/>
      <c r="D50" s="75"/>
      <c r="E50" s="75"/>
      <c r="F50" s="75"/>
      <c r="G50" s="75"/>
      <c r="H50" s="75"/>
      <c r="I50" s="75"/>
      <c r="J50" s="76"/>
      <c r="K50" s="145">
        <f>K43+K49</f>
        <v>0</v>
      </c>
      <c r="L50" s="146"/>
    </row>
    <row r="51" spans="1:12" s="107" customFormat="1" ht="18" customHeight="1" x14ac:dyDescent="0.15">
      <c r="A51" s="16"/>
      <c r="B51" s="16"/>
      <c r="C51" s="16"/>
      <c r="D51" s="91"/>
      <c r="E51" s="16"/>
      <c r="F51" s="16"/>
      <c r="G51" s="16"/>
      <c r="H51" s="16"/>
      <c r="I51" s="16"/>
      <c r="J51" s="91"/>
      <c r="K51" s="16"/>
      <c r="L51" s="16"/>
    </row>
    <row r="52" spans="1:12" s="107" customFormat="1" ht="18" customHeight="1" x14ac:dyDescent="0.15">
      <c r="A52" s="150" t="s">
        <v>189</v>
      </c>
      <c r="B52" s="151"/>
      <c r="C52" s="151"/>
      <c r="D52" s="151"/>
      <c r="E52" s="151"/>
      <c r="F52" s="151"/>
      <c r="G52" s="151"/>
      <c r="H52" s="151"/>
      <c r="I52" s="151"/>
      <c r="J52" s="152"/>
      <c r="K52" s="147">
        <f>ROUNDDOWN(K38+K43,0)</f>
        <v>0</v>
      </c>
      <c r="L52" s="148"/>
    </row>
    <row r="53" spans="1:12" s="107" customFormat="1" ht="18" customHeight="1" x14ac:dyDescent="0.15">
      <c r="A53" s="150" t="s">
        <v>104</v>
      </c>
      <c r="B53" s="151"/>
      <c r="C53" s="151"/>
      <c r="D53" s="151"/>
      <c r="E53" s="151"/>
      <c r="F53" s="151"/>
      <c r="G53" s="151"/>
      <c r="H53" s="151"/>
      <c r="I53" s="151"/>
      <c r="J53" s="152"/>
      <c r="K53" s="145">
        <f>K39+K49</f>
        <v>0</v>
      </c>
      <c r="L53" s="146"/>
    </row>
    <row r="54" spans="1:12" s="107" customFormat="1" ht="18" customHeight="1" x14ac:dyDescent="0.15">
      <c r="A54" s="150" t="s">
        <v>92</v>
      </c>
      <c r="B54" s="151"/>
      <c r="C54" s="151"/>
      <c r="D54" s="151"/>
      <c r="E54" s="151"/>
      <c r="F54" s="151"/>
      <c r="G54" s="151"/>
      <c r="H54" s="151"/>
      <c r="I54" s="151"/>
      <c r="J54" s="152"/>
      <c r="K54" s="145">
        <f>K52+K53</f>
        <v>0</v>
      </c>
      <c r="L54" s="146"/>
    </row>
    <row r="55" spans="1:12" s="107" customFormat="1" ht="18" customHeight="1" x14ac:dyDescent="0.15">
      <c r="B55" s="109"/>
      <c r="D55" s="108"/>
      <c r="J55" s="108"/>
    </row>
    <row r="56" spans="1:12" s="107" customFormat="1" ht="18" customHeight="1" x14ac:dyDescent="0.15">
      <c r="B56" s="109"/>
      <c r="D56" s="108"/>
      <c r="J56" s="108"/>
    </row>
    <row r="57" spans="1:12" s="107" customFormat="1" ht="18" customHeight="1" x14ac:dyDescent="0.15">
      <c r="B57" s="109"/>
      <c r="D57" s="108"/>
      <c r="J57" s="108"/>
    </row>
    <row r="58" spans="1:12" s="107" customFormat="1" ht="18" customHeight="1" x14ac:dyDescent="0.15">
      <c r="B58" s="109"/>
      <c r="D58" s="108"/>
      <c r="J58" s="108"/>
    </row>
    <row r="59" spans="1:12" s="107" customFormat="1" ht="18" customHeight="1" x14ac:dyDescent="0.15">
      <c r="B59" s="109"/>
      <c r="D59" s="108"/>
      <c r="J59" s="108"/>
    </row>
    <row r="60" spans="1:12" s="107" customFormat="1" ht="18" customHeight="1" x14ac:dyDescent="0.15">
      <c r="B60" s="109"/>
      <c r="D60" s="108"/>
      <c r="J60" s="108"/>
    </row>
    <row r="61" spans="1:12" s="107" customFormat="1" ht="18" customHeight="1" x14ac:dyDescent="0.15">
      <c r="B61" s="109"/>
      <c r="D61" s="108"/>
      <c r="J61" s="108"/>
    </row>
    <row r="62" spans="1:12" s="107" customFormat="1" ht="18" customHeight="1" x14ac:dyDescent="0.15">
      <c r="B62" s="109"/>
      <c r="D62" s="108"/>
      <c r="J62" s="108"/>
    </row>
    <row r="63" spans="1:12" s="107" customFormat="1" ht="18" customHeight="1" x14ac:dyDescent="0.15">
      <c r="B63" s="109"/>
      <c r="D63" s="108"/>
      <c r="J63" s="108"/>
    </row>
    <row r="64" spans="1:12" s="107" customFormat="1" ht="18" customHeight="1" x14ac:dyDescent="0.15">
      <c r="B64" s="109"/>
      <c r="D64" s="108"/>
      <c r="J64" s="108"/>
    </row>
    <row r="65" spans="1:12" s="107" customFormat="1" ht="18" customHeight="1" x14ac:dyDescent="0.15">
      <c r="B65" s="109"/>
      <c r="D65" s="108"/>
      <c r="J65" s="108"/>
    </row>
    <row r="66" spans="1:12" customFormat="1" ht="19.5" customHeight="1" x14ac:dyDescent="0.15">
      <c r="A66" s="149" t="s">
        <v>187</v>
      </c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2025-04-11T03:06:00Z</dcterms:created>
  <dcterms:modified xsi:type="dcterms:W3CDTF">2025-04-11T03:06:06Z</dcterms:modified>
</cp:coreProperties>
</file>