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40153374-7929-43A5-B091-7FBF13B39FEC}" xr6:coauthVersionLast="47" xr6:coauthVersionMax="47" xr10:uidLastSave="{00000000-0000-0000-0000-000000000000}"/>
  <bookViews>
    <workbookView xWindow="-120" yWindow="-16320" windowWidth="29040" windowHeight="1584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助成先総括表" sheetId="27" r:id="rId5"/>
    <sheet name="別紙2(3)委託共同研究先総括表" sheetId="31" r:id="rId6"/>
    <sheet name="別紙2(4)項目別明細表(助成先)【2025年度】" sheetId="28" r:id="rId7"/>
    <sheet name="別紙2(4)項目別明細表(助成先)【2026年度】" sheetId="37" r:id="rId8"/>
    <sheet name="別紙2(4)項目別明細表(助成先)【2027年度】" sheetId="38" r:id="rId9"/>
    <sheet name="別紙2(4)項目別明細表(助成先)【2028年度】" sheetId="39" r:id="rId10"/>
    <sheet name="別紙2(4)項目別明細表(助成先)【2029年度】" sheetId="43" r:id="rId11"/>
    <sheet name="別紙2(4)項目別明細表(委託共同研究先)【2025年度】" sheetId="36" r:id="rId12"/>
    <sheet name="別紙2(4)項目別明細表(委託共同研究先)【2026年度】" sheetId="40" r:id="rId13"/>
    <sheet name="別紙2(4)項目別明細表(委託共同研究先)【2027年度】" sheetId="41" r:id="rId14"/>
    <sheet name="別紙2(4)項目別明細表(委託共同研究先)【2028年度】" sheetId="42" r:id="rId15"/>
    <sheet name="別紙2(4)項目別明細表(委託共同研究先)【2029年度】" sheetId="44" r:id="rId16"/>
  </sheets>
  <definedNames>
    <definedName name="_xlnm._FilterDatabase" localSheetId="2" hidden="1">提案書様式!$A$75:$C$81</definedName>
    <definedName name="_xlnm.Print_Area" localSheetId="1">情報項目シート!$A$1:$F$84</definedName>
    <definedName name="_xlnm.Print_Area" localSheetId="2">提案書様式!$A$1:$Z$103</definedName>
    <definedName name="_xlnm.Print_Area" localSheetId="3">'別紙2(1)全期間総括表'!$A$1:$H$29</definedName>
    <definedName name="_xlnm.Print_Area" localSheetId="4">'別紙2(2)助成先総括表'!$A$1:$G$29</definedName>
    <definedName name="_xlnm.Print_Area" localSheetId="5">'別紙2(3)委託共同研究先総括表'!$A$1:$G$30</definedName>
    <definedName name="_xlnm.Print_Area" localSheetId="11">'別紙2(4)項目別明細表(委託共同研究先)【2025年度】'!$A$1:$L$59</definedName>
    <definedName name="_xlnm.Print_Area" localSheetId="12">'別紙2(4)項目別明細表(委託共同研究先)【2026年度】'!$A$1:$L$59</definedName>
    <definedName name="_xlnm.Print_Area" localSheetId="13">'別紙2(4)項目別明細表(委託共同研究先)【2027年度】'!$A$1:$L$59</definedName>
    <definedName name="_xlnm.Print_Area" localSheetId="14">'別紙2(4)項目別明細表(委託共同研究先)【2028年度】'!$A$1:$L$59</definedName>
    <definedName name="_xlnm.Print_Area" localSheetId="15">'別紙2(4)項目別明細表(委託共同研究先)【2029年度】'!$A$1:$L$59</definedName>
    <definedName name="_xlnm.Print_Area" localSheetId="6">'別紙2(4)項目別明細表(助成先)【2025年度】'!$A$1:$L$62</definedName>
    <definedName name="_xlnm.Print_Area" localSheetId="7">'別紙2(4)項目別明細表(助成先)【2026年度】'!$A$1:$L$62</definedName>
    <definedName name="_xlnm.Print_Area" localSheetId="8">'別紙2(4)項目別明細表(助成先)【2027年度】'!$A$1:$L$62</definedName>
    <definedName name="_xlnm.Print_Area" localSheetId="9">'別紙2(4)項目別明細表(助成先)【2028年度】'!$A$1:$L$62</definedName>
    <definedName name="_xlnm.Print_Area" localSheetId="10">'別紙2(4)項目別明細表(助成先)【2029年度】'!$A$1:$L$65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4" l="1"/>
  <c r="A4" i="42"/>
  <c r="A4" i="41"/>
  <c r="A4" i="40"/>
  <c r="A4" i="36"/>
  <c r="A4" i="43"/>
  <c r="A4" i="39"/>
  <c r="A4" i="38"/>
  <c r="A4" i="37"/>
  <c r="A4" i="28"/>
  <c r="A5" i="31"/>
  <c r="A5" i="27"/>
  <c r="A5" i="29"/>
  <c r="E24" i="24"/>
  <c r="A18" i="24"/>
  <c r="G7" i="17"/>
  <c r="J51" i="41"/>
  <c r="K51" i="42"/>
  <c r="J51" i="42"/>
  <c r="K51" i="41"/>
  <c r="K51" i="40"/>
  <c r="J51" i="40"/>
  <c r="K51" i="36"/>
  <c r="J51" i="36"/>
  <c r="B19" i="31"/>
  <c r="B18" i="31"/>
  <c r="B17" i="31"/>
  <c r="B15" i="31"/>
  <c r="B14" i="31"/>
  <c r="B13" i="31"/>
  <c r="B12" i="31"/>
  <c r="B11" i="31"/>
  <c r="B10" i="31"/>
  <c r="B9" i="31"/>
  <c r="B19" i="27"/>
  <c r="B18" i="27"/>
  <c r="B17" i="27"/>
  <c r="B15" i="27"/>
  <c r="B14" i="27"/>
  <c r="B13" i="27"/>
  <c r="B12" i="27"/>
  <c r="B11" i="27"/>
  <c r="C10" i="29"/>
  <c r="J35" i="44" l="1"/>
  <c r="K35" i="44" s="1"/>
  <c r="J34" i="44"/>
  <c r="K34" i="44" s="1"/>
  <c r="J33" i="44"/>
  <c r="K33" i="44" s="1"/>
  <c r="J35" i="42"/>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43"/>
  <c r="K35" i="43" s="1"/>
  <c r="J34" i="43"/>
  <c r="K34" i="43" s="1"/>
  <c r="J33" i="43"/>
  <c r="K33" i="43" s="1"/>
  <c r="J35" i="39"/>
  <c r="K35" i="39" s="1"/>
  <c r="J34" i="39"/>
  <c r="K34" i="39" s="1"/>
  <c r="J33" i="39"/>
  <c r="K33" i="39" s="1"/>
  <c r="J35" i="38"/>
  <c r="K35" i="38" s="1"/>
  <c r="J34" i="38"/>
  <c r="K34" i="38" s="1"/>
  <c r="J33" i="38"/>
  <c r="K33" i="38" s="1"/>
  <c r="J35" i="37"/>
  <c r="K35" i="37" s="1"/>
  <c r="J34" i="37"/>
  <c r="K34" i="37" s="1"/>
  <c r="J33" i="37"/>
  <c r="K33" i="37" s="1"/>
  <c r="J34" i="28"/>
  <c r="J35" i="28"/>
  <c r="J33" i="28"/>
  <c r="V95" i="24"/>
  <c r="S95" i="24"/>
  <c r="P95" i="24"/>
  <c r="M95" i="24"/>
  <c r="J95" i="24"/>
  <c r="G95" i="24"/>
  <c r="V94" i="24"/>
  <c r="S94" i="24"/>
  <c r="P94" i="24"/>
  <c r="M94" i="24"/>
  <c r="J94" i="24"/>
  <c r="G94" i="24"/>
  <c r="H25" i="29"/>
  <c r="H21" i="29"/>
  <c r="X53" i="24"/>
  <c r="X54" i="24"/>
  <c r="X55" i="24"/>
  <c r="U56" i="24"/>
  <c r="R56" i="24"/>
  <c r="I56" i="24"/>
  <c r="H10" i="29"/>
  <c r="G19" i="27"/>
  <c r="G17" i="27"/>
  <c r="G13" i="27"/>
  <c r="G15" i="27"/>
  <c r="G14" i="27"/>
  <c r="G9" i="27"/>
  <c r="G12" i="27"/>
  <c r="G11" i="27"/>
  <c r="G10" i="27"/>
  <c r="G19" i="31"/>
  <c r="G17" i="31"/>
  <c r="G13" i="31"/>
  <c r="G15" i="31"/>
  <c r="G14" i="31"/>
  <c r="G12" i="31"/>
  <c r="G11" i="31"/>
  <c r="G10" i="31"/>
  <c r="K50" i="44"/>
  <c r="K49" i="44"/>
  <c r="K48" i="44"/>
  <c r="K47" i="44"/>
  <c r="K46" i="44"/>
  <c r="K45" i="44"/>
  <c r="K44" i="44"/>
  <c r="J44" i="44"/>
  <c r="K43" i="44"/>
  <c r="K42" i="44"/>
  <c r="J41" i="44"/>
  <c r="K41" i="44" s="1"/>
  <c r="K40" i="44" s="1"/>
  <c r="G20" i="31" s="1"/>
  <c r="B20" i="31" s="1"/>
  <c r="J40" i="44"/>
  <c r="K39" i="44"/>
  <c r="K38" i="44"/>
  <c r="K37" i="44"/>
  <c r="J37" i="44"/>
  <c r="K36" i="44"/>
  <c r="K31" i="44"/>
  <c r="K30" i="44"/>
  <c r="K29" i="44"/>
  <c r="K28" i="44" s="1"/>
  <c r="J28" i="44"/>
  <c r="J26" i="44"/>
  <c r="K26" i="44" s="1"/>
  <c r="K25" i="44" s="1"/>
  <c r="K20" i="44" s="1"/>
  <c r="J25" i="44"/>
  <c r="J20" i="44" s="1"/>
  <c r="K24" i="44"/>
  <c r="K23" i="44"/>
  <c r="J23" i="44"/>
  <c r="K22" i="44"/>
  <c r="J22" i="44"/>
  <c r="K21" i="44"/>
  <c r="J21" i="44"/>
  <c r="K19" i="44"/>
  <c r="K18" i="44"/>
  <c r="K17" i="44"/>
  <c r="J17" i="44"/>
  <c r="K16" i="44"/>
  <c r="K15" i="44"/>
  <c r="K14" i="44"/>
  <c r="K13" i="44"/>
  <c r="K12" i="44"/>
  <c r="J12" i="44"/>
  <c r="K11" i="44"/>
  <c r="J11" i="44"/>
  <c r="K10" i="44"/>
  <c r="J10" i="44"/>
  <c r="K9" i="44"/>
  <c r="K8" i="44"/>
  <c r="K7" i="44"/>
  <c r="J7" i="44"/>
  <c r="K6" i="44"/>
  <c r="J6" i="44"/>
  <c r="K54" i="43"/>
  <c r="J54" i="43"/>
  <c r="K48" i="43"/>
  <c r="K47" i="43"/>
  <c r="K46" i="43"/>
  <c r="K45" i="43"/>
  <c r="K44" i="43"/>
  <c r="K43" i="43"/>
  <c r="J42" i="43"/>
  <c r="K42" i="43" s="1"/>
  <c r="K38" i="43" s="1"/>
  <c r="G20" i="27" s="1"/>
  <c r="K41" i="43"/>
  <c r="K40" i="43"/>
  <c r="K39" i="43"/>
  <c r="J39" i="43"/>
  <c r="J38" i="43"/>
  <c r="K37" i="43"/>
  <c r="K36" i="43" s="1"/>
  <c r="J36" i="43"/>
  <c r="J32" i="43"/>
  <c r="K31" i="43"/>
  <c r="K30" i="43"/>
  <c r="K29" i="43"/>
  <c r="J29" i="43"/>
  <c r="K27" i="43"/>
  <c r="J27" i="43"/>
  <c r="K26" i="43"/>
  <c r="J26" i="43"/>
  <c r="K25" i="43"/>
  <c r="J25" i="43"/>
  <c r="K24" i="43"/>
  <c r="J24" i="43"/>
  <c r="K23" i="43"/>
  <c r="J23" i="43"/>
  <c r="K22" i="43"/>
  <c r="J22" i="43"/>
  <c r="K21" i="43"/>
  <c r="J21" i="43"/>
  <c r="K20" i="43"/>
  <c r="J20" i="43"/>
  <c r="K19" i="43"/>
  <c r="J19" i="43"/>
  <c r="K18" i="43"/>
  <c r="K17" i="43"/>
  <c r="K16" i="43"/>
  <c r="J16" i="43"/>
  <c r="K15" i="43"/>
  <c r="K14" i="43"/>
  <c r="K13" i="43"/>
  <c r="K12" i="43"/>
  <c r="K10" i="43" s="1"/>
  <c r="J12" i="43"/>
  <c r="K11" i="43"/>
  <c r="J11" i="43"/>
  <c r="J10" i="43"/>
  <c r="K9" i="43"/>
  <c r="J8" i="43"/>
  <c r="K8" i="43" s="1"/>
  <c r="K7" i="43" s="1"/>
  <c r="K6" i="43" s="1"/>
  <c r="J7" i="43"/>
  <c r="J6" i="43"/>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5" i="29"/>
  <c r="C23" i="29"/>
  <c r="C22" i="29"/>
  <c r="C21" i="29"/>
  <c r="C15" i="29"/>
  <c r="C14" i="29"/>
  <c r="C13" i="29"/>
  <c r="C12" i="29"/>
  <c r="V89" i="24"/>
  <c r="O89" i="24"/>
  <c r="H89" i="24"/>
  <c r="K88" i="24"/>
  <c r="K32" i="44" l="1"/>
  <c r="G18" i="31" s="1"/>
  <c r="G16" i="31" s="1"/>
  <c r="K27" i="44"/>
  <c r="K51" i="44" s="1"/>
  <c r="J32" i="44"/>
  <c r="J27" i="44" s="1"/>
  <c r="J51" i="44" s="1"/>
  <c r="K32" i="43"/>
  <c r="G18" i="27" s="1"/>
  <c r="G16" i="27" s="1"/>
  <c r="J28" i="43"/>
  <c r="K28" i="43"/>
  <c r="G9" i="31"/>
  <c r="J52" i="44"/>
  <c r="J51" i="43" s="1"/>
  <c r="J50" i="43" s="1"/>
  <c r="J49" i="43" s="1"/>
  <c r="J57" i="43" s="1"/>
  <c r="C27" i="17" s="1"/>
  <c r="B27" i="24"/>
  <c r="E23" i="24"/>
  <c r="L56" i="24"/>
  <c r="O56" i="24"/>
  <c r="F20" i="31"/>
  <c r="F19" i="31"/>
  <c r="E20" i="31"/>
  <c r="F15" i="31"/>
  <c r="F12" i="31"/>
  <c r="F10" i="31"/>
  <c r="E15" i="31"/>
  <c r="E14" i="31"/>
  <c r="E13" i="31"/>
  <c r="E12" i="31"/>
  <c r="D20" i="31"/>
  <c r="D17" i="31"/>
  <c r="D15" i="31"/>
  <c r="D12" i="31"/>
  <c r="C20" i="31"/>
  <c r="C17" i="31"/>
  <c r="C12" i="31"/>
  <c r="G10" i="29"/>
  <c r="F10" i="29"/>
  <c r="E10" i="29"/>
  <c r="D10" i="29"/>
  <c r="F19" i="27"/>
  <c r="E19" i="27"/>
  <c r="D15" i="27"/>
  <c r="K7" i="37"/>
  <c r="D10" i="27" s="1"/>
  <c r="G25" i="29"/>
  <c r="G21" i="29"/>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F25" i="29"/>
  <c r="F21" i="29"/>
  <c r="E25" i="29"/>
  <c r="E21" i="29"/>
  <c r="G21" i="31" l="1"/>
  <c r="B21" i="31" s="1"/>
  <c r="B16" i="31"/>
  <c r="J38" i="39"/>
  <c r="K52" i="44"/>
  <c r="G22" i="31"/>
  <c r="G23" i="31" s="1"/>
  <c r="J27" i="42"/>
  <c r="J27" i="41"/>
  <c r="K27" i="40"/>
  <c r="J27" i="40"/>
  <c r="J28" i="39"/>
  <c r="J28" i="38"/>
  <c r="X56" i="24"/>
  <c r="J53" i="44"/>
  <c r="J54" i="44" s="1"/>
  <c r="K27" i="42"/>
  <c r="F16" i="31"/>
  <c r="F21" i="31" s="1"/>
  <c r="E11" i="31"/>
  <c r="K27" i="41"/>
  <c r="D19" i="31"/>
  <c r="K6" i="38"/>
  <c r="E9" i="31"/>
  <c r="D16" i="31"/>
  <c r="K38" i="39"/>
  <c r="F20" i="27" s="1"/>
  <c r="J7" i="39"/>
  <c r="J10" i="39"/>
  <c r="F10" i="27"/>
  <c r="F9" i="27" s="1"/>
  <c r="K38" i="38"/>
  <c r="E20" i="27" s="1"/>
  <c r="J7" i="38"/>
  <c r="J6" i="38" s="1"/>
  <c r="J10" i="38"/>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K28" i="39" l="1"/>
  <c r="B20" i="27"/>
  <c r="K28" i="38"/>
  <c r="G24" i="31"/>
  <c r="G25" i="31" s="1"/>
  <c r="L52" i="44"/>
  <c r="K51" i="43"/>
  <c r="J51" i="39"/>
  <c r="J53" i="42"/>
  <c r="J54" i="42" s="1"/>
  <c r="K6" i="42"/>
  <c r="F11" i="31"/>
  <c r="F9" i="31" s="1"/>
  <c r="K52" i="41"/>
  <c r="E22" i="31"/>
  <c r="K6" i="40"/>
  <c r="D11" i="31"/>
  <c r="J6" i="39"/>
  <c r="K19" i="37"/>
  <c r="D14" i="27"/>
  <c r="K28" i="37"/>
  <c r="K6" i="37"/>
  <c r="D12" i="27"/>
  <c r="J53" i="41"/>
  <c r="J54" i="41" s="1"/>
  <c r="J53" i="40"/>
  <c r="J54" i="40" s="1"/>
  <c r="J37" i="36"/>
  <c r="J32" i="36"/>
  <c r="J28" i="36"/>
  <c r="J7" i="36"/>
  <c r="H9" i="29" l="1"/>
  <c r="K50" i="43"/>
  <c r="L52" i="41"/>
  <c r="K51" i="38"/>
  <c r="F9" i="29" s="1"/>
  <c r="D9" i="31"/>
  <c r="D21" i="31" s="1"/>
  <c r="K52" i="40"/>
  <c r="D22" i="31"/>
  <c r="D23" i="31" s="1"/>
  <c r="K52" i="42"/>
  <c r="F22" i="31"/>
  <c r="F23" i="31" s="1"/>
  <c r="J41" i="36"/>
  <c r="K49" i="43" l="1"/>
  <c r="G22" i="27"/>
  <c r="G21" i="27" s="1"/>
  <c r="D24" i="31"/>
  <c r="D25" i="31" s="1"/>
  <c r="F24" i="31"/>
  <c r="F25" i="31" s="1"/>
  <c r="L52" i="40"/>
  <c r="K51" i="37"/>
  <c r="E9" i="29" s="1"/>
  <c r="L52" i="42"/>
  <c r="K51" i="39"/>
  <c r="G9" i="29" s="1"/>
  <c r="J11" i="36"/>
  <c r="J22" i="36"/>
  <c r="G24" i="27" l="1"/>
  <c r="G25" i="27"/>
  <c r="K57" i="43"/>
  <c r="L57" i="43"/>
  <c r="C29" i="17" s="1"/>
  <c r="J23" i="36"/>
  <c r="J21" i="36" s="1"/>
  <c r="J22" i="28"/>
  <c r="J21" i="28"/>
  <c r="J32" i="28"/>
  <c r="K18" i="28"/>
  <c r="K17" i="28"/>
  <c r="K15" i="28"/>
  <c r="K14" i="28"/>
  <c r="K13" i="28"/>
  <c r="H8" i="29" l="1"/>
  <c r="H16" i="29" s="1"/>
  <c r="C28" i="17"/>
  <c r="H17" i="29"/>
  <c r="A6" i="27"/>
  <c r="A8" i="29"/>
  <c r="I73" i="24"/>
  <c r="I72" i="24"/>
  <c r="I70" i="24"/>
  <c r="I69" i="24"/>
  <c r="I68" i="24"/>
  <c r="I67" i="24"/>
  <c r="I66"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D21" i="29"/>
  <c r="K17" i="36" l="1"/>
  <c r="K21" i="36"/>
  <c r="C14" i="31" s="1"/>
  <c r="K7" i="36"/>
  <c r="C10" i="31" s="1"/>
  <c r="K10" i="36"/>
  <c r="C11" i="31" s="1"/>
  <c r="K28" i="36"/>
  <c r="K40" i="36"/>
  <c r="K37" i="36"/>
  <c r="C19" i="31" s="1"/>
  <c r="K32" i="36"/>
  <c r="C18" i="31" s="1"/>
  <c r="J20" i="36"/>
  <c r="K26" i="36"/>
  <c r="K25" i="36" s="1"/>
  <c r="C15" i="31" s="1"/>
  <c r="J27" i="36"/>
  <c r="J52" i="36" l="1"/>
  <c r="C13" i="31"/>
  <c r="C9" i="31"/>
  <c r="K27" i="36"/>
  <c r="K20" i="36"/>
  <c r="C16" i="31"/>
  <c r="K6" i="36"/>
  <c r="J51" i="28" l="1"/>
  <c r="J50" i="28" s="1"/>
  <c r="J49" i="28" s="1"/>
  <c r="J53" i="36"/>
  <c r="J54" i="36" s="1"/>
  <c r="C21" i="31"/>
  <c r="J50" i="38"/>
  <c r="J49" i="38" s="1"/>
  <c r="J57" i="38" s="1"/>
  <c r="C21" i="17" s="1"/>
  <c r="O52" i="24" s="1"/>
  <c r="J50" i="39"/>
  <c r="J49" i="39" s="1"/>
  <c r="J57" i="39" s="1"/>
  <c r="J50" i="37"/>
  <c r="J49" i="37" s="1"/>
  <c r="J57" i="37" s="1"/>
  <c r="C18" i="17" s="1"/>
  <c r="C22" i="31"/>
  <c r="B22" i="31" s="1"/>
  <c r="C24" i="17" l="1"/>
  <c r="R52" i="24" s="1"/>
  <c r="U52" i="24"/>
  <c r="L52" i="24"/>
  <c r="C23" i="31"/>
  <c r="K52" i="36"/>
  <c r="K51" i="28" s="1"/>
  <c r="D9" i="29" s="1"/>
  <c r="C9" i="29" s="1"/>
  <c r="C24" i="31" l="1"/>
  <c r="K50" i="39"/>
  <c r="K50" i="37"/>
  <c r="K50" i="38"/>
  <c r="K50" i="28"/>
  <c r="C22" i="27" s="1"/>
  <c r="L52" i="36"/>
  <c r="C25" i="31" l="1"/>
  <c r="K49" i="39"/>
  <c r="K57" i="39" s="1"/>
  <c r="P34" i="24" s="1"/>
  <c r="F22" i="27"/>
  <c r="F21" i="27" s="1"/>
  <c r="K49" i="38"/>
  <c r="L57" i="38" s="1"/>
  <c r="C23" i="17" s="1"/>
  <c r="E22" i="27"/>
  <c r="E21" i="27" s="1"/>
  <c r="K49" i="37"/>
  <c r="L57" i="37" s="1"/>
  <c r="C20" i="17" s="1"/>
  <c r="L57" i="24" s="1"/>
  <c r="L58" i="24" s="1"/>
  <c r="D22" i="27"/>
  <c r="D21" i="27" s="1"/>
  <c r="K57" i="38"/>
  <c r="M11" i="24"/>
  <c r="B22" i="27" l="1"/>
  <c r="K57" i="37"/>
  <c r="C19" i="17" s="1"/>
  <c r="L57" i="39"/>
  <c r="C25" i="17"/>
  <c r="P33" i="24" s="1"/>
  <c r="G8" i="29"/>
  <c r="F25" i="27"/>
  <c r="F24" i="27"/>
  <c r="C22" i="17"/>
  <c r="P32" i="24" s="1"/>
  <c r="F8" i="29"/>
  <c r="P39" i="24"/>
  <c r="O57" i="24"/>
  <c r="O58" i="24" s="1"/>
  <c r="P38" i="24"/>
  <c r="K49" i="28"/>
  <c r="C21" i="27"/>
  <c r="B21" i="27" s="1"/>
  <c r="J23" i="28"/>
  <c r="K23" i="28" s="1"/>
  <c r="J24" i="28"/>
  <c r="K24" i="28" s="1"/>
  <c r="J25" i="28"/>
  <c r="K25" i="28" s="1"/>
  <c r="J27" i="28"/>
  <c r="K27" i="28" s="1"/>
  <c r="K26" i="28" s="1"/>
  <c r="J8" i="28"/>
  <c r="J11" i="28"/>
  <c r="J12" i="28"/>
  <c r="K12" i="28" s="1"/>
  <c r="K29" i="28"/>
  <c r="K32" i="28"/>
  <c r="K36" i="28"/>
  <c r="J16" i="28"/>
  <c r="J29" i="28"/>
  <c r="J36" i="28"/>
  <c r="G30" i="17"/>
  <c r="G62" i="17"/>
  <c r="M8" i="24"/>
  <c r="C12" i="27"/>
  <c r="M12" i="24"/>
  <c r="M9" i="24"/>
  <c r="J47" i="24"/>
  <c r="S15" i="24"/>
  <c r="A3" i="24"/>
  <c r="G9" i="17"/>
  <c r="E8" i="29" l="1"/>
  <c r="C26" i="17"/>
  <c r="G16" i="29"/>
  <c r="G17" i="29"/>
  <c r="F16" i="29"/>
  <c r="F17" i="29"/>
  <c r="P31" i="24"/>
  <c r="C19" i="27"/>
  <c r="C17" i="27"/>
  <c r="C15" i="27"/>
  <c r="C18" i="27"/>
  <c r="J26" i="28"/>
  <c r="J38" i="28"/>
  <c r="K38" i="28"/>
  <c r="J10" i="28"/>
  <c r="K11" i="28"/>
  <c r="K10" i="28" s="1"/>
  <c r="K8" i="28"/>
  <c r="K7" i="28" s="1"/>
  <c r="J7" i="28"/>
  <c r="J28" i="28"/>
  <c r="J20" i="28"/>
  <c r="K22" i="28"/>
  <c r="K20" i="28" s="1"/>
  <c r="U57" i="24" l="1"/>
  <c r="U58" i="24" s="1"/>
  <c r="P41" i="24"/>
  <c r="R57" i="24"/>
  <c r="R58" i="24" s="1"/>
  <c r="P40" i="24"/>
  <c r="C10" i="27"/>
  <c r="B10" i="27" s="1"/>
  <c r="C14" i="27"/>
  <c r="E13" i="27"/>
  <c r="D13" i="27"/>
  <c r="C11" i="27"/>
  <c r="C20" i="27"/>
  <c r="D16" i="27"/>
  <c r="E16" i="27"/>
  <c r="J19" i="28"/>
  <c r="J6" i="28"/>
  <c r="K28" i="28"/>
  <c r="K6" i="28"/>
  <c r="K19" i="28"/>
  <c r="B16" i="27" l="1"/>
  <c r="C13" i="27"/>
  <c r="C16" i="27"/>
  <c r="D9" i="27"/>
  <c r="D25" i="27" s="1"/>
  <c r="E9" i="27"/>
  <c r="J57" i="28"/>
  <c r="C15" i="17" s="1"/>
  <c r="C12" i="17" s="1"/>
  <c r="K57" i="28"/>
  <c r="C9" i="27"/>
  <c r="B9" i="27" s="1"/>
  <c r="L57" i="28"/>
  <c r="C17" i="17" s="1"/>
  <c r="C14" i="17" s="1"/>
  <c r="E24" i="27" l="1"/>
  <c r="E25" i="27"/>
  <c r="C24" i="27"/>
  <c r="C25" i="27"/>
  <c r="B25" i="27" s="1"/>
  <c r="I57" i="24"/>
  <c r="P37" i="24"/>
  <c r="D8" i="29"/>
  <c r="C16" i="17"/>
  <c r="C13" i="17" s="1"/>
  <c r="I52" i="24"/>
  <c r="X52" i="24" s="1"/>
  <c r="D24" i="27"/>
  <c r="D16" i="29"/>
  <c r="B24" i="27" l="1"/>
  <c r="D17" i="29"/>
  <c r="C8" i="29"/>
  <c r="C16" i="29" s="1"/>
  <c r="I58" i="24"/>
  <c r="X58" i="24" s="1"/>
  <c r="X57" i="24"/>
  <c r="P30" i="24"/>
  <c r="P29" i="24"/>
  <c r="P36" i="24"/>
  <c r="E17" i="29"/>
  <c r="E16" i="29"/>
  <c r="E16" i="31"/>
  <c r="C17" i="29" l="1"/>
  <c r="E21" i="31"/>
  <c r="E23" i="31" l="1"/>
  <c r="E24" i="31" l="1"/>
  <c r="B24" i="31" s="1"/>
  <c r="B23" i="31"/>
  <c r="E25" i="31"/>
  <c r="B25" i="31" s="1"/>
</calcChain>
</file>

<file path=xl/sharedStrings.xml><?xml version="1.0" encoding="utf-8"?>
<sst xmlns="http://schemas.openxmlformats.org/spreadsheetml/2006/main" count="1817" uniqueCount="432">
  <si>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</si>
  <si>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</si>
  <si>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</si>
  <si>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</si>
  <si>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</si>
  <si>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</si>
  <si>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助成事業名</t>
    <rPh sb="0" eb="2">
      <t>ジョセイ</t>
    </rPh>
    <rPh sb="2" eb="4">
      <t>ジギョウ</t>
    </rPh>
    <rPh sb="4" eb="5">
      <t>メイ</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</si>
  <si>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</si>
  <si>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</si>
  <si>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</si>
  <si>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</si>
  <si>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</si>
  <si>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</si>
  <si>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</si>
  <si>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</si>
  <si>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</si>
  <si>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</si>
  <si>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</si>
  <si>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</si>
  <si>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</si>
  <si>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</si>
  <si>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フリーキーワード</t>
  </si>
  <si>
    <t>精密加工、有機半導体、半導体デバイス</t>
    <rPh sb="0" eb="2">
      <t>セイミツ</t>
    </rPh>
    <rPh sb="2" eb="4">
      <t>カコウ</t>
    </rPh>
    <rPh sb="5" eb="7">
      <t>ユウキ</t>
    </rPh>
    <rPh sb="7" eb="10">
      <t>ハンドウタイ</t>
    </rPh>
    <rPh sb="11" eb="14">
      <t>ハンドウタイ</t>
    </rPh>
    <phoneticPr fontId="4"/>
  </si>
  <si>
    <t>所属機関の所属研究機関コード（e-Rad）</t>
  </si>
  <si>
    <t>e-Rad応募内容提案書</t>
    <rPh sb="5" eb="7">
      <t>オウボ</t>
    </rPh>
    <rPh sb="7" eb="9">
      <t>ナイヨウ</t>
    </rPh>
    <rPh sb="9" eb="12">
      <t>テイアンショ</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</si>
  <si>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</si>
  <si>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</si>
  <si>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</si>
  <si>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</si>
  <si>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</si>
  <si>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</si>
  <si>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</si>
  <si>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</si>
  <si>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助成事業の名称</t>
    <rPh sb="0" eb="2">
      <t>ジョセイ</t>
    </rPh>
    <rPh sb="2" eb="4">
      <t>ジギョウ</t>
    </rPh>
    <rPh sb="5" eb="7">
      <t>メイショウ</t>
    </rPh>
    <phoneticPr fontId="4"/>
  </si>
  <si>
    <t>助成対象費用</t>
    <rPh sb="0" eb="2">
      <t>ジョセイ</t>
    </rPh>
    <rPh sb="2" eb="4">
      <t>タイショウ</t>
    </rPh>
    <rPh sb="4" eb="6">
      <t>ヒヨウ</t>
    </rPh>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</si>
  <si>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</si>
  <si>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</si>
  <si>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</si>
  <si>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</si>
  <si>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助成事業の概要</t>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</si>
  <si>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</si>
  <si>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</si>
  <si>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</si>
  <si>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</si>
  <si>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</si>
  <si>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e-Rad の研究機関コード（10桁）</t>
    <rPh sb="7" eb="9">
      <t>ケンキュウ</t>
    </rPh>
    <rPh sb="9" eb="11">
      <t>キカン</t>
    </rPh>
    <rPh sb="17" eb="18">
      <t>ケタ</t>
    </rPh>
    <phoneticPr fontId="4"/>
  </si>
  <si>
    <t>１．</t>
    <phoneticPr fontId="4"/>
  </si>
  <si>
    <t>２．</t>
    <phoneticPr fontId="4"/>
  </si>
  <si>
    <t>助成事業の概要</t>
    <rPh sb="0" eb="2">
      <t>ジョセイ</t>
    </rPh>
    <rPh sb="2" eb="4">
      <t>ジギョウ</t>
    </rPh>
    <rPh sb="5" eb="7">
      <t>ガイヨウ</t>
    </rPh>
    <phoneticPr fontId="4"/>
  </si>
  <si>
    <t>３．</t>
    <phoneticPr fontId="4"/>
  </si>
  <si>
    <t>助成事業の総費用</t>
    <rPh sb="0" eb="2">
      <t>ジョセイ</t>
    </rPh>
    <rPh sb="2" eb="4">
      <t>ジギョウ</t>
    </rPh>
    <rPh sb="5" eb="8">
      <t>ソウヒヨウ</t>
    </rPh>
    <phoneticPr fontId="4"/>
  </si>
  <si>
    <t>４．</t>
    <phoneticPr fontId="4"/>
  </si>
  <si>
    <t>５．</t>
    <phoneticPr fontId="4"/>
  </si>
  <si>
    <t>６．</t>
    <phoneticPr fontId="4"/>
  </si>
  <si>
    <t>助成事業の開始及び終了年月日</t>
    <rPh sb="0" eb="2">
      <t>ジョセイ</t>
    </rPh>
    <rPh sb="2" eb="4">
      <t>ジギョウ</t>
    </rPh>
    <rPh sb="5" eb="7">
      <t>カイシ</t>
    </rPh>
    <rPh sb="7" eb="8">
      <t>オヨ</t>
    </rPh>
    <rPh sb="9" eb="11">
      <t>シュウリョウ</t>
    </rPh>
    <rPh sb="11" eb="14">
      <t>ネンガッピ</t>
    </rPh>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</si>
  <si>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</si>
  <si>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</si>
  <si>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助成事業に要する経費</t>
    <rPh sb="0" eb="2">
      <t>ジョセイ</t>
    </rPh>
    <rPh sb="2" eb="4">
      <t>ジギョウ</t>
    </rPh>
    <rPh sb="5" eb="6">
      <t>ヨウ</t>
    </rPh>
    <rPh sb="8" eb="10">
      <t>ケイヒ</t>
    </rPh>
    <phoneticPr fontId="4"/>
  </si>
  <si>
    <t>助成事業に係る連絡先</t>
    <rPh sb="0" eb="2">
      <t>ジョセイ</t>
    </rPh>
    <rPh sb="2" eb="4">
      <t>ジギョウ</t>
    </rPh>
    <rPh sb="5" eb="6">
      <t>カカワ</t>
    </rPh>
    <rPh sb="7" eb="9">
      <t>レンラク</t>
    </rPh>
    <rPh sb="9" eb="10">
      <t>サキ</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</si>
  <si>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</si>
  <si>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</si>
  <si>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</si>
  <si>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</si>
  <si>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</si>
  <si>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</si>
  <si>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助成事業の開始年月日</t>
    <rPh sb="0" eb="2">
      <t>ジョセイ</t>
    </rPh>
    <rPh sb="2" eb="4">
      <t>ジギョウ</t>
    </rPh>
    <rPh sb="5" eb="7">
      <t>カイシ</t>
    </rPh>
    <rPh sb="7" eb="10">
      <t>ネンガッピ</t>
    </rPh>
    <phoneticPr fontId="4"/>
  </si>
  <si>
    <t>記入不要</t>
    <rPh sb="0" eb="2">
      <t>キニュウ</t>
    </rPh>
    <rPh sb="2" eb="4">
      <t>フヨウ</t>
    </rPh>
    <phoneticPr fontId="4"/>
  </si>
  <si>
    <t>助成事業の終了予定年月日</t>
    <rPh sb="0" eb="2">
      <t>ジョセイ</t>
    </rPh>
    <rPh sb="2" eb="4">
      <t>ジギョウ</t>
    </rPh>
    <rPh sb="5" eb="7">
      <t>シュウリョウ</t>
    </rPh>
    <rPh sb="7" eb="9">
      <t>ヨテイ</t>
    </rPh>
    <rPh sb="9" eb="12">
      <t>ネンガッピ</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</si>
  <si>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</si>
  <si>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</si>
  <si>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</si>
  <si>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</si>
  <si>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</si>
  <si>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　＊助成金の額</t>
    <rPh sb="2" eb="5">
      <t>ジョセイキン</t>
    </rPh>
    <rPh sb="6" eb="7">
      <t>ガク</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</si>
  <si>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</si>
  <si>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</si>
  <si>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</si>
  <si>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</si>
  <si>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１．研究員費</t>
    <rPh sb="3" eb="6">
      <t>ケンキュウイン</t>
    </rPh>
    <rPh sb="6" eb="7">
      <t>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</si>
  <si>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</si>
  <si>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</si>
  <si>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</si>
  <si>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</si>
  <si>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</si>
  <si>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Ⅳ．委託費・共同研究費</t>
    <rPh sb="2" eb="4">
      <t>イタク</t>
    </rPh>
    <rPh sb="4" eb="5">
      <t>ヒ</t>
    </rPh>
    <rPh sb="6" eb="8">
      <t>キョウドウ</t>
    </rPh>
    <rPh sb="8" eb="10">
      <t>ケンキュウ</t>
    </rPh>
    <rPh sb="10" eb="11">
      <t>ヒ</t>
    </rPh>
    <phoneticPr fontId="4"/>
  </si>
  <si>
    <t>　１．委託費・共同研究費</t>
    <rPh sb="3" eb="5">
      <t>イタク</t>
    </rPh>
    <rPh sb="5" eb="6">
      <t>ヒ</t>
    </rPh>
    <rPh sb="7" eb="9">
      <t>キョウドウ</t>
    </rPh>
    <rPh sb="9" eb="11">
      <t>ケンキュウ</t>
    </rPh>
    <rPh sb="11" eb="12">
      <t>ヒ</t>
    </rPh>
    <phoneticPr fontId="4"/>
  </si>
  <si>
    <t>　２．学術機関等に対する共同研究費</t>
    <rPh sb="3" eb="5">
      <t>ガクジュツ</t>
    </rPh>
    <rPh sb="5" eb="7">
      <t>キカン</t>
    </rPh>
    <rPh sb="7" eb="8">
      <t>トウ</t>
    </rPh>
    <rPh sb="9" eb="10">
      <t>タイ</t>
    </rPh>
    <rPh sb="12" eb="14">
      <t>キョウドウ</t>
    </rPh>
    <rPh sb="14" eb="16">
      <t>ケンキュウ</t>
    </rPh>
    <rPh sb="16" eb="17">
      <t>ヒ</t>
    </rPh>
    <phoneticPr fontId="4"/>
  </si>
  <si>
    <t>合計（Ⅰ＋Ⅱ＋Ⅲ＋Ⅳ）</t>
    <rPh sb="0" eb="2">
      <t>ゴウケイ</t>
    </rPh>
    <phoneticPr fontId="4"/>
  </si>
  <si>
    <t>※項目毎に「助成対象費用」を記入してください。</t>
    <phoneticPr fontId="4"/>
  </si>
  <si>
    <t>積算基礎（円）</t>
    <rPh sb="0" eb="2">
      <t>セキサン</t>
    </rPh>
    <rPh sb="2" eb="4">
      <t>キソ</t>
    </rPh>
    <rPh sb="5" eb="6">
      <t>エン</t>
    </rPh>
    <phoneticPr fontId="4"/>
  </si>
  <si>
    <t>助成事業に要する経費</t>
    <phoneticPr fontId="4"/>
  </si>
  <si>
    <t>助成金の額（円）</t>
    <rPh sb="0" eb="2">
      <t>ジョセイ</t>
    </rPh>
    <rPh sb="2" eb="3">
      <t>キン</t>
    </rPh>
    <rPh sb="4" eb="5">
      <t>ガク</t>
    </rPh>
    <rPh sb="6" eb="7">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</si>
  <si>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</si>
  <si>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</si>
  <si>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</si>
  <si>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</si>
  <si>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</si>
  <si>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</si>
  <si>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</si>
  <si>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</si>
  <si>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</si>
  <si>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</si>
  <si>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</si>
  <si>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</si>
  <si>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</si>
  <si>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</si>
  <si>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</si>
  <si>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</si>
  <si>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</si>
  <si>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</si>
  <si>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</si>
  <si>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(1)研究員旅費</t>
    <rPh sb="5" eb="8">
      <t>ケンキュウイン</t>
    </rPh>
    <rPh sb="8" eb="10">
      <t>リョヒ</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</si>
  <si>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</si>
  <si>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</si>
  <si>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</si>
  <si>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</si>
  <si>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</si>
  <si>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</si>
  <si>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※助成先がＮＥＤＯへ計上する助成対象費用は、消費税抜き額になります。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phoneticPr fontId="19"/>
  </si>
  <si>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</si>
  <si>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</si>
  <si>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</si>
  <si>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</si>
  <si>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</si>
  <si>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</si>
  <si>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</si>
  <si>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</si>
  <si>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</si>
  <si>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</si>
  <si>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</si>
  <si>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助成先名</t>
    <rPh sb="0" eb="2">
      <t>ジョセイ</t>
    </rPh>
    <rPh sb="2" eb="3">
      <t>サキ</t>
    </rPh>
    <rPh sb="3" eb="4">
      <t>メイ</t>
    </rPh>
    <phoneticPr fontId="4"/>
  </si>
  <si>
    <t>委託先名・共同研究先名</t>
    <rPh sb="0" eb="3">
      <t>イタクサキ</t>
    </rPh>
    <rPh sb="2" eb="3">
      <t>サキ</t>
    </rPh>
    <rPh sb="3" eb="4">
      <t>メイ</t>
    </rPh>
    <rPh sb="5" eb="7">
      <t>キョウドウ</t>
    </rPh>
    <rPh sb="7" eb="9">
      <t>ケンキュウ</t>
    </rPh>
    <rPh sb="9" eb="10">
      <t>サキ</t>
    </rPh>
    <rPh sb="10" eb="11">
      <t>メイ</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</si>
  <si>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</si>
  <si>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</si>
  <si>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</si>
  <si>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</si>
  <si>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※機関、年度毎に「助成対象費用」を記入してください。</t>
    <rPh sb="1" eb="3">
      <t>キカン</t>
    </rPh>
    <rPh sb="4" eb="6">
      <t>ネンド</t>
    </rPh>
    <phoneticPr fontId="4"/>
  </si>
  <si>
    <t>（３）委託先、共同研究先総括表</t>
    <rPh sb="3" eb="6">
      <t>イタクサキ</t>
    </rPh>
    <rPh sb="5" eb="6">
      <t>サキ</t>
    </rPh>
    <rPh sb="7" eb="9">
      <t>キョウドウ</t>
    </rPh>
    <rPh sb="9" eb="11">
      <t>ケンキュウ</t>
    </rPh>
    <rPh sb="11" eb="12">
      <t>サキ</t>
    </rPh>
    <rPh sb="12" eb="14">
      <t>ソウカツ</t>
    </rPh>
    <rPh sb="14" eb="15">
      <t>ヒョウ</t>
    </rPh>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</si>
  <si>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</si>
  <si>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</si>
  <si>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</si>
  <si>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</si>
  <si>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※学術機関等に対する委託費・共同研究費の場合は「間接経費」が積算可能です。</t>
    <rPh sb="1" eb="3">
      <t>ガクジュツ</t>
    </rPh>
    <rPh sb="3" eb="5">
      <t>キカン</t>
    </rPh>
    <rPh sb="5" eb="6">
      <t>トウ</t>
    </rPh>
    <rPh sb="7" eb="8">
      <t>タイ</t>
    </rPh>
    <rPh sb="10" eb="12">
      <t>イタク</t>
    </rPh>
    <rPh sb="12" eb="13">
      <t>ヒ</t>
    </rPh>
    <rPh sb="14" eb="16">
      <t>キョウドウ</t>
    </rPh>
    <rPh sb="16" eb="18">
      <t>ケンキュウ</t>
    </rPh>
    <rPh sb="18" eb="19">
      <t>ヒ</t>
    </rPh>
    <rPh sb="20" eb="22">
      <t>バアイ</t>
    </rPh>
    <rPh sb="24" eb="26">
      <t>カンセツ</t>
    </rPh>
    <rPh sb="26" eb="28">
      <t>ケイヒ</t>
    </rPh>
    <rPh sb="30" eb="32">
      <t>セキサン</t>
    </rPh>
    <rPh sb="32" eb="34">
      <t>カノウ</t>
    </rPh>
    <phoneticPr fontId="19"/>
  </si>
  <si>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</si>
  <si>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</si>
  <si>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</si>
  <si>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</si>
  <si>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</si>
  <si>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</si>
  <si>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</si>
  <si>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</si>
  <si>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</si>
  <si>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</si>
  <si>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</si>
  <si>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</si>
  <si>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</si>
  <si>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</si>
  <si>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助成事業期間における資金計画</t>
    <rPh sb="0" eb="2">
      <t>ジョセイ</t>
    </rPh>
    <rPh sb="2" eb="4">
      <t>ジギョウ</t>
    </rPh>
    <rPh sb="4" eb="6">
      <t>キカン</t>
    </rPh>
    <rPh sb="10" eb="12">
      <t>シキン</t>
    </rPh>
    <rPh sb="12" eb="14">
      <t>ケイカク</t>
    </rPh>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</si>
  <si>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</si>
  <si>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</si>
  <si>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</si>
  <si>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</si>
  <si>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</si>
  <si>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</si>
  <si>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</si>
  <si>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</si>
  <si>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</si>
  <si>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</si>
  <si>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</si>
  <si>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</si>
  <si>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</si>
  <si>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</si>
  <si>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</si>
  <si>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</si>
  <si>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</si>
  <si>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7" eb="69">
      <t>ジョセイ</t>
    </rPh>
    <rPh sb="69" eb="71">
      <t>タイショウ</t>
    </rPh>
    <rPh sb="71" eb="73">
      <t>ヒヨウ</t>
    </rPh>
    <rPh sb="74" eb="75">
      <t>カク</t>
    </rPh>
    <rPh sb="75" eb="77">
      <t>コウモク</t>
    </rPh>
    <rPh sb="78" eb="80">
      <t>ゴウケイ</t>
    </rPh>
    <rPh sb="83" eb="85">
      <t>サンショウ</t>
    </rPh>
    <rPh sb="90" eb="9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</si>
  <si>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phoneticPr fontId="4"/>
  </si>
  <si>
    <t>○○大学</t>
    <rPh sb="2" eb="4">
      <t>ダイガク</t>
    </rPh>
    <phoneticPr fontId="4"/>
  </si>
  <si>
    <t>abc.def_ghi@nedo.go.jp</t>
    <phoneticPr fontId="4"/>
  </si>
  <si>
    <t>提案者法人番号</t>
  </si>
  <si>
    <t>提案者</t>
    <rPh sb="0" eb="2">
      <t>テイアン</t>
    </rPh>
    <rPh sb="2" eb="3">
      <t>シャ</t>
    </rPh>
    <phoneticPr fontId="4"/>
  </si>
  <si>
    <t>助成金交付提案額</t>
    <rPh sb="0" eb="2">
      <t>ジョセイ</t>
    </rPh>
    <rPh sb="2" eb="3">
      <t>キン</t>
    </rPh>
    <rPh sb="3" eb="5">
      <t>コウフ</t>
    </rPh>
    <rPh sb="5" eb="7">
      <t>テイアン</t>
    </rPh>
    <rPh sb="7" eb="8">
      <t>ガク</t>
    </rPh>
    <phoneticPr fontId="4"/>
  </si>
  <si>
    <t>Ⅳ．助成金交付提案額</t>
    <rPh sb="2" eb="4">
      <t>ジョセイ</t>
    </rPh>
    <rPh sb="4" eb="5">
      <t>キン</t>
    </rPh>
    <rPh sb="5" eb="7">
      <t>コウフ</t>
    </rPh>
    <rPh sb="7" eb="9">
      <t>テイアン</t>
    </rPh>
    <rPh sb="9" eb="10">
      <t>ガク</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</si>
  <si>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</si>
  <si>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</si>
  <si>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</si>
  <si>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</si>
  <si>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</si>
  <si>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※Ⅳ．委託費・共同研究費の助成先がＮＥＤＯへ計上する助成対象費用は、消費税抜き額になります。</t>
    <phoneticPr fontId="4"/>
  </si>
  <si>
    <t>※助成先がＮＥＤＯへ計上する助成対象費用は、消費税抜き額になります。（ただし、委託契約は消費税の課税取引となりますので、助成先と委託先の関係では「総計」にて契約します。）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3" eb="75">
      <t>ソウケイ</t>
    </rPh>
    <rPh sb="78" eb="80">
      <t>ケイヤク</t>
    </rPh>
    <phoneticPr fontId="19"/>
  </si>
  <si>
    <t>※助成金の額は、Ⅰ～Ⅳ１．委託費・共同研究費の合計に補助率を乗じ、千円未満を切り捨てた金額に、Ⅳ２．学術機関等に対する共同研究費を加算した額を記載してください。</t>
    <phoneticPr fontId="4"/>
  </si>
  <si>
    <t>※助成先がＮＥＤＯへ計上する助成対象費用は、消費税抜き額になります。（ただし、委託契約は消費税の課税取引となりますので、助成先と委託先の関係では合計Ｂにて契約します。）</t>
    <rPh sb="1" eb="3">
      <t>ジョセイ</t>
    </rPh>
    <rPh sb="3" eb="4">
      <t>サキ</t>
    </rPh>
    <rPh sb="10" eb="12">
      <t>ケイジョウ</t>
    </rPh>
    <rPh sb="14" eb="16">
      <t>ジョセイ</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0" eb="62">
      <t>ジョセイ</t>
    </rPh>
    <rPh sb="62" eb="63">
      <t>サキ</t>
    </rPh>
    <rPh sb="64" eb="67">
      <t>イタクサキ</t>
    </rPh>
    <rPh sb="68" eb="70">
      <t>カンケイ</t>
    </rPh>
    <rPh sb="72" eb="74">
      <t>ゴウケイ</t>
    </rPh>
    <rPh sb="77" eb="79">
      <t>ケイヤク</t>
    </rPh>
    <phoneticPr fontId="19"/>
  </si>
  <si>
    <t>※「助成金の額」には、様式第１に記述の補助率に従い、「助成対象費用の合計Ａ」に補助率を乗じて千円未満を切り捨てた金額を記入してください。</t>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</si>
  <si>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</si>
  <si>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</si>
  <si>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</si>
  <si>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</si>
  <si>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</si>
  <si>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</si>
  <si>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</si>
  <si>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</si>
  <si>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</si>
  <si>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（２）助成先総括表</t>
    <rPh sb="3" eb="5">
      <t>ジョセイ</t>
    </rPh>
    <rPh sb="5" eb="6">
      <t>サキ</t>
    </rPh>
    <rPh sb="6" eb="8">
      <t>ソウカツ</t>
    </rPh>
    <rPh sb="8" eb="9">
      <t>ヒョウ</t>
    </rPh>
    <phoneticPr fontId="4"/>
  </si>
  <si>
    <t>　助成先総括表</t>
    <rPh sb="1" eb="3">
      <t>ジョセイ</t>
    </rPh>
    <rPh sb="3" eb="4">
      <t>サキ</t>
    </rPh>
    <rPh sb="4" eb="6">
      <t>ソウカツ</t>
    </rPh>
    <rPh sb="6" eb="7">
      <t>ヒョウ</t>
    </rPh>
    <phoneticPr fontId="4"/>
  </si>
  <si>
    <t>　委託先/共同研究先総括表</t>
    <rPh sb="1" eb="4">
      <t>イタクサキ</t>
    </rPh>
    <rPh sb="5" eb="7">
      <t>キョウドウ</t>
    </rPh>
    <rPh sb="7" eb="9">
      <t>ケンキュウ</t>
    </rPh>
    <rPh sb="9" eb="10">
      <t>サキ</t>
    </rPh>
    <rPh sb="10" eb="12">
      <t>ソウカツ</t>
    </rPh>
    <rPh sb="12" eb="13">
      <t>ヒョウ</t>
    </rPh>
    <phoneticPr fontId="4"/>
  </si>
  <si>
    <t>項目別明細表（助成先用）</t>
    <rPh sb="0" eb="2">
      <t>コウモク</t>
    </rPh>
    <rPh sb="2" eb="3">
      <t>ベツ</t>
    </rPh>
    <rPh sb="3" eb="6">
      <t>メイサイヒョウ</t>
    </rPh>
    <rPh sb="7" eb="9">
      <t>ジョセイ</t>
    </rPh>
    <rPh sb="9" eb="10">
      <t>サキ</t>
    </rPh>
    <rPh sb="10" eb="11">
      <t>ヨウ</t>
    </rPh>
    <phoneticPr fontId="4"/>
  </si>
  <si>
    <t>項目別明細表（委託・共同研究先用）</t>
    <rPh sb="0" eb="2">
      <t>コウモク</t>
    </rPh>
    <rPh sb="2" eb="3">
      <t>ベツ</t>
    </rPh>
    <rPh sb="3" eb="6">
      <t>メイサイヒョウ</t>
    </rPh>
    <rPh sb="7" eb="9">
      <t>イタク</t>
    </rPh>
    <rPh sb="10" eb="12">
      <t>キョウドウ</t>
    </rPh>
    <rPh sb="12" eb="14">
      <t>ケンキュウ</t>
    </rPh>
    <rPh sb="14" eb="15">
      <t>サキ</t>
    </rPh>
    <rPh sb="15" eb="16">
      <t>ヨウ</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</si>
  <si>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</si>
  <si>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</si>
  <si>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</si>
  <si>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</si>
  <si>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</si>
  <si>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</si>
  <si>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</si>
  <si>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</si>
  <si>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</si>
  <si>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</si>
  <si>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</si>
  <si>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</si>
  <si>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</si>
  <si>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</si>
  <si>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</si>
  <si>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</si>
  <si>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</si>
  <si>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</si>
  <si>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</si>
  <si>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</si>
  <si>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</si>
  <si>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</si>
  <si>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TRL 1：科学的な基本原理・現象の発見・確認</t>
    <phoneticPr fontId="4"/>
  </si>
  <si>
    <t>TRL 2：原理・現象の定式化、応用可能性の確認、応用的な研究</t>
    <phoneticPr fontId="4"/>
  </si>
  <si>
    <t>TRL 3：技術コンセプトの確認、要素技術の構想（創案・調査・予備実験・設計など）</t>
    <phoneticPr fontId="4"/>
  </si>
  <si>
    <t>TRL 4：各開発要素の製作と性能確認、応用的な開発（要素レベル）</t>
    <phoneticPr fontId="4"/>
  </si>
  <si>
    <t>TRL 5：全てを統合した実証システム（試作品）の製作（要素レベル）</t>
    <phoneticPr fontId="4"/>
  </si>
  <si>
    <t>TRL 6：実証システム（試作品）の導入環境に近い環境での実証（システムレベル）</t>
    <phoneticPr fontId="4"/>
  </si>
  <si>
    <t>TRL 7：製品候補の製作と導入環境での実証（システムレベル）</t>
    <phoneticPr fontId="4"/>
  </si>
  <si>
    <t>TRL 9：商品化、大量生産</t>
    <phoneticPr fontId="4"/>
  </si>
  <si>
    <t>TRL 8：製品の製作と販売（パイロットライン）</t>
    <phoneticPr fontId="4"/>
  </si>
  <si>
    <t>TRL</t>
    <phoneticPr fontId="4"/>
  </si>
  <si>
    <t>提案時点での提案事業の技術開発状況</t>
    <rPh sb="0" eb="2">
      <t>テイアン</t>
    </rPh>
    <rPh sb="2" eb="4">
      <t>ジテン</t>
    </rPh>
    <rPh sb="6" eb="8">
      <t>テイアン</t>
    </rPh>
    <rPh sb="8" eb="10">
      <t>ジギョウ</t>
    </rPh>
    <rPh sb="11" eb="13">
      <t>ギジュツ</t>
    </rPh>
    <rPh sb="13" eb="15">
      <t>カイハツ</t>
    </rPh>
    <rPh sb="15" eb="17">
      <t>ジョウキョウ</t>
    </rPh>
    <phoneticPr fontId="4"/>
  </si>
  <si>
    <t>NEDO事業終了時の技術開発状況の見込</t>
    <rPh sb="4" eb="6">
      <t>ジギョウ</t>
    </rPh>
    <rPh sb="6" eb="8">
      <t>シュウリョウ</t>
    </rPh>
    <rPh sb="8" eb="9">
      <t>ジ</t>
    </rPh>
    <rPh sb="10" eb="12">
      <t>ギジュツ</t>
    </rPh>
    <rPh sb="12" eb="14">
      <t>カイハツ</t>
    </rPh>
    <rPh sb="14" eb="16">
      <t>ジョウキョウ</t>
    </rPh>
    <rPh sb="17" eb="19">
      <t>ミコミ</t>
    </rPh>
    <phoneticPr fontId="4"/>
  </si>
  <si>
    <t>任意記入</t>
    <rPh sb="0" eb="2">
      <t>ニンイ</t>
    </rPh>
    <rPh sb="2" eb="4">
      <t>キニュウ</t>
    </rPh>
    <phoneticPr fontId="4"/>
  </si>
  <si>
    <t>（選択式）</t>
    <rPh sb="1" eb="3">
      <t>センタク</t>
    </rPh>
    <rPh sb="3" eb="4">
      <t>シキ</t>
    </rPh>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</si>
  <si>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</si>
  <si>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</si>
  <si>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</si>
  <si>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（別添１）の1（１）</t>
    <rPh sb="1" eb="3">
      <t>ベッテン</t>
    </rPh>
    <phoneticPr fontId="4"/>
  </si>
  <si>
    <t>（別添１）の1（２）</t>
    <rPh sb="1" eb="3">
      <t>ベッテン</t>
    </rPh>
    <phoneticPr fontId="4"/>
  </si>
  <si>
    <t>2025年度</t>
    <rPh sb="4" eb="6">
      <t>ネンド</t>
    </rPh>
    <phoneticPr fontId="4"/>
  </si>
  <si>
    <t>ディープテック･スタートアップ支援事業助成金交付に係る提案書</t>
    <rPh sb="15" eb="17">
      <t>シエン</t>
    </rPh>
    <rPh sb="17" eb="19">
      <t>ジギョウ</t>
    </rPh>
    <rPh sb="19" eb="22">
      <t>ジョセイキン</t>
    </rPh>
    <phoneticPr fontId="4"/>
  </si>
  <si>
    <t>計</t>
    <rPh sb="0" eb="1">
      <t>ケイ</t>
    </rPh>
    <phoneticPr fontId="4"/>
  </si>
  <si>
    <t>９．</t>
    <phoneticPr fontId="4"/>
  </si>
  <si>
    <t>STSフェーズ（実用化研究開発（前期））</t>
    <rPh sb="8" eb="11">
      <t>ジツヨウカ</t>
    </rPh>
    <rPh sb="11" eb="13">
      <t>ケンキュウ</t>
    </rPh>
    <rPh sb="13" eb="15">
      <t>カイハツ</t>
    </rPh>
    <rPh sb="16" eb="18">
      <t>ゼンキ</t>
    </rPh>
    <phoneticPr fontId="4"/>
  </si>
  <si>
    <t>PCAフェーズ（実用化研究開発（後期））</t>
    <rPh sb="8" eb="11">
      <t>ジツヨウカ</t>
    </rPh>
    <rPh sb="11" eb="13">
      <t>ケンキュウ</t>
    </rPh>
    <rPh sb="13" eb="15">
      <t>カイハツ</t>
    </rPh>
    <rPh sb="16" eb="18">
      <t>コウキ</t>
    </rPh>
    <phoneticPr fontId="4"/>
  </si>
  <si>
    <t>DMPフェーズ（量産化実証）</t>
    <rPh sb="8" eb="11">
      <t>リョウサンカ</t>
    </rPh>
    <rPh sb="11" eb="13">
      <t>ジッショウ</t>
    </rPh>
    <phoneticPr fontId="4"/>
  </si>
  <si>
    <t>10．</t>
    <phoneticPr fontId="4"/>
  </si>
  <si>
    <t>後継支援の意向に関して</t>
    <rPh sb="0" eb="2">
      <t>コウケイ</t>
    </rPh>
    <rPh sb="2" eb="4">
      <t>シエン</t>
    </rPh>
    <rPh sb="5" eb="7">
      <t>イコウ</t>
    </rPh>
    <rPh sb="8" eb="9">
      <t>カン</t>
    </rPh>
    <phoneticPr fontId="4"/>
  </si>
  <si>
    <t>（大項目）</t>
    <rPh sb="1" eb="4">
      <t>ダイコウモク</t>
    </rPh>
    <phoneticPr fontId="4"/>
  </si>
  <si>
    <t>（中項目）</t>
    <rPh sb="1" eb="4">
      <t>チュウコウモク</t>
    </rPh>
    <phoneticPr fontId="4"/>
  </si>
  <si>
    <t>（小項目）</t>
    <rPh sb="1" eb="4">
      <t>ショウコウモク</t>
    </rPh>
    <phoneticPr fontId="4"/>
  </si>
  <si>
    <t>応募フェーズ</t>
    <rPh sb="0" eb="2">
      <t>オウボ</t>
    </rPh>
    <phoneticPr fontId="4"/>
  </si>
  <si>
    <t>（１）支援を希望する最長年数</t>
    <rPh sb="3" eb="5">
      <t>シエン</t>
    </rPh>
    <rPh sb="6" eb="8">
      <t>キボウ</t>
    </rPh>
    <rPh sb="10" eb="12">
      <t>サイチョウ</t>
    </rPh>
    <rPh sb="12" eb="14">
      <t>ネンスウ</t>
    </rPh>
    <phoneticPr fontId="4"/>
  </si>
  <si>
    <t>（内訳：STSフェーズ　</t>
    <rPh sb="1" eb="3">
      <t>ウチワケ</t>
    </rPh>
    <phoneticPr fontId="4"/>
  </si>
  <si>
    <t>（提案書様式）の１.</t>
    <phoneticPr fontId="4"/>
  </si>
  <si>
    <r>
      <t>別紙２：２（３）項目別明細表の助成事業に要する経費の</t>
    </r>
    <r>
      <rPr>
        <b/>
        <sz val="11"/>
        <color rgb="FFFF0000"/>
        <rFont val="ＭＳ Ｐ明朝"/>
        <family val="1"/>
        <charset val="128"/>
      </rPr>
      <t>合計セルを参照指定</t>
    </r>
    <r>
      <rPr>
        <sz val="11"/>
        <rFont val="ＭＳ Ｐ明朝"/>
        <family val="1"/>
        <charset val="128"/>
      </rPr>
      <t>してください</t>
    </r>
    <rPh sb="23" eb="25">
      <t>ケイヒ</t>
    </rPh>
    <rPh sb="26" eb="28">
      <t>ゴウケイ</t>
    </rPh>
    <rPh sb="31" eb="33">
      <t>サンショウ</t>
    </rPh>
    <rPh sb="33" eb="35">
      <t>シテイ</t>
    </rPh>
    <phoneticPr fontId="4"/>
  </si>
  <si>
    <r>
      <t>別紙２：２（３）項目別明細表の助成対象費用の</t>
    </r>
    <r>
      <rPr>
        <b/>
        <sz val="11"/>
        <color rgb="FFFF0000"/>
        <rFont val="ＭＳ Ｐ明朝"/>
        <family val="1"/>
        <charset val="128"/>
      </rPr>
      <t>合計セルを参照指定</t>
    </r>
    <r>
      <rPr>
        <sz val="11"/>
        <rFont val="ＭＳ Ｐ明朝"/>
        <family val="1"/>
        <charset val="128"/>
      </rPr>
      <t>してください</t>
    </r>
    <rPh sb="0" eb="2">
      <t>ベッシ</t>
    </rPh>
    <rPh sb="15" eb="17">
      <t>ジョセイ</t>
    </rPh>
    <rPh sb="17" eb="19">
      <t>タイショウ</t>
    </rPh>
    <rPh sb="19" eb="21">
      <t>ヒヨウ</t>
    </rPh>
    <rPh sb="27" eb="29">
      <t>サンショウ</t>
    </rPh>
    <phoneticPr fontId="4"/>
  </si>
  <si>
    <r>
      <t>別紙２：２（３）項目別明細表の助成金の額の</t>
    </r>
    <r>
      <rPr>
        <b/>
        <sz val="11"/>
        <color rgb="FFFF0000"/>
        <rFont val="ＭＳ Ｐ明朝"/>
        <family val="1"/>
        <charset val="128"/>
      </rPr>
      <t>合計セルを参照指定</t>
    </r>
    <r>
      <rPr>
        <sz val="11"/>
        <rFont val="ＭＳ Ｐ明朝"/>
        <family val="1"/>
        <charset val="128"/>
      </rPr>
      <t>してください</t>
    </r>
    <rPh sb="15" eb="17">
      <t>ジョセイ</t>
    </rPh>
    <rPh sb="17" eb="18">
      <t>キン</t>
    </rPh>
    <rPh sb="19" eb="20">
      <t>ガク</t>
    </rPh>
    <rPh sb="26" eb="28">
      <t>サンショウ</t>
    </rPh>
    <phoneticPr fontId="4"/>
  </si>
  <si>
    <t>継続支援の意向（年数）
①STSフェーズ</t>
    <rPh sb="0" eb="2">
      <t>ケイゾク</t>
    </rPh>
    <rPh sb="2" eb="4">
      <t>シエン</t>
    </rPh>
    <rPh sb="5" eb="7">
      <t>イコウ</t>
    </rPh>
    <rPh sb="8" eb="10">
      <t>ネンスウ</t>
    </rPh>
    <phoneticPr fontId="4"/>
  </si>
  <si>
    <t>継続支援の意向（年数）
支援期間の合計の年数</t>
    <rPh sb="0" eb="2">
      <t>ケイゾク</t>
    </rPh>
    <rPh sb="2" eb="4">
      <t>シエン</t>
    </rPh>
    <rPh sb="5" eb="7">
      <t>イコウ</t>
    </rPh>
    <rPh sb="8" eb="10">
      <t>ネンスウ</t>
    </rPh>
    <rPh sb="12" eb="14">
      <t>シエン</t>
    </rPh>
    <rPh sb="14" eb="16">
      <t>キカン</t>
    </rPh>
    <rPh sb="17" eb="19">
      <t>ゴウケイ</t>
    </rPh>
    <rPh sb="20" eb="22">
      <t>ネンスウ</t>
    </rPh>
    <phoneticPr fontId="4"/>
  </si>
  <si>
    <t>継続支援の意向（年数）
②PCAフェーズ</t>
    <rPh sb="0" eb="2">
      <t>ケイゾク</t>
    </rPh>
    <rPh sb="2" eb="4">
      <t>シエン</t>
    </rPh>
    <rPh sb="5" eb="7">
      <t>イコウ</t>
    </rPh>
    <rPh sb="8" eb="10">
      <t>ネンスウ</t>
    </rPh>
    <phoneticPr fontId="4"/>
  </si>
  <si>
    <t>継続支援の意向（年数）
③DMPフェーズ</t>
    <rPh sb="0" eb="2">
      <t>ケイゾク</t>
    </rPh>
    <rPh sb="2" eb="4">
      <t>シエン</t>
    </rPh>
    <rPh sb="5" eb="7">
      <t>イコウ</t>
    </rPh>
    <rPh sb="8" eb="10">
      <t>ネンスウ</t>
    </rPh>
    <phoneticPr fontId="4"/>
  </si>
  <si>
    <t>次にVC等、CVC、事業会社から出資を得る（新たな資金調達）までの期間で設定すること。なお、助成事業期間は、同一フェーズで1.5年～2年程度を目安とする。</t>
    <rPh sb="0" eb="1">
      <t>ツギ</t>
    </rPh>
    <rPh sb="4" eb="5">
      <t>トウ</t>
    </rPh>
    <rPh sb="10" eb="12">
      <t>ジギョウ</t>
    </rPh>
    <rPh sb="12" eb="14">
      <t>カイシャ</t>
    </rPh>
    <rPh sb="16" eb="18">
      <t>シュッシ</t>
    </rPh>
    <rPh sb="19" eb="20">
      <t>エ</t>
    </rPh>
    <rPh sb="22" eb="23">
      <t>アラ</t>
    </rPh>
    <rPh sb="25" eb="27">
      <t>シキン</t>
    </rPh>
    <rPh sb="27" eb="29">
      <t>チョウタツ</t>
    </rPh>
    <rPh sb="33" eb="35">
      <t>キカン</t>
    </rPh>
    <rPh sb="36" eb="38">
      <t>セッテイ</t>
    </rPh>
    <rPh sb="46" eb="48">
      <t>ジョセイ</t>
    </rPh>
    <rPh sb="48" eb="50">
      <t>ジギョウ</t>
    </rPh>
    <rPh sb="50" eb="52">
      <t>キカン</t>
    </rPh>
    <rPh sb="54" eb="56">
      <t>ドウイツ</t>
    </rPh>
    <rPh sb="64" eb="65">
      <t>ネン</t>
    </rPh>
    <rPh sb="67" eb="68">
      <t>ネン</t>
    </rPh>
    <rPh sb="68" eb="70">
      <t>テイド</t>
    </rPh>
    <rPh sb="71" eb="73">
      <t>メヤス</t>
    </rPh>
    <phoneticPr fontId="4"/>
  </si>
  <si>
    <t>2026年度</t>
    <rPh sb="4" eb="6">
      <t>ネンド</t>
    </rPh>
    <phoneticPr fontId="4"/>
  </si>
  <si>
    <t>各フェーズごとの最長期間等については、公募要領２．（３）を参照</t>
    <phoneticPr fontId="4"/>
  </si>
  <si>
    <t>年</t>
    <rPh sb="0" eb="1">
      <t>ネン</t>
    </rPh>
    <phoneticPr fontId="4"/>
  </si>
  <si>
    <t>PCAフェーズ</t>
    <phoneticPr fontId="4"/>
  </si>
  <si>
    <t>DMPフェーズ</t>
    <phoneticPr fontId="4"/>
  </si>
  <si>
    <t>年）</t>
    <rPh sb="0" eb="1">
      <t>ネン</t>
    </rPh>
    <phoneticPr fontId="4"/>
  </si>
  <si>
    <t>（２）年度毎の収支計画</t>
    <rPh sb="3" eb="5">
      <t>ネンド</t>
    </rPh>
    <rPh sb="5" eb="6">
      <t>ゴト</t>
    </rPh>
    <rPh sb="7" eb="9">
      <t>シュウシ</t>
    </rPh>
    <rPh sb="9" eb="11">
      <t>ケイカク</t>
    </rPh>
    <phoneticPr fontId="4"/>
  </si>
  <si>
    <t>次回の助成対象期間も継続支援を希望する（同フェーズ内での期間延長または後段の</t>
    <rPh sb="0" eb="2">
      <t>ジカイ</t>
    </rPh>
    <rPh sb="3" eb="5">
      <t>ジョセイ</t>
    </rPh>
    <rPh sb="5" eb="7">
      <t>タイショウ</t>
    </rPh>
    <rPh sb="7" eb="9">
      <t>キカン</t>
    </rPh>
    <rPh sb="10" eb="12">
      <t>ケイゾク</t>
    </rPh>
    <rPh sb="12" eb="14">
      <t>シエン</t>
    </rPh>
    <rPh sb="15" eb="17">
      <t>キボウ</t>
    </rPh>
    <rPh sb="20" eb="21">
      <t>ドウ</t>
    </rPh>
    <rPh sb="25" eb="26">
      <t>ナイ</t>
    </rPh>
    <rPh sb="28" eb="30">
      <t>キカン</t>
    </rPh>
    <rPh sb="30" eb="32">
      <t>エンチョウ</t>
    </rPh>
    <rPh sb="35" eb="37">
      <t>コウダン</t>
    </rPh>
    <phoneticPr fontId="4"/>
  </si>
  <si>
    <t>フェーズへの移行）</t>
    <rPh sb="6" eb="8">
      <t>イコウ</t>
    </rPh>
    <phoneticPr fontId="4"/>
  </si>
  <si>
    <t>フェーズ</t>
    <phoneticPr fontId="4"/>
  </si>
  <si>
    <t>助成金交付提案額</t>
    <rPh sb="0" eb="3">
      <t>ジョセイキン</t>
    </rPh>
    <rPh sb="3" eb="5">
      <t>コウフ</t>
    </rPh>
    <rPh sb="5" eb="8">
      <t>テイアンガク</t>
    </rPh>
    <phoneticPr fontId="4"/>
  </si>
  <si>
    <t>2027年度</t>
    <rPh sb="4" eb="6">
      <t>ネンド</t>
    </rPh>
    <phoneticPr fontId="4"/>
  </si>
  <si>
    <t>2028年度</t>
    <rPh sb="4" eb="6">
      <t>ネンド</t>
    </rPh>
    <phoneticPr fontId="4"/>
  </si>
  <si>
    <t>(単位：円）</t>
    <rPh sb="1" eb="3">
      <t>タンイ</t>
    </rPh>
    <rPh sb="4" eb="5">
      <t>エン</t>
    </rPh>
    <phoneticPr fontId="4"/>
  </si>
  <si>
    <t>別紙２</t>
    <phoneticPr fontId="4"/>
  </si>
  <si>
    <t>助成先総括表</t>
    <rPh sb="0" eb="2">
      <t>ジョセイ</t>
    </rPh>
    <rPh sb="2" eb="3">
      <t>サキ</t>
    </rPh>
    <rPh sb="3" eb="5">
      <t>ソウカツ</t>
    </rPh>
    <rPh sb="5" eb="6">
      <t>ヒョウ</t>
    </rPh>
    <phoneticPr fontId="4"/>
  </si>
  <si>
    <t>委託・共同研究先総括表</t>
    <rPh sb="0" eb="2">
      <t>イタク</t>
    </rPh>
    <rPh sb="3" eb="5">
      <t>キョウドウ</t>
    </rPh>
    <rPh sb="5" eb="7">
      <t>ケンキュウ</t>
    </rPh>
    <rPh sb="7" eb="8">
      <t>サキ</t>
    </rPh>
    <rPh sb="8" eb="10">
      <t>ソウカツ</t>
    </rPh>
    <rPh sb="10" eb="11">
      <t>ヒョウ</t>
    </rPh>
    <phoneticPr fontId="4"/>
  </si>
  <si>
    <r>
      <t>・委託・共同研究先がない場合は、作成不要です。
・2機関以上の場合は、シートをコピーして作成してください。その際、登録済の計算式が問題ないかご確認ください。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・項目別明細表が作成されれば、数値が反映されるようにしてあります。
・項目別明細表の助成対象費用の各項目の合計セルを参照しているか確認してください。</t>
    </r>
    <rPh sb="1" eb="3">
      <t>イタク</t>
    </rPh>
    <rPh sb="28" eb="30">
      <t>イジョウ</t>
    </rPh>
    <rPh sb="57" eb="59">
      <t>トウロク</t>
    </rPh>
    <rPh sb="59" eb="60">
      <t>スミ</t>
    </rPh>
    <rPh sb="65" eb="67">
      <t>モンダイ</t>
    </rPh>
    <rPh sb="71" eb="73">
      <t>カクニン</t>
    </rPh>
    <phoneticPr fontId="4"/>
  </si>
  <si>
    <t>項目別明細表（助成先）</t>
    <rPh sb="0" eb="2">
      <t>コウモク</t>
    </rPh>
    <rPh sb="2" eb="3">
      <t>ベツ</t>
    </rPh>
    <rPh sb="3" eb="6">
      <t>メイサイヒョウ</t>
    </rPh>
    <rPh sb="7" eb="9">
      <t>ジョセイ</t>
    </rPh>
    <rPh sb="9" eb="10">
      <t>サキ</t>
    </rPh>
    <phoneticPr fontId="4"/>
  </si>
  <si>
    <t xml:space="preserve">項目別明細表（委託・共同研究先）
</t>
    <rPh sb="7" eb="9">
      <t>イタク</t>
    </rPh>
    <rPh sb="10" eb="12">
      <t>キョウドウ</t>
    </rPh>
    <rPh sb="12" eb="14">
      <t>ケンキュウ</t>
    </rPh>
    <phoneticPr fontId="4"/>
  </si>
  <si>
    <r>
      <t>・共同研究先がない場合は、作成不要です。
・共同研究先が2機関以上の場合は、シートをコピーして作成してください。その際、登録済の計算式が問題ないかご確認ください。
・</t>
    </r>
    <r>
      <rPr>
        <sz val="11"/>
        <color rgb="FFFF0000"/>
        <rFont val="ＭＳ 明朝"/>
        <family val="1"/>
        <charset val="128"/>
      </rPr>
      <t>項目別明細表を先に作成</t>
    </r>
    <r>
      <rPr>
        <sz val="11"/>
        <color theme="1"/>
        <rFont val="ＭＳ 明朝"/>
        <family val="1"/>
        <charset val="128"/>
      </rPr>
      <t>するようにしてください。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キョウドウ</t>
    </rPh>
    <rPh sb="3" eb="5">
      <t>ケンキュウ</t>
    </rPh>
    <rPh sb="5" eb="6">
      <t>サキ</t>
    </rPh>
    <rPh sb="9" eb="11">
      <t>バアイ</t>
    </rPh>
    <rPh sb="13" eb="15">
      <t>サクセイ</t>
    </rPh>
    <rPh sb="15" eb="17">
      <t>フヨウ</t>
    </rPh>
    <rPh sb="22" eb="24">
      <t>キョウドウ</t>
    </rPh>
    <rPh sb="24" eb="26">
      <t>ケンキュウ</t>
    </rPh>
    <rPh sb="26" eb="27">
      <t>サキ</t>
    </rPh>
    <rPh sb="31" eb="33">
      <t>イジョウ</t>
    </rPh>
    <phoneticPr fontId="4"/>
  </si>
  <si>
    <t>助成事業に要する経費
全期間</t>
    <rPh sb="5" eb="6">
      <t>ヨウ</t>
    </rPh>
    <rPh sb="8" eb="10">
      <t>ケイヒ</t>
    </rPh>
    <rPh sb="11" eb="14">
      <t>ゼンキカン</t>
    </rPh>
    <phoneticPr fontId="4"/>
  </si>
  <si>
    <t>助成対象費用
全期間</t>
    <rPh sb="7" eb="10">
      <t>ゼンキカン</t>
    </rPh>
    <phoneticPr fontId="4"/>
  </si>
  <si>
    <t>助成金交付提案額
全期間</t>
    <rPh sb="5" eb="7">
      <t>テイアン</t>
    </rPh>
    <rPh sb="9" eb="12">
      <t>ゼンキカン</t>
    </rPh>
    <phoneticPr fontId="4"/>
  </si>
  <si>
    <t>助成事業に要する経費
2025年度</t>
    <rPh sb="0" eb="4">
      <t>ジョセイジギョウ</t>
    </rPh>
    <rPh sb="5" eb="6">
      <t>ヨウ</t>
    </rPh>
    <rPh sb="8" eb="10">
      <t>ケイヒ</t>
    </rPh>
    <rPh sb="15" eb="17">
      <t>ネンド</t>
    </rPh>
    <phoneticPr fontId="4"/>
  </si>
  <si>
    <t>助成対象費用
2025年度</t>
    <rPh sb="11" eb="13">
      <t>ネンド</t>
    </rPh>
    <phoneticPr fontId="4"/>
  </si>
  <si>
    <t>助成金交付提案額
2025年度</t>
    <rPh sb="5" eb="7">
      <t>テイアン</t>
    </rPh>
    <rPh sb="13" eb="15">
      <t>ネンド</t>
    </rPh>
    <phoneticPr fontId="4"/>
  </si>
  <si>
    <t>助成事業に要する経費
2026年度</t>
    <rPh sb="0" eb="4">
      <t>ジョセイジギョウ</t>
    </rPh>
    <rPh sb="5" eb="6">
      <t>ヨウ</t>
    </rPh>
    <rPh sb="8" eb="10">
      <t>ケイヒ</t>
    </rPh>
    <rPh sb="15" eb="17">
      <t>ネンド</t>
    </rPh>
    <phoneticPr fontId="4"/>
  </si>
  <si>
    <t>助成対象費用
2026年度</t>
    <rPh sb="11" eb="13">
      <t>ネンド</t>
    </rPh>
    <phoneticPr fontId="4"/>
  </si>
  <si>
    <t>助成金交付提案額
2026年度</t>
    <rPh sb="5" eb="7">
      <t>テイアン</t>
    </rPh>
    <rPh sb="13" eb="15">
      <t>ネンド</t>
    </rPh>
    <phoneticPr fontId="4"/>
  </si>
  <si>
    <t>入力規制</t>
    <rPh sb="0" eb="2">
      <t>ニュウリョク</t>
    </rPh>
    <rPh sb="2" eb="4">
      <t>キセイ</t>
    </rPh>
    <phoneticPr fontId="4"/>
  </si>
  <si>
    <t>うち委託先</t>
    <rPh sb="2" eb="5">
      <t>イタクサキ</t>
    </rPh>
    <phoneticPr fontId="4"/>
  </si>
  <si>
    <t>うち共同研究先</t>
    <rPh sb="2" eb="4">
      <t>キョウドウ</t>
    </rPh>
    <rPh sb="4" eb="7">
      <t>ケンキュウサキ</t>
    </rPh>
    <phoneticPr fontId="4"/>
  </si>
  <si>
    <t>委託先・共同研究先名を記載</t>
    <rPh sb="0" eb="2">
      <t>イタク</t>
    </rPh>
    <rPh sb="2" eb="3">
      <t>サキ</t>
    </rPh>
    <rPh sb="4" eb="6">
      <t>キョウドウ</t>
    </rPh>
    <rPh sb="6" eb="9">
      <t>ケンキュウサキ</t>
    </rPh>
    <rPh sb="9" eb="10">
      <t>メイ</t>
    </rPh>
    <rPh sb="11" eb="13">
      <t>キサイ</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</si>
  <si>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</si>
  <si>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t>【重要】
キーワードNo.（２）</t>
    <phoneticPr fontId="4"/>
  </si>
  <si>
    <t>【重要】
キーワードNo.（３）</t>
    <phoneticPr fontId="4"/>
  </si>
  <si>
    <t>【重要】
キーワードNo.（４）</t>
    <phoneticPr fontId="4"/>
  </si>
  <si>
    <t>【重要】
キーワードNo.（５）</t>
    <phoneticPr fontId="4"/>
  </si>
  <si>
    <t>【重要】
キーワードNo.（６）</t>
    <phoneticPr fontId="4"/>
  </si>
  <si>
    <t>（提案書様式）の10.</t>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</si>
  <si>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</si>
  <si>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PCAフェーズ以降に応募の場合は、0 と記載
各フェーズごとの最長期間等については、公募要領２．（３）を参照</t>
    <rPh sb="7" eb="9">
      <t>イコウ</t>
    </rPh>
    <rPh sb="10" eb="12">
      <t>オウボ</t>
    </rPh>
    <rPh sb="13" eb="15">
      <t>バアイ</t>
    </rPh>
    <rPh sb="20" eb="22">
      <t>キサイ</t>
    </rPh>
    <rPh sb="23" eb="24">
      <t>カク</t>
    </rPh>
    <rPh sb="31" eb="35">
      <t>サイチョウキカン</t>
    </rPh>
    <rPh sb="35" eb="36">
      <t>トウ</t>
    </rPh>
    <rPh sb="42" eb="46">
      <t>コウボヨウリョウ</t>
    </rPh>
    <rPh sb="52" eb="54">
      <t>サンショウ</t>
    </rPh>
    <phoneticPr fontId="4"/>
  </si>
  <si>
    <t>DMPフェーズに応募の場合は、0 と記載
各フェーズごとの最長期間等については、公募要領２．（３）を参照</t>
    <rPh sb="8" eb="10">
      <t>オウボ</t>
    </rPh>
    <rPh sb="11" eb="13">
      <t>バアイ</t>
    </rPh>
    <rPh sb="18" eb="20">
      <t>キサイ</t>
    </rPh>
    <phoneticPr fontId="4"/>
  </si>
  <si>
    <t>各希望する支援フェーズの合計の年数の数字のみを記載 最大 6 年間
継続支援を希望しない場合は今回の応募の事業期間の数字のみを記入</t>
    <rPh sb="0" eb="1">
      <t>カク</t>
    </rPh>
    <rPh sb="1" eb="3">
      <t>キボウ</t>
    </rPh>
    <rPh sb="5" eb="7">
      <t>シエン</t>
    </rPh>
    <rPh sb="12" eb="14">
      <t>ゴウケイ</t>
    </rPh>
    <rPh sb="15" eb="17">
      <t>ネンスウ</t>
    </rPh>
    <rPh sb="18" eb="20">
      <t>スウジ</t>
    </rPh>
    <rPh sb="23" eb="25">
      <t>キサイ</t>
    </rPh>
    <rPh sb="26" eb="28">
      <t>サイダイ</t>
    </rPh>
    <rPh sb="31" eb="33">
      <t>ネンカン</t>
    </rPh>
    <rPh sb="34" eb="36">
      <t>ケイゾク</t>
    </rPh>
    <rPh sb="36" eb="38">
      <t>シエン</t>
    </rPh>
    <rPh sb="39" eb="41">
      <t>キボウ</t>
    </rPh>
    <rPh sb="44" eb="46">
      <t>バアイ</t>
    </rPh>
    <rPh sb="47" eb="49">
      <t>コンカイ</t>
    </rPh>
    <rPh sb="50" eb="52">
      <t>オウボ</t>
    </rPh>
    <rPh sb="53" eb="55">
      <t>ジギョウ</t>
    </rPh>
    <rPh sb="55" eb="57">
      <t>キカン</t>
    </rPh>
    <rPh sb="58" eb="60">
      <t>スウジ</t>
    </rPh>
    <rPh sb="63" eb="65">
      <t>キニュウ</t>
    </rPh>
    <phoneticPr fontId="4"/>
  </si>
  <si>
    <t>半角数字で記入（10桁）
STSフェーズ応募で法人設立前は記入不要</t>
    <rPh sb="0" eb="2">
      <t>ハンカク</t>
    </rPh>
    <rPh sb="2" eb="4">
      <t>スウジ</t>
    </rPh>
    <rPh sb="5" eb="7">
      <t>キニュウ</t>
    </rPh>
    <rPh sb="10" eb="11">
      <t>ケタ</t>
    </rPh>
    <rPh sb="20" eb="22">
      <t>オウボ</t>
    </rPh>
    <rPh sb="23" eb="25">
      <t>ホウジン</t>
    </rPh>
    <rPh sb="25" eb="27">
      <t>セツリツ</t>
    </rPh>
    <rPh sb="27" eb="28">
      <t>マエ</t>
    </rPh>
    <rPh sb="29" eb="31">
      <t>キニュウ</t>
    </rPh>
    <rPh sb="31" eb="33">
      <t>フヨウ</t>
    </rPh>
    <phoneticPr fontId="4"/>
  </si>
  <si>
    <t>追加資料５，追加資料６</t>
    <phoneticPr fontId="4"/>
  </si>
  <si>
    <t>追加資料５，追加資料６</t>
    <rPh sb="0" eb="2">
      <t>ツイカ</t>
    </rPh>
    <rPh sb="2" eb="4">
      <t>シリョウ</t>
    </rPh>
    <rPh sb="6" eb="8">
      <t>ツイカ</t>
    </rPh>
    <rPh sb="8" eb="10">
      <t>シリョウ</t>
    </rPh>
    <phoneticPr fontId="4"/>
  </si>
  <si>
    <t>本事業の応募に必要な1/３以上の出資の総額</t>
    <rPh sb="19" eb="21">
      <t>ソウガク</t>
    </rPh>
    <phoneticPr fontId="4"/>
  </si>
  <si>
    <t>本事業の応募に必要な1/３以上の出資者名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</si>
  <si>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</si>
  <si>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</si>
  <si>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出資元情報（本応募に必要な1/3の出資者）</t>
    <rPh sb="0" eb="2">
      <t>シュッシ</t>
    </rPh>
    <rPh sb="2" eb="3">
      <t>モト</t>
    </rPh>
    <rPh sb="3" eb="5">
      <t>ジョウホウ</t>
    </rPh>
    <rPh sb="6" eb="7">
      <t>ホン</t>
    </rPh>
    <rPh sb="7" eb="9">
      <t>オウボ</t>
    </rPh>
    <rPh sb="10" eb="12">
      <t>ヒツヨウ</t>
    </rPh>
    <rPh sb="17" eb="19">
      <t>シュッシ</t>
    </rPh>
    <rPh sb="19" eb="20">
      <t>シャ</t>
    </rPh>
    <phoneticPr fontId="4"/>
  </si>
  <si>
    <t>3億円</t>
    <rPh sb="1" eb="3">
      <t>オクエン</t>
    </rPh>
    <phoneticPr fontId="4"/>
  </si>
  <si>
    <r>
      <t>・薄オレンジのセルはすべて記載してください。該当しないものは、なし　と記載。
・「助成事業に要する経費、助成対象費用および交付提案額」（白色セル）は、</t>
    </r>
    <r>
      <rPr>
        <sz val="11"/>
        <color rgb="FFFF0000"/>
        <rFont val="ＭＳ 明朝"/>
        <family val="1"/>
        <charset val="128"/>
      </rPr>
      <t>項目別明細表の値が反映</t>
    </r>
    <r>
      <rPr>
        <sz val="11"/>
        <color theme="1"/>
        <rFont val="ＭＳ 明朝"/>
        <family val="1"/>
        <charset val="128"/>
      </rPr>
      <t>されます。
・項目別明細表を作成後、情報項目シートの「助成事業の総費用、助成対象費用および交付提案額」が、項目別明細表の合計セルを参照しているか再度確認してください。</t>
    </r>
    <rPh sb="1" eb="2">
      <t>ウス</t>
    </rPh>
    <rPh sb="13" eb="15">
      <t>キサイ</t>
    </rPh>
    <rPh sb="22" eb="24">
      <t>ガイトウ</t>
    </rPh>
    <rPh sb="35" eb="37">
      <t>キサイ</t>
    </rPh>
    <rPh sb="41" eb="43">
      <t>ジョセイ</t>
    </rPh>
    <rPh sb="43" eb="45">
      <t>ジギョウ</t>
    </rPh>
    <rPh sb="49" eb="51">
      <t>ケイヒ</t>
    </rPh>
    <rPh sb="52" eb="54">
      <t>ジョセイ</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</si>
  <si>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r>
      <t>・</t>
    </r>
    <r>
      <rPr>
        <sz val="11"/>
        <color rgb="FFFF0000"/>
        <rFont val="ＭＳ 明朝"/>
        <family val="1"/>
        <charset val="128"/>
      </rPr>
      <t>項目別明細表を先に作成</t>
    </r>
    <r>
      <rPr>
        <sz val="11"/>
        <color theme="1"/>
        <rFont val="ＭＳ 明朝"/>
        <family val="1"/>
        <charset val="128"/>
      </rPr>
      <t>するようにしてください。
・委託・共同研究費用は、Ⅳ．１．に計上してください。
・委託・共同研究先が2機関以上の場合は、Ⅳ．１．に当該事業者の行を追加し、金額を転記してください
・費用計上する内容を増やすために行を追加した場合は、</t>
    </r>
    <r>
      <rPr>
        <sz val="11"/>
        <color rgb="FFFF0000"/>
        <rFont val="ＭＳ 明朝"/>
        <family val="1"/>
        <charset val="128"/>
      </rPr>
      <t>細目の小計がその内訳と整合している</t>
    </r>
    <r>
      <rPr>
        <sz val="11"/>
        <color theme="1"/>
        <rFont val="ＭＳ 明朝"/>
        <family val="1"/>
        <charset val="128"/>
      </rPr>
      <t>か確認してください。</t>
    </r>
    <rPh sb="1" eb="3">
      <t>コウモク</t>
    </rPh>
    <rPh sb="3" eb="4">
      <t>ベツ</t>
    </rPh>
    <rPh sb="4" eb="7">
      <t>メイサイヒョウ</t>
    </rPh>
    <rPh sb="8" eb="9">
      <t>サキ</t>
    </rPh>
    <rPh sb="10" eb="12">
      <t>サクセイ</t>
    </rPh>
    <rPh sb="29" eb="31">
      <t>キョウドウ</t>
    </rPh>
    <rPh sb="31" eb="33">
      <t>ケンキュウ</t>
    </rPh>
    <rPh sb="33" eb="35">
      <t>ヒヨウ</t>
    </rPh>
    <rPh sb="42" eb="44">
      <t>ケイジョウ</t>
    </rPh>
    <rPh sb="60" eb="61">
      <t>サキ</t>
    </rPh>
    <rPh sb="63" eb="65">
      <t>キカン</t>
    </rPh>
    <rPh sb="65" eb="67">
      <t>イジョウ</t>
    </rPh>
    <rPh sb="68" eb="70">
      <t>バアイ</t>
    </rPh>
    <phoneticPr fontId="4"/>
  </si>
  <si>
    <t>（３）希望するフェーズ毎の助成金交付提案額</t>
    <rPh sb="3" eb="5">
      <t>キボウ</t>
    </rPh>
    <rPh sb="11" eb="12">
      <t>ゴト</t>
    </rPh>
    <rPh sb="13" eb="16">
      <t>ジョセイキン</t>
    </rPh>
    <rPh sb="16" eb="18">
      <t>コウフ</t>
    </rPh>
    <rPh sb="18" eb="20">
      <t>テイアン</t>
    </rPh>
    <rPh sb="20" eb="21">
      <t>ガク</t>
    </rPh>
    <phoneticPr fontId="4"/>
  </si>
  <si>
    <t>（内訳：　STSフェーズ　　　　円　PCAフェーズ　　　　円　DMPフェーズ　　　　円）</t>
    <rPh sb="1" eb="3">
      <t>ウチワケ</t>
    </rPh>
    <rPh sb="16" eb="17">
      <t>エン</t>
    </rPh>
    <rPh sb="29" eb="30">
      <t>エン</t>
    </rPh>
    <rPh sb="42" eb="43">
      <t>エン</t>
    </rPh>
    <phoneticPr fontId="4"/>
  </si>
  <si>
    <t>本提案の助成対象期間のみの支援を希望（継続支援を希望しない）</t>
    <rPh sb="0" eb="3">
      <t>ホンテイアン</t>
    </rPh>
    <rPh sb="4" eb="6">
      <t>ジョセイ</t>
    </rPh>
    <rPh sb="6" eb="8">
      <t>タイショウ</t>
    </rPh>
    <rPh sb="8" eb="10">
      <t>キカン</t>
    </rPh>
    <rPh sb="13" eb="15">
      <t>シエン</t>
    </rPh>
    <rPh sb="16" eb="18">
      <t>キボウ</t>
    </rPh>
    <rPh sb="19" eb="21">
      <t>ケイゾク</t>
    </rPh>
    <rPh sb="21" eb="23">
      <t>シエン</t>
    </rPh>
    <rPh sb="24" eb="26">
      <t>キボウ</t>
    </rPh>
    <phoneticPr fontId="4"/>
  </si>
  <si>
    <t>□</t>
  </si>
  <si>
    <t>□</t>
    <phoneticPr fontId="4"/>
  </si>
  <si>
    <t>☑</t>
    <phoneticPr fontId="4"/>
  </si>
  <si>
    <t>設立年月日</t>
    <rPh sb="2" eb="5">
      <t>ネンガッピ</t>
    </rPh>
    <phoneticPr fontId="4"/>
  </si>
  <si>
    <t>助成事業に要する経費
2027年度</t>
    <rPh sb="0" eb="4">
      <t>ジョセイジギョウ</t>
    </rPh>
    <rPh sb="5" eb="6">
      <t>ヨウ</t>
    </rPh>
    <rPh sb="8" eb="10">
      <t>ケイヒ</t>
    </rPh>
    <rPh sb="15" eb="17">
      <t>ネンド</t>
    </rPh>
    <phoneticPr fontId="4"/>
  </si>
  <si>
    <t>助成対象費用
2027年度</t>
    <rPh sb="11" eb="13">
      <t>ネンド</t>
    </rPh>
    <phoneticPr fontId="4"/>
  </si>
  <si>
    <t>助成金交付提案額
2027年度</t>
    <rPh sb="5" eb="7">
      <t>テイアン</t>
    </rPh>
    <rPh sb="13" eb="15">
      <t>ネンド</t>
    </rPh>
    <phoneticPr fontId="4"/>
  </si>
  <si>
    <r>
      <t>別紙2(4)項目別明細表(助成先)【2027年度】の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</si>
  <si>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別紙2(4)項目別明細表(助成先)【2027年度】の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</si>
  <si>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別紙2(4)項目別明細表(助成先)【2027年度】の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</si>
  <si>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委託・共同研究先名</t>
    <rPh sb="0" eb="2">
      <t>イタク</t>
    </rPh>
    <phoneticPr fontId="4"/>
  </si>
  <si>
    <t>費用計上を行う委託・共同研究先を記載。無い場合は「該当なし」と記載</t>
    <rPh sb="7" eb="9">
      <t>イタク</t>
    </rPh>
    <rPh sb="10" eb="12">
      <t>キョウドウ</t>
    </rPh>
    <rPh sb="12" eb="14">
      <t>ケンキュウ</t>
    </rPh>
    <rPh sb="14" eb="15">
      <t>サキ</t>
    </rPh>
    <rPh sb="19" eb="20">
      <t>ナ</t>
    </rPh>
    <rPh sb="25" eb="27">
      <t>ガイトウ</t>
    </rPh>
    <rPh sb="31" eb="33">
      <t>キサイ</t>
    </rPh>
    <phoneticPr fontId="4"/>
  </si>
  <si>
    <t>○○大学、▲▲株式会社</t>
    <rPh sb="7" eb="11">
      <t>カブシキカイシャ</t>
    </rPh>
    <phoneticPr fontId="4"/>
  </si>
  <si>
    <t>パートナーVC候補者名</t>
    <rPh sb="7" eb="9">
      <t>コウホ</t>
    </rPh>
    <rPh sb="9" eb="10">
      <t>シャ</t>
    </rPh>
    <rPh sb="10" eb="11">
      <t>メイ</t>
    </rPh>
    <phoneticPr fontId="4"/>
  </si>
  <si>
    <t>▲▲キャピタルパートナーズ　等</t>
    <rPh sb="14" eb="15">
      <t>トウ</t>
    </rPh>
    <phoneticPr fontId="4"/>
  </si>
  <si>
    <t>追加資料７，VC等、CVC情報項目ファイル</t>
    <rPh sb="0" eb="2">
      <t>ツイカ</t>
    </rPh>
    <rPh sb="2" eb="4">
      <t>シリョウ</t>
    </rPh>
    <rPh sb="8" eb="9">
      <t>トウ</t>
    </rPh>
    <rPh sb="13" eb="15">
      <t>ジョウホウ</t>
    </rPh>
    <rPh sb="15" eb="17">
      <t>コウモク</t>
    </rPh>
    <phoneticPr fontId="4"/>
  </si>
  <si>
    <t>【重要】
【カテゴリ】キーワードNo.（１）</t>
    <rPh sb="1" eb="3">
      <t>ジュウヨウ</t>
    </rPh>
    <phoneticPr fontId="4"/>
  </si>
  <si>
    <t>【重要】
キーワードNo.（１）</t>
    <phoneticPr fontId="4"/>
  </si>
  <si>
    <t>【重要】
【カテゴリ】キーワードNo.（２）</t>
    <phoneticPr fontId="4"/>
  </si>
  <si>
    <t>【重要】
【カテゴリ】キーワードNo.（３）</t>
    <phoneticPr fontId="4"/>
  </si>
  <si>
    <t>【重要】
【カテゴリ】キーワードNo.（４）</t>
    <phoneticPr fontId="4"/>
  </si>
  <si>
    <t>【重要】
【カテゴリ】キーワードNo.（５）</t>
    <phoneticPr fontId="4"/>
  </si>
  <si>
    <t>【重要】
【カテゴリ】キーワードNo.（６）</t>
    <phoneticPr fontId="4"/>
  </si>
  <si>
    <t>パートナーVC候補を立てる場合。立てない場合は、「なし」
※STSは必須。PCA、DMPは任意（追加資料７ハンズオン計画書、「VC等、CVC情報項目ファイル」を提出すること）</t>
    <rPh sb="7" eb="9">
      <t>コウホ</t>
    </rPh>
    <rPh sb="10" eb="11">
      <t>タ</t>
    </rPh>
    <rPh sb="13" eb="15">
      <t>バアイ</t>
    </rPh>
    <rPh sb="16" eb="17">
      <t>タ</t>
    </rPh>
    <rPh sb="20" eb="22">
      <t>バアイ</t>
    </rPh>
    <rPh sb="34" eb="36">
      <t>ヒッス</t>
    </rPh>
    <rPh sb="45" eb="47">
      <t>ニンイ</t>
    </rPh>
    <rPh sb="48" eb="50">
      <t>ツイカ</t>
    </rPh>
    <rPh sb="50" eb="52">
      <t>シリョウ</t>
    </rPh>
    <rPh sb="58" eb="61">
      <t>ケイカクショ</t>
    </rPh>
    <rPh sb="80" eb="82">
      <t>テイシュツ</t>
    </rPh>
    <phoneticPr fontId="4"/>
  </si>
  <si>
    <t>パートナーVC候補</t>
  </si>
  <si>
    <t>パートナーVC候補</t>
    <rPh sb="7" eb="9">
      <t>コウホ</t>
    </rPh>
    <phoneticPr fontId="4"/>
  </si>
  <si>
    <t>選択肢:</t>
    <rPh sb="0" eb="3">
      <t>センタクシ</t>
    </rPh>
    <phoneticPr fontId="4"/>
  </si>
  <si>
    <t>提案者自身</t>
    <rPh sb="0" eb="3">
      <t>テイアンシャ</t>
    </rPh>
    <rPh sb="3" eb="5">
      <t>ジシン</t>
    </rPh>
    <phoneticPr fontId="4"/>
  </si>
  <si>
    <t>事業会社や各種機関(医療機関、金融機関、学術研究機関等)</t>
    <phoneticPr fontId="4"/>
  </si>
  <si>
    <t>応募フェーズ及び事業目的達成に不可欠な貢献者</t>
    <phoneticPr fontId="4"/>
  </si>
  <si>
    <t>（選択式）</t>
    <rPh sb="1" eb="4">
      <t>センタクシキ</t>
    </rPh>
    <phoneticPr fontId="4"/>
  </si>
  <si>
    <t>STS</t>
    <phoneticPr fontId="4"/>
  </si>
  <si>
    <t>STS/PCA</t>
    <phoneticPr fontId="4"/>
  </si>
  <si>
    <t>PCA</t>
    <phoneticPr fontId="4"/>
  </si>
  <si>
    <t>PCA/DMP</t>
    <phoneticPr fontId="4"/>
  </si>
  <si>
    <t>DMP</t>
    <phoneticPr fontId="4"/>
  </si>
  <si>
    <t>STS/DMP</t>
    <phoneticPr fontId="4"/>
  </si>
  <si>
    <t>本提案の助成対象期間における金額は7.(1)収支計画を基に記載し、それ以降の年度は提案時点で想定する金額を記載</t>
    <phoneticPr fontId="4"/>
  </si>
  <si>
    <t>年度の収支計画（2025年度）
【フェーズ】</t>
    <rPh sb="0" eb="2">
      <t>ネンド</t>
    </rPh>
    <rPh sb="3" eb="5">
      <t>シュウシ</t>
    </rPh>
    <rPh sb="5" eb="7">
      <t>ケイカク</t>
    </rPh>
    <rPh sb="12" eb="14">
      <t>ネンド</t>
    </rPh>
    <phoneticPr fontId="4"/>
  </si>
  <si>
    <t>年度の収支計画（2025年度）
【助成金交付申請額】</t>
    <rPh sb="17" eb="20">
      <t>ジョセイキン</t>
    </rPh>
    <rPh sb="20" eb="22">
      <t>コウフ</t>
    </rPh>
    <rPh sb="22" eb="25">
      <t>シンセイガク</t>
    </rPh>
    <phoneticPr fontId="4"/>
  </si>
  <si>
    <t>年度の収支計画（2026年度）
【フェーズ】</t>
    <rPh sb="0" eb="2">
      <t>ネンド</t>
    </rPh>
    <rPh sb="3" eb="5">
      <t>シュウシ</t>
    </rPh>
    <rPh sb="5" eb="7">
      <t>ケイカク</t>
    </rPh>
    <rPh sb="12" eb="14">
      <t>ネンド</t>
    </rPh>
    <phoneticPr fontId="4"/>
  </si>
  <si>
    <t>年度の収支計画（2026年度）
【助成金交付申請額】</t>
    <rPh sb="17" eb="20">
      <t>ジョセイキン</t>
    </rPh>
    <rPh sb="20" eb="22">
      <t>コウフ</t>
    </rPh>
    <rPh sb="22" eb="25">
      <t>シンセイガク</t>
    </rPh>
    <phoneticPr fontId="4"/>
  </si>
  <si>
    <t>年度の収支計画（2027年度）
【フェーズ】</t>
    <rPh sb="0" eb="2">
      <t>ネンド</t>
    </rPh>
    <rPh sb="3" eb="5">
      <t>シュウシ</t>
    </rPh>
    <rPh sb="5" eb="7">
      <t>ケイカク</t>
    </rPh>
    <rPh sb="12" eb="14">
      <t>ネンド</t>
    </rPh>
    <phoneticPr fontId="4"/>
  </si>
  <si>
    <t>年度の収支計画（2027年度）
【助成金交付申請額】</t>
    <rPh sb="17" eb="20">
      <t>ジョセイキン</t>
    </rPh>
    <rPh sb="20" eb="22">
      <t>コウフ</t>
    </rPh>
    <rPh sb="22" eb="25">
      <t>シンセイガク</t>
    </rPh>
    <phoneticPr fontId="4"/>
  </si>
  <si>
    <t>年度の収支計画（2028年度）
【フェーズ】</t>
    <rPh sb="0" eb="2">
      <t>ネンド</t>
    </rPh>
    <rPh sb="3" eb="5">
      <t>シュウシ</t>
    </rPh>
    <rPh sb="5" eb="7">
      <t>ケイカク</t>
    </rPh>
    <rPh sb="12" eb="14">
      <t>ネンド</t>
    </rPh>
    <phoneticPr fontId="4"/>
  </si>
  <si>
    <t>年度の収支計画（2028年度）
【助成金交付申請額】</t>
    <rPh sb="17" eb="20">
      <t>ジョセイキン</t>
    </rPh>
    <rPh sb="20" eb="22">
      <t>コウフ</t>
    </rPh>
    <rPh sb="22" eb="25">
      <t>シンセイガク</t>
    </rPh>
    <phoneticPr fontId="4"/>
  </si>
  <si>
    <t>補助率　1/2以内</t>
    <rPh sb="0" eb="3">
      <t>ホジョリツ</t>
    </rPh>
    <rPh sb="7" eb="9">
      <t>イナイ</t>
    </rPh>
    <phoneticPr fontId="4"/>
  </si>
  <si>
    <t>応募要件としている出資及び融資について、その合計額に占める融資の合計額の割合が1/2以上の場合、補助率は、1/2以内とする。</t>
    <rPh sb="0" eb="2">
      <t>オウボ</t>
    </rPh>
    <rPh sb="2" eb="4">
      <t>ヨウケン</t>
    </rPh>
    <rPh sb="9" eb="11">
      <t>シュッシ</t>
    </rPh>
    <rPh sb="11" eb="12">
      <t>オヨ</t>
    </rPh>
    <rPh sb="13" eb="15">
      <t>ユウシ</t>
    </rPh>
    <rPh sb="22" eb="25">
      <t>ゴウケイガク</t>
    </rPh>
    <rPh sb="26" eb="27">
      <t>シ</t>
    </rPh>
    <rPh sb="29" eb="31">
      <t>ユウシ</t>
    </rPh>
    <rPh sb="32" eb="35">
      <t>ゴウケイガク</t>
    </rPh>
    <rPh sb="36" eb="38">
      <t>ワリアイ</t>
    </rPh>
    <rPh sb="42" eb="44">
      <t>イジョウ</t>
    </rPh>
    <rPh sb="45" eb="47">
      <t>バアイ</t>
    </rPh>
    <rPh sb="48" eb="51">
      <t>ホジョリツ</t>
    </rPh>
    <rPh sb="56" eb="58">
      <t>イナイ</t>
    </rPh>
    <phoneticPr fontId="4"/>
  </si>
  <si>
    <t>キーワード集の「必須選択」の【カテゴリ】キーワードから、異なる３つ以上の【カテゴリ】キーワードを選択してください。
各【カテゴリ】に該当するキーワードNo.を選んでください。
なお、キーワードNo.がうまく該当しない場合は、【カテゴリ】キーワードのみの選択も可能です。</t>
    <rPh sb="5" eb="6">
      <t>シュウ</t>
    </rPh>
    <rPh sb="8" eb="10">
      <t>ヒッス</t>
    </rPh>
    <rPh sb="10" eb="12">
      <t>センタク</t>
    </rPh>
    <rPh sb="48" eb="50">
      <t>センタク</t>
    </rPh>
    <rPh sb="58" eb="59">
      <t>カク</t>
    </rPh>
    <rPh sb="67" eb="69">
      <t>ガイトウ</t>
    </rPh>
    <rPh sb="80" eb="81">
      <t>エラ</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</si>
  <si>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</si>
  <si>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</si>
  <si>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</si>
  <si>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助成事業に要する経費
2028年度</t>
    <rPh sb="0" eb="4">
      <t>ジョセイジギョウ</t>
    </rPh>
    <rPh sb="5" eb="6">
      <t>ヨウ</t>
    </rPh>
    <rPh sb="8" eb="10">
      <t>ケイヒ</t>
    </rPh>
    <rPh sb="15" eb="17">
      <t>ネンド</t>
    </rPh>
    <phoneticPr fontId="4"/>
  </si>
  <si>
    <t>助成対象費用
2028年度</t>
    <rPh sb="11" eb="13">
      <t>ネンド</t>
    </rPh>
    <phoneticPr fontId="4"/>
  </si>
  <si>
    <t>助成金交付提案額
2028年度</t>
    <rPh sb="5" eb="7">
      <t>テイアン</t>
    </rPh>
    <rPh sb="13" eb="15">
      <t>ネンド</t>
    </rPh>
    <phoneticPr fontId="4"/>
  </si>
  <si>
    <t>年度の収支計画（2029年度）
【フェーズ】</t>
    <rPh sb="0" eb="2">
      <t>ネンド</t>
    </rPh>
    <rPh sb="3" eb="5">
      <t>シュウシ</t>
    </rPh>
    <rPh sb="5" eb="7">
      <t>ケイカク</t>
    </rPh>
    <rPh sb="12" eb="14">
      <t>ネンド</t>
    </rPh>
    <phoneticPr fontId="4"/>
  </si>
  <si>
    <t>年度の収支計画（2029年度）
【助成金交付申請額】</t>
    <rPh sb="17" eb="20">
      <t>ジョセイキン</t>
    </rPh>
    <rPh sb="20" eb="22">
      <t>コウフ</t>
    </rPh>
    <rPh sb="22" eb="25">
      <t>シンセイガク</t>
    </rPh>
    <phoneticPr fontId="4"/>
  </si>
  <si>
    <t>2029年度</t>
    <rPh sb="4" eb="6">
      <t>ネンド</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</si>
  <si>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</si>
  <si>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</si>
  <si>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r>
      <t>別紙2(4)項目別明細表(助成先)【2025年度】の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</si>
  <si>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別紙2(4)項目別明細表(助成先)【2025年度】の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</si>
  <si>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別紙2(4)項目別明細表(助成先)【2025年度】の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</si>
  <si>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別紙2(4)項目別明細表(助成先)【2026年度】の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</si>
  <si>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別紙2(4)項目別明細表(助成先)【2026年度】の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</si>
  <si>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別紙2(4)項目別明細表(助成先)【2026年度】の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</si>
  <si>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r>
      <t>別紙2(4)項目別明細表(助成先)【2028年度】の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</si>
  <si>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別紙2(4)項目別明細表(助成先)【2028年度】の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</si>
  <si>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別紙2(4)項目別明細表(助成先)【2028年度】の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</si>
  <si>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（Ⅰ+Ⅱ+Ⅲ）×</t>
    <phoneticPr fontId="4"/>
  </si>
  <si>
    <t>%</t>
    <phoneticPr fontId="4"/>
  </si>
  <si>
    <t>DTSU支援事業/GX支援事業</t>
    <rPh sb="6" eb="8">
      <t>ジギョウ</t>
    </rPh>
    <rPh sb="11" eb="15">
      <t>シエンジギョウ</t>
    </rPh>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</si>
  <si>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</si>
  <si>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</si>
  <si>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</si>
  <si>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</si>
  <si>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</si>
  <si>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</si>
  <si>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</si>
  <si>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助成事業名(英訳)</t>
    <rPh sb="0" eb="2">
      <t>ジョセイ</t>
    </rPh>
    <rPh sb="2" eb="4">
      <t>ジギョウ</t>
    </rPh>
    <rPh sb="4" eb="5">
      <t>メイ</t>
    </rPh>
    <rPh sb="6" eb="8">
      <t>エイヤク</t>
    </rPh>
    <phoneticPr fontId="4"/>
  </si>
  <si>
    <t>development of □□□</t>
    <phoneticPr fontId="4"/>
  </si>
  <si>
    <t>上記の英訳を記入。</t>
    <rPh sb="0" eb="2">
      <t>ジョウキ</t>
    </rPh>
    <rPh sb="3" eb="5">
      <t>エイヤク</t>
    </rPh>
    <rPh sb="6" eb="8">
      <t>キニュウ</t>
    </rPh>
    <phoneticPr fontId="4"/>
  </si>
  <si>
    <t>STSフェーズ</t>
    <phoneticPr fontId="4"/>
  </si>
  <si>
    <t>PCAフェーズ</t>
    <phoneticPr fontId="4"/>
  </si>
  <si>
    <t>DMPフェーズ</t>
    <phoneticPr fontId="4"/>
  </si>
  <si>
    <t>助成事業に要する経費
2029年度</t>
    <rPh sb="0" eb="4">
      <t>ジョセイジギョウ</t>
    </rPh>
    <rPh sb="5" eb="6">
      <t>ヨウ</t>
    </rPh>
    <rPh sb="8" eb="10">
      <t>ケイヒ</t>
    </rPh>
    <rPh sb="15" eb="17">
      <t>ネンド</t>
    </rPh>
    <phoneticPr fontId="4"/>
  </si>
  <si>
    <t>助成対象費用
2029年度</t>
    <rPh sb="11" eb="13">
      <t>ネンド</t>
    </rPh>
    <phoneticPr fontId="4"/>
  </si>
  <si>
    <t>助成金交付提案額
2029年度</t>
    <rPh sb="5" eb="7">
      <t>テイアン</t>
    </rPh>
    <rPh sb="13" eb="15">
      <t>ネンド</t>
    </rPh>
    <phoneticPr fontId="4"/>
  </si>
  <si>
    <r>
      <t>別紙2(4)項目別明細表(助成先)【2029年度】の</t>
    </r>
    <r>
      <rPr>
        <sz val="11"/>
        <color rgb="FFFF0000"/>
        <rFont val="ＭＳ Ｐ明朝"/>
        <family val="1"/>
        <charset val="128"/>
      </rPr>
      <t>「助成事業に要する経費」の合計セルを</t>
    </r>
    <r>
      <rPr>
        <sz val="11"/>
        <rFont val="ＭＳ Ｐ明朝"/>
        <family val="1"/>
        <charset val="128"/>
      </rPr>
      <t>参照してください。</t>
    </r>
    <rPh sb="27" eb="29">
      <t>ジョセイ</t>
    </rPh>
    <rPh sb="29" eb="31">
      <t>ジギョウ</t>
    </rPh>
    <rPh sb="32" eb="33">
      <t>ヨウ</t>
    </rPh>
    <rPh sb="35" eb="37">
      <t>ケイヒ</t>
    </rPh>
    <rPh sb="39" eb="41">
      <t>ゴウケイ</t>
    </rPh>
    <rPh sb="44" eb="46">
      <t>サンショウ</t>
    </rPh>
    <phoneticPr fontId="4"/>
  </si>
  <si>
    <r>
      <t>別紙2(4)項目別明細表(助成先)【2029年度】の</t>
    </r>
    <r>
      <rPr>
        <sz val="11"/>
        <color rgb="FFFF0000"/>
        <rFont val="ＭＳ Ｐ明朝"/>
        <family val="1"/>
        <charset val="128"/>
      </rPr>
      <t>「助成対象費用」の合計セル</t>
    </r>
    <r>
      <rPr>
        <sz val="11"/>
        <rFont val="ＭＳ Ｐ明朝"/>
        <family val="1"/>
        <charset val="128"/>
      </rPr>
      <t>を参照してください。</t>
    </r>
    <rPh sb="27" eb="29">
      <t>ジョセイ</t>
    </rPh>
    <rPh sb="29" eb="31">
      <t>タイショウ</t>
    </rPh>
    <rPh sb="31" eb="33">
      <t>ヒヨウ</t>
    </rPh>
    <rPh sb="35" eb="37">
      <t>ゴウケイ</t>
    </rPh>
    <rPh sb="40" eb="42">
      <t>サンショウ</t>
    </rPh>
    <phoneticPr fontId="4"/>
  </si>
  <si>
    <r>
      <t>別紙2(4)項目別明細表(助成先)【2029年度】の</t>
    </r>
    <r>
      <rPr>
        <sz val="11"/>
        <color rgb="FFFF0000"/>
        <rFont val="ＭＳ Ｐ明朝"/>
        <family val="1"/>
        <charset val="128"/>
      </rPr>
      <t>「助成金の額」のセル</t>
    </r>
    <r>
      <rPr>
        <sz val="11"/>
        <rFont val="ＭＳ Ｐ明朝"/>
        <family val="1"/>
        <charset val="128"/>
      </rPr>
      <t>を参照してください。</t>
    </r>
    <rPh sb="27" eb="29">
      <t>ジョセイ</t>
    </rPh>
    <rPh sb="29" eb="30">
      <t>キン</t>
    </rPh>
    <rPh sb="31" eb="32">
      <t>ガク</t>
    </rPh>
    <rPh sb="37" eb="39">
      <t>サンショウ</t>
    </rPh>
    <phoneticPr fontId="4"/>
  </si>
  <si>
    <t>年度の収支計画（2030年度）
【フェーズ】</t>
    <rPh sb="0" eb="2">
      <t>ネンド</t>
    </rPh>
    <rPh sb="3" eb="5">
      <t>シュウシ</t>
    </rPh>
    <rPh sb="5" eb="7">
      <t>ケイカク</t>
    </rPh>
    <rPh sb="12" eb="14">
      <t>ネンド</t>
    </rPh>
    <phoneticPr fontId="4"/>
  </si>
  <si>
    <t>年度の収支計画（2030年度）
【助成金交付申請額】</t>
    <rPh sb="17" eb="20">
      <t>ジョセイキン</t>
    </rPh>
    <rPh sb="20" eb="22">
      <t>コウフ</t>
    </rPh>
    <rPh sb="22" eb="25">
      <t>シンセイガク</t>
    </rPh>
    <phoneticPr fontId="4"/>
  </si>
  <si>
    <t>2025年06月版</t>
  </si>
  <si>
    <t>※本事業においては、4月から翌年3月までを1年度としております（例2025年度:2025年4月から2026年3月）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</si>
  <si>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2025年度</t>
    <phoneticPr fontId="4"/>
  </si>
  <si>
    <t>2026年度</t>
  </si>
  <si>
    <t>2027年度</t>
  </si>
  <si>
    <t>2028年度</t>
  </si>
  <si>
    <t>2029年度</t>
  </si>
  <si>
    <t>2030年度</t>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</si>
</sst>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1"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
      <sz val="9"/>
      <color theme="1"/>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rgb="FFFBE79D"/>
        <bgColor indexed="64"/>
      </patternFill>
    </fill>
  </fills>
  <borders count="92">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style="hair">
        <color indexed="64"/>
      </top>
      <bottom style="medium">
        <color indexed="64"/>
      </bottom>
      <diagonal/>
    </border>
    <border>
      <left style="thick">
        <color rgb="FFFF0000"/>
      </left>
      <right style="thick">
        <color rgb="FFFF0000"/>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double">
        <color indexed="64"/>
      </bottom>
      <diagonal/>
    </border>
    <border>
      <left style="thick">
        <color rgb="FFFF0000"/>
      </left>
      <right style="thick">
        <color rgb="FFFF0000"/>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thick">
        <color rgb="FFFF0000"/>
      </left>
      <right style="thick">
        <color rgb="FFFF0000"/>
      </right>
      <top/>
      <bottom/>
      <diagonal/>
    </border>
    <border>
      <left style="medium">
        <color indexed="64"/>
      </left>
      <right/>
      <top/>
      <bottom style="double">
        <color indexed="64"/>
      </bottom>
      <diagonal/>
    </border>
    <border>
      <left style="thick">
        <color rgb="FFFF0000"/>
      </left>
      <right style="thick">
        <color rgb="FFFF0000"/>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ck">
        <color rgb="FFFF0000"/>
      </left>
      <right style="thick">
        <color rgb="FFFF0000"/>
      </right>
      <top style="hair">
        <color indexed="64"/>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66">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7" fillId="2" borderId="0" xfId="8" applyFont="1" applyFill="1">
      <alignment vertical="center"/>
    </xf>
    <xf numFmtId="0" fontId="0" fillId="2" borderId="0" xfId="0" applyFill="1">
      <alignment vertical="center"/>
    </xf>
    <xf numFmtId="0" fontId="7" fillId="2" borderId="0" xfId="0" applyFont="1" applyFill="1">
      <alignment vertical="center"/>
    </xf>
    <xf numFmtId="38" fontId="7" fillId="2" borderId="0" xfId="8" applyFont="1" applyFill="1" applyAlignment="1">
      <alignment horizontal="center" vertical="center"/>
    </xf>
    <xf numFmtId="0" fontId="17" fillId="2" borderId="0" xfId="0" applyFont="1" applyFill="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178" fontId="9" fillId="7" borderId="44" xfId="6" applyNumberFormat="1" applyFont="1" applyFill="1" applyBorder="1" applyAlignment="1" applyProtection="1">
      <alignment horizontal="left" vertical="top" wrapText="1"/>
      <protection locked="0"/>
    </xf>
    <xf numFmtId="178" fontId="9" fillId="7" borderId="42" xfId="6" applyNumberFormat="1" applyFont="1" applyFill="1" applyBorder="1" applyAlignment="1" applyProtection="1">
      <alignment horizontal="left" vertical="top" wrapText="1"/>
      <protection locked="0"/>
    </xf>
    <xf numFmtId="49" fontId="9" fillId="7" borderId="43" xfId="6" applyNumberFormat="1" applyFont="1" applyFill="1" applyBorder="1" applyAlignment="1" applyProtection="1">
      <alignment horizontal="left" vertical="top" wrapText="1"/>
      <protection locked="0"/>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40" fontId="7" fillId="2" borderId="0" xfId="8" applyNumberFormat="1" applyFont="1" applyFill="1">
      <alignment vertical="center"/>
    </xf>
    <xf numFmtId="40" fontId="5" fillId="2" borderId="0" xfId="8" applyNumberFormat="1" applyFont="1" applyFill="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5" fillId="2" borderId="0" xfId="6" applyFill="1" applyAlignment="1">
      <alignment horizontal="lef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178" fontId="9" fillId="0" borderId="72" xfId="6" applyNumberFormat="1" applyFont="1" applyBorder="1" applyAlignment="1" applyProtection="1">
      <alignment horizontal="left" vertical="top" wrapText="1"/>
      <protection locked="0"/>
    </xf>
    <xf numFmtId="0" fontId="3" fillId="7" borderId="45" xfId="9" applyFont="1" applyFill="1" applyBorder="1" applyAlignment="1" applyProtection="1">
      <alignment horizontal="left" vertical="top"/>
      <protection locked="0"/>
    </xf>
    <xf numFmtId="0" fontId="3" fillId="7" borderId="43" xfId="9" applyFont="1" applyFill="1" applyBorder="1" applyAlignment="1" applyProtection="1">
      <alignment horizontal="left" vertical="top"/>
      <protection locked="0"/>
    </xf>
    <xf numFmtId="178" fontId="9" fillId="7" borderId="80" xfId="6" applyNumberFormat="1" applyFont="1" applyFill="1" applyBorder="1" applyAlignment="1" applyProtection="1">
      <alignment horizontal="left" vertical="top" wrapText="1"/>
      <protection locked="0"/>
    </xf>
    <xf numFmtId="49" fontId="9" fillId="0" borderId="45" xfId="6" applyNumberFormat="1" applyFont="1" applyBorder="1" applyAlignment="1" applyProtection="1">
      <alignment horizontal="left" vertical="top" wrapText="1"/>
      <protection locked="0"/>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6" fillId="4" borderId="35" xfId="6" applyFont="1" applyFill="1" applyBorder="1" applyAlignment="1" applyProtection="1">
      <alignment horizontal="left" vertical="top" wrapText="1" shrinkToFit="1"/>
      <protection locked="0"/>
    </xf>
    <xf numFmtId="178" fontId="7" fillId="0" borderId="39" xfId="6" applyNumberFormat="1" applyFont="1" applyBorder="1" applyAlignment="1" applyProtection="1">
      <alignment horizontal="left" vertical="center" wrapText="1"/>
      <protection locked="0"/>
    </xf>
    <xf numFmtId="0" fontId="6" fillId="4" borderId="21" xfId="6" applyFont="1" applyFill="1" applyBorder="1" applyAlignment="1" applyProtection="1">
      <alignment horizontal="left" vertical="top" wrapText="1" shrinkToFit="1"/>
      <protection locked="0"/>
    </xf>
    <xf numFmtId="178" fontId="7" fillId="0" borderId="22" xfId="6" applyNumberFormat="1" applyFont="1" applyBorder="1" applyAlignment="1" applyProtection="1">
      <alignment horizontal="left" vertical="center" wrapText="1"/>
      <protection locked="0"/>
    </xf>
    <xf numFmtId="0" fontId="6" fillId="4" borderId="36" xfId="6" applyFont="1" applyFill="1" applyBorder="1" applyAlignment="1" applyProtection="1">
      <alignment horizontal="left" vertical="top" wrapText="1" shrinkToFit="1"/>
      <protection locked="0"/>
    </xf>
    <xf numFmtId="178" fontId="7" fillId="0" borderId="40" xfId="6" applyNumberFormat="1" applyFont="1" applyBorder="1" applyAlignment="1" applyProtection="1">
      <alignment horizontal="left" vertical="center" wrapText="1"/>
      <protection locked="0"/>
    </xf>
    <xf numFmtId="49" fontId="7" fillId="0" borderId="38" xfId="6" applyNumberFormat="1" applyFont="1" applyBorder="1" applyAlignment="1" applyProtection="1">
      <alignment vertical="center" wrapText="1"/>
      <protection locked="0"/>
    </xf>
    <xf numFmtId="0" fontId="11" fillId="4" borderId="79" xfId="6" applyFont="1" applyFill="1" applyBorder="1" applyAlignment="1" applyProtection="1">
      <alignment horizontal="left" vertical="top" wrapText="1" shrinkToFit="1"/>
      <protection locked="0"/>
    </xf>
    <xf numFmtId="178" fontId="7" fillId="0" borderId="81" xfId="6" applyNumberFormat="1" applyFont="1" applyBorder="1" applyAlignment="1" applyProtection="1">
      <alignment horizontal="left" vertical="center" wrapText="1"/>
      <protection locked="0"/>
    </xf>
    <xf numFmtId="0" fontId="7" fillId="0" borderId="82" xfId="6" applyFont="1" applyBorder="1" applyAlignment="1" applyProtection="1">
      <alignment horizontal="left" vertical="top" wrapText="1"/>
      <protection locked="0"/>
    </xf>
    <xf numFmtId="0" fontId="7" fillId="0" borderId="83" xfId="6" applyFont="1" applyBorder="1" applyAlignment="1" applyProtection="1">
      <alignment horizontal="left" vertical="top" wrapText="1"/>
      <protection locked="0"/>
    </xf>
    <xf numFmtId="0" fontId="11" fillId="4" borderId="76" xfId="6" applyFont="1" applyFill="1" applyBorder="1" applyAlignment="1" applyProtection="1">
      <alignment horizontal="left" vertical="top" wrapText="1" shrinkToFit="1"/>
      <protection locked="0"/>
    </xf>
    <xf numFmtId="0" fontId="7" fillId="0" borderId="24" xfId="6" applyFont="1" applyBorder="1" applyAlignment="1" applyProtection="1">
      <alignment horizontal="left" vertical="top" wrapText="1"/>
      <protection locked="0"/>
    </xf>
    <xf numFmtId="0" fontId="7" fillId="0" borderId="77" xfId="6" applyFont="1" applyBorder="1" applyAlignment="1" applyProtection="1">
      <alignment horizontal="left" vertical="top" wrapText="1"/>
      <protection locked="0"/>
    </xf>
    <xf numFmtId="49" fontId="7" fillId="0" borderId="41" xfId="6" applyNumberFormat="1" applyFont="1" applyBorder="1" applyAlignment="1" applyProtection="1">
      <alignment vertical="center" wrapText="1"/>
      <protection locked="0"/>
    </xf>
    <xf numFmtId="0" fontId="11" fillId="4" borderId="71" xfId="6" applyFont="1" applyFill="1" applyBorder="1" applyAlignment="1" applyProtection="1">
      <alignment horizontal="left" vertical="top" wrapText="1" shrinkToFit="1"/>
      <protection locked="0"/>
    </xf>
    <xf numFmtId="178" fontId="7" fillId="0" borderId="73" xfId="6" applyNumberFormat="1" applyFont="1" applyBorder="1" applyAlignment="1" applyProtection="1">
      <alignment horizontal="left" vertical="center" wrapText="1"/>
      <protection locked="0"/>
    </xf>
    <xf numFmtId="0" fontId="7" fillId="0" borderId="74" xfId="6" applyFont="1" applyBorder="1" applyAlignment="1" applyProtection="1">
      <alignment horizontal="left" vertical="top" wrapText="1"/>
      <protection locked="0"/>
    </xf>
    <xf numFmtId="0" fontId="7" fillId="0" borderId="75" xfId="6" applyFont="1" applyBorder="1" applyAlignment="1" applyProtection="1">
      <alignment horizontal="left" vertical="top" wrapTex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7" fillId="0" borderId="41" xfId="6" applyFont="1" applyBorder="1" applyAlignment="1" applyProtection="1">
      <alignment horizontal="left" vertical="center" wrapText="1"/>
      <protection locked="0"/>
    </xf>
    <xf numFmtId="0" fontId="7" fillId="0" borderId="38" xfId="6" applyFont="1" applyBorder="1" applyAlignment="1" applyProtection="1">
      <alignment horizontal="left" vertical="center" wrapText="1"/>
      <protection locked="0"/>
    </xf>
    <xf numFmtId="0" fontId="13" fillId="2" borderId="0" xfId="0" applyFont="1" applyFill="1" applyProtection="1">
      <alignment vertical="center"/>
      <protection locked="0"/>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13" fillId="2" borderId="12" xfId="0" applyFont="1" applyFill="1" applyBorder="1" applyProtection="1">
      <alignment vertical="center"/>
      <protection locked="0"/>
    </xf>
    <xf numFmtId="0" fontId="13" fillId="2" borderId="13" xfId="0" applyFont="1" applyFill="1" applyBorder="1" applyProtection="1">
      <alignment vertical="center"/>
      <protection locked="0"/>
    </xf>
    <xf numFmtId="0" fontId="13" fillId="2" borderId="1" xfId="0" applyFont="1" applyFill="1" applyBorder="1" applyProtection="1">
      <alignment vertical="center"/>
      <protection locked="0"/>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11" fillId="4" borderId="84" xfId="6" applyFont="1" applyFill="1" applyBorder="1" applyAlignment="1" applyProtection="1">
      <alignment horizontal="left" vertical="top" wrapText="1" shrinkToFit="1"/>
      <protection locked="0"/>
    </xf>
    <xf numFmtId="178" fontId="9" fillId="7" borderId="85" xfId="6" applyNumberFormat="1" applyFont="1" applyFill="1" applyBorder="1" applyAlignment="1" applyProtection="1">
      <alignment horizontal="left" vertical="top" wrapText="1"/>
      <protection locked="0"/>
    </xf>
    <xf numFmtId="178" fontId="7" fillId="0" borderId="3" xfId="6" applyNumberFormat="1" applyFont="1" applyBorder="1" applyAlignment="1" applyProtection="1">
      <alignment horizontal="left" vertical="center" wrapText="1"/>
      <protection locked="0"/>
    </xf>
    <xf numFmtId="0" fontId="7" fillId="0" borderId="2"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0" fontId="7" fillId="0" borderId="32" xfId="6" applyFont="1" applyBorder="1" applyAlignment="1" applyProtection="1">
      <alignment horizontal="left" vertical="top" wrapText="1"/>
      <protection locked="0"/>
    </xf>
    <xf numFmtId="0" fontId="20" fillId="2" borderId="0" xfId="0" applyFont="1" applyFill="1" applyAlignment="1" applyProtection="1">
      <alignment horizontal="center" vertical="center" wrapText="1"/>
      <protection locked="0"/>
    </xf>
    <xf numFmtId="179" fontId="7" fillId="0" borderId="22" xfId="6" applyNumberFormat="1" applyFont="1" applyBorder="1" applyAlignment="1" applyProtection="1">
      <alignment vertical="center" wrapText="1"/>
      <protection locked="0"/>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0" fontId="11" fillId="4" borderId="86" xfId="6" applyFont="1" applyFill="1" applyBorder="1" applyAlignment="1" applyProtection="1">
      <alignment horizontal="left" vertical="top" wrapText="1" shrinkToFit="1"/>
      <protection locked="0"/>
    </xf>
    <xf numFmtId="178" fontId="9" fillId="7" borderId="87" xfId="6" applyNumberFormat="1" applyFont="1" applyFill="1" applyBorder="1" applyAlignment="1" applyProtection="1">
      <alignment horizontal="left" vertical="top" wrapText="1"/>
      <protection locked="0"/>
    </xf>
    <xf numFmtId="178" fontId="7" fillId="0" borderId="88" xfId="6" applyNumberFormat="1" applyFont="1" applyBorder="1" applyAlignment="1" applyProtection="1">
      <alignment horizontal="left" vertical="center" wrapText="1"/>
      <protection locked="0"/>
    </xf>
    <xf numFmtId="0" fontId="7" fillId="0" borderId="89" xfId="6" applyFont="1" applyBorder="1" applyAlignment="1" applyProtection="1">
      <alignment horizontal="left" vertical="top" wrapText="1"/>
      <protection locked="0"/>
    </xf>
    <xf numFmtId="178" fontId="9" fillId="7" borderId="91" xfId="6" applyNumberFormat="1" applyFont="1" applyFill="1" applyBorder="1" applyAlignment="1" applyProtection="1">
      <alignment horizontal="left" vertical="top" wrapText="1"/>
      <protection locked="0"/>
    </xf>
    <xf numFmtId="0" fontId="6" fillId="4" borderId="76" xfId="6" applyFont="1" applyFill="1" applyBorder="1" applyAlignment="1" applyProtection="1">
      <alignment horizontal="left" vertical="top" wrapText="1" shrinkToFit="1"/>
      <protection locked="0"/>
    </xf>
    <xf numFmtId="178" fontId="9" fillId="7" borderId="45" xfId="6" applyNumberFormat="1" applyFont="1" applyFill="1" applyBorder="1" applyAlignment="1" applyProtection="1">
      <alignment horizontal="left" vertical="top" wrapText="1"/>
      <protection locked="0"/>
    </xf>
    <xf numFmtId="178" fontId="7" fillId="0" borderId="41" xfId="6" applyNumberFormat="1" applyFont="1" applyBorder="1" applyAlignment="1" applyProtection="1">
      <alignment horizontal="left" vertical="center" wrapText="1"/>
      <protection locked="0"/>
    </xf>
    <xf numFmtId="0" fontId="0" fillId="2" borderId="0" xfId="0" applyFill="1" applyAlignment="1" applyProtection="1">
      <alignment horizontal="center" vertical="center"/>
      <protection locked="0"/>
    </xf>
    <xf numFmtId="176" fontId="26" fillId="2" borderId="0" xfId="0" applyNumberFormat="1" applyFont="1" applyFill="1" applyAlignment="1" applyProtection="1">
      <alignment horizontal="center" vertical="center" wrapText="1"/>
      <protection locked="0"/>
    </xf>
    <xf numFmtId="188" fontId="26" fillId="2" borderId="0" xfId="0" applyNumberFormat="1" applyFont="1" applyFill="1" applyAlignment="1" applyProtection="1">
      <alignment horizontal="center" vertical="center" wrapText="1"/>
      <protection locked="0"/>
    </xf>
    <xf numFmtId="0" fontId="9" fillId="2" borderId="45" xfId="6" applyFont="1" applyFill="1" applyBorder="1" applyAlignment="1" applyProtection="1">
      <alignment horizontal="left" vertical="top" wrapText="1"/>
      <protection locked="0"/>
    </xf>
    <xf numFmtId="0" fontId="13" fillId="2" borderId="0" xfId="0" quotePrefix="1" applyFont="1" applyFill="1" applyProtection="1">
      <alignment vertical="center"/>
      <protection locked="0"/>
    </xf>
    <xf numFmtId="184" fontId="9" fillId="10" borderId="13" xfId="6" applyNumberFormat="1" applyFont="1" applyFill="1" applyBorder="1" applyAlignment="1" applyProtection="1">
      <alignment horizontal="right" vertical="center"/>
      <protection locked="0"/>
    </xf>
    <xf numFmtId="0" fontId="5" fillId="2" borderId="0" xfId="6" applyFill="1" applyAlignment="1" applyProtection="1">
      <alignment horizontal="left" vertical="center"/>
      <protection locked="0"/>
    </xf>
    <xf numFmtId="0" fontId="9" fillId="0" borderId="0" xfId="6" applyFont="1" applyAlignment="1" applyProtection="1">
      <alignment horizontal="left" vertical="top" wrapText="1"/>
      <protection locked="0" hidden="1"/>
    </xf>
    <xf numFmtId="0" fontId="7" fillId="0" borderId="0" xfId="6" applyFont="1" applyProtection="1">
      <alignment vertical="center"/>
      <protection locked="0" hidden="1"/>
    </xf>
    <xf numFmtId="0" fontId="9" fillId="0" borderId="42" xfId="6" applyFont="1" applyBorder="1" applyAlignment="1" applyProtection="1">
      <alignment horizontal="left" vertical="top" wrapText="1"/>
      <protection locked="0" hidden="1"/>
    </xf>
    <xf numFmtId="176" fontId="9" fillId="0" borderId="44" xfId="6" applyNumberFormat="1" applyFont="1" applyBorder="1" applyAlignment="1" applyProtection="1">
      <alignment horizontal="left" vertical="center" wrapText="1"/>
      <protection locked="0"/>
    </xf>
    <xf numFmtId="176" fontId="9" fillId="0" borderId="42" xfId="6" applyNumberFormat="1" applyFont="1" applyBorder="1" applyAlignment="1" applyProtection="1">
      <alignment horizontal="left" vertical="center" wrapText="1"/>
      <protection locked="0"/>
    </xf>
    <xf numFmtId="176" fontId="9" fillId="0" borderId="43" xfId="6" applyNumberFormat="1" applyFont="1" applyBorder="1" applyAlignment="1" applyProtection="1">
      <alignment horizontal="left" vertical="center" wrapText="1"/>
      <protection locked="0"/>
    </xf>
    <xf numFmtId="176" fontId="9" fillId="0" borderId="45" xfId="6" applyNumberFormat="1" applyFont="1" applyBorder="1" applyAlignment="1" applyProtection="1">
      <alignment horizontal="left" vertical="center" wrapText="1"/>
      <protection locked="0"/>
    </xf>
    <xf numFmtId="0" fontId="7" fillId="0" borderId="0" xfId="6" applyFont="1" applyAlignment="1">
      <alignment vertical="center" wrapText="1"/>
    </xf>
    <xf numFmtId="179" fontId="20" fillId="2" borderId="0" xfId="0" applyNumberFormat="1" applyFont="1" applyFill="1" applyAlignment="1" applyProtection="1">
      <alignment horizontal="right" vertical="center"/>
      <protection locked="0"/>
    </xf>
    <xf numFmtId="181"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horizontal="left" vertical="center" wrapText="1"/>
      <protection locked="0"/>
    </xf>
    <xf numFmtId="0" fontId="0" fillId="2" borderId="0" xfId="0" applyFill="1" applyAlignment="1" applyProtection="1">
      <alignment horizontal="left" vertical="center"/>
      <protection locked="0"/>
    </xf>
    <xf numFmtId="0" fontId="0" fillId="2" borderId="0" xfId="0" applyFill="1" applyAlignment="1" applyProtection="1">
      <alignment vertical="center" wrapText="1"/>
      <protection locked="0"/>
    </xf>
    <xf numFmtId="0" fontId="20" fillId="2" borderId="0" xfId="0" applyFont="1" applyFill="1" applyAlignment="1" applyProtection="1">
      <alignment horizontal="left" vertical="top" wrapText="1"/>
      <protection locked="0"/>
    </xf>
    <xf numFmtId="0" fontId="20" fillId="2" borderId="0" xfId="0" applyFont="1" applyFill="1" applyAlignment="1" applyProtection="1">
      <alignment horizontal="left" vertical="center"/>
      <protection locked="0" hidden="1"/>
    </xf>
    <xf numFmtId="0" fontId="13" fillId="2" borderId="14" xfId="0" applyFont="1" applyFill="1" applyBorder="1" applyProtection="1">
      <alignment vertical="center"/>
      <protection locked="0"/>
    </xf>
    <xf numFmtId="0" fontId="13" fillId="2" borderId="0" xfId="0" applyFont="1" applyFill="1">
      <alignment vertical="center"/>
    </xf>
    <xf numFmtId="0" fontId="13" fillId="2" borderId="0" xfId="0" applyFont="1" applyFill="1" applyAlignment="1">
      <alignment horizontal="right" vertical="center"/>
    </xf>
    <xf numFmtId="40" fontId="7" fillId="2" borderId="0" xfId="8" applyNumberFormat="1" applyFont="1" applyFill="1" applyProtection="1">
      <alignment vertical="center"/>
      <protection locked="0"/>
    </xf>
    <xf numFmtId="38" fontId="0" fillId="2" borderId="0" xfId="8" quotePrefix="1" applyFont="1" applyFill="1" applyAlignment="1" applyProtection="1">
      <alignment horizontal="right" vertical="center"/>
      <protection locked="0"/>
    </xf>
    <xf numFmtId="38" fontId="0" fillId="2" borderId="0" xfId="8" applyFont="1" applyFill="1" applyProtection="1">
      <alignment vertical="center"/>
      <protection locked="0"/>
    </xf>
    <xf numFmtId="38" fontId="15" fillId="2" borderId="0" xfId="8" applyFont="1" applyFill="1" applyProtection="1">
      <alignment vertical="center"/>
      <protection locked="0"/>
    </xf>
    <xf numFmtId="38" fontId="5" fillId="0" borderId="0" xfId="8" applyFont="1" applyFill="1" applyProtection="1">
      <alignment vertical="center"/>
      <protection locked="0"/>
    </xf>
    <xf numFmtId="38" fontId="27" fillId="2" borderId="0" xfId="8" applyFont="1" applyFill="1" applyAlignment="1" applyProtection="1">
      <alignment horizontal="right" vertical="center"/>
      <protection locked="0"/>
    </xf>
    <xf numFmtId="38" fontId="7" fillId="2" borderId="0" xfId="8" applyFont="1" applyFill="1" applyAlignment="1" applyProtection="1">
      <alignment vertical="center"/>
      <protection locked="0"/>
    </xf>
    <xf numFmtId="38" fontId="7" fillId="2" borderId="0" xfId="8" applyFont="1" applyFill="1" applyProtection="1">
      <alignment vertical="center"/>
      <protection locked="0"/>
    </xf>
    <xf numFmtId="38" fontId="7" fillId="2" borderId="11" xfId="8" applyFont="1" applyFill="1" applyBorder="1" applyAlignment="1" applyProtection="1">
      <alignment horizontal="right" vertical="center"/>
      <protection locked="0"/>
    </xf>
    <xf numFmtId="38" fontId="7" fillId="2" borderId="0" xfId="8" applyFont="1" applyFill="1" applyBorder="1" applyAlignment="1" applyProtection="1">
      <alignment vertical="center"/>
      <protection locked="0"/>
    </xf>
    <xf numFmtId="38" fontId="7" fillId="0" borderId="0" xfId="8" applyFont="1" applyFill="1" applyProtection="1">
      <alignment vertical="center"/>
      <protection locked="0"/>
    </xf>
    <xf numFmtId="38" fontId="7" fillId="2" borderId="14" xfId="8" applyFont="1" applyFill="1" applyBorder="1" applyAlignment="1" applyProtection="1">
      <alignment horizontal="center" vertical="center"/>
      <protection locked="0"/>
    </xf>
    <xf numFmtId="38" fontId="7" fillId="2" borderId="14" xfId="8" applyFont="1" applyFill="1" applyBorder="1" applyAlignment="1" applyProtection="1">
      <alignment horizontal="center" vertical="center" wrapText="1"/>
      <protection locked="0"/>
    </xf>
    <xf numFmtId="38" fontId="7" fillId="2" borderId="0" xfId="8" applyFont="1" applyFill="1" applyAlignment="1" applyProtection="1">
      <alignment horizontal="center" vertical="center"/>
      <protection locked="0"/>
    </xf>
    <xf numFmtId="38" fontId="7" fillId="2" borderId="14" xfId="8" applyFont="1" applyFill="1" applyBorder="1" applyProtection="1">
      <alignment vertical="center"/>
      <protection locked="0"/>
    </xf>
    <xf numFmtId="187" fontId="7" fillId="2" borderId="14" xfId="8" applyNumberFormat="1" applyFont="1" applyFill="1" applyBorder="1" applyProtection="1">
      <alignment vertical="center"/>
      <protection locked="0"/>
    </xf>
    <xf numFmtId="38" fontId="7" fillId="2" borderId="14" xfId="8" applyFont="1" applyFill="1" applyBorder="1" applyAlignment="1" applyProtection="1">
      <alignment horizontal="right" vertical="center"/>
      <protection locked="0"/>
    </xf>
    <xf numFmtId="38" fontId="7" fillId="2" borderId="14" xfId="8" applyFont="1" applyFill="1" applyBorder="1" applyAlignment="1" applyProtection="1">
      <alignment horizontal="left" vertical="center"/>
      <protection locked="0"/>
    </xf>
    <xf numFmtId="182" fontId="7" fillId="2" borderId="14" xfId="8" applyNumberFormat="1" applyFont="1" applyFill="1" applyBorder="1" applyProtection="1">
      <alignment vertical="center"/>
      <protection locked="0"/>
    </xf>
    <xf numFmtId="182" fontId="7" fillId="2" borderId="14" xfId="8" applyNumberFormat="1" applyFont="1" applyFill="1" applyBorder="1" applyAlignment="1" applyProtection="1">
      <alignment horizontal="right" vertical="center"/>
      <protection locked="0"/>
    </xf>
    <xf numFmtId="40" fontId="7" fillId="2" borderId="14" xfId="8" applyNumberFormat="1" applyFont="1" applyFill="1" applyBorder="1" applyProtection="1">
      <alignment vertical="center"/>
      <protection locked="0"/>
    </xf>
    <xf numFmtId="38" fontId="7" fillId="11" borderId="14" xfId="8" applyFont="1" applyFill="1" applyBorder="1" applyProtection="1">
      <alignment vertical="center"/>
      <protection locked="0"/>
    </xf>
    <xf numFmtId="38" fontId="7" fillId="11" borderId="14" xfId="8" applyFont="1" applyFill="1" applyBorder="1" applyAlignment="1" applyProtection="1">
      <alignment horizontal="right" vertical="center"/>
      <protection locked="0"/>
    </xf>
    <xf numFmtId="182" fontId="7" fillId="11" borderId="14" xfId="8" applyNumberFormat="1" applyFont="1" applyFill="1" applyBorder="1" applyProtection="1">
      <alignment vertical="center"/>
      <protection locked="0"/>
    </xf>
    <xf numFmtId="180" fontId="7" fillId="2" borderId="0" xfId="10" applyNumberFormat="1" applyFont="1" applyFill="1" applyBorder="1" applyAlignment="1" applyProtection="1">
      <alignment horizontal="left" vertical="center"/>
      <protection locked="0"/>
    </xf>
    <xf numFmtId="38" fontId="7" fillId="2" borderId="0" xfId="8" applyFont="1" applyFill="1" applyBorder="1" applyAlignment="1" applyProtection="1">
      <alignment horizontal="left" vertical="center"/>
      <protection locked="0"/>
    </xf>
    <xf numFmtId="183" fontId="7" fillId="2" borderId="0" xfId="8" applyNumberFormat="1" applyFont="1" applyFill="1" applyBorder="1" applyProtection="1">
      <alignment vertical="center"/>
      <protection locked="0"/>
    </xf>
    <xf numFmtId="40" fontId="5" fillId="2" borderId="0" xfId="8" applyNumberFormat="1" applyFont="1" applyFill="1" applyBorder="1" applyProtection="1">
      <alignment vertical="center"/>
      <protection locked="0"/>
    </xf>
    <xf numFmtId="40" fontId="7" fillId="2" borderId="0" xfId="8" applyNumberFormat="1" applyFont="1" applyFill="1" applyProtection="1">
      <alignment vertical="center"/>
    </xf>
    <xf numFmtId="38" fontId="0" fillId="2" borderId="0" xfId="8" applyFont="1" applyFill="1" applyProtection="1">
      <alignment vertical="center"/>
    </xf>
    <xf numFmtId="38" fontId="7" fillId="2" borderId="0" xfId="8" applyFont="1" applyFill="1" applyProtection="1">
      <alignment vertical="center"/>
    </xf>
    <xf numFmtId="0" fontId="7" fillId="2" borderId="0" xfId="0" applyFont="1" applyFill="1" applyProtection="1">
      <alignment vertical="center"/>
      <protection locked="0"/>
    </xf>
    <xf numFmtId="0" fontId="17" fillId="2" borderId="0" xfId="0" quotePrefix="1" applyFont="1" applyFill="1" applyAlignment="1" applyProtection="1">
      <alignment horizontal="right" vertical="center"/>
      <protection locked="0"/>
    </xf>
    <xf numFmtId="0" fontId="0" fillId="2" borderId="0" xfId="0" applyFill="1" applyProtection="1">
      <alignment vertical="center"/>
      <protection locked="0"/>
    </xf>
    <xf numFmtId="0" fontId="0" fillId="2" borderId="0" xfId="0" applyFill="1" applyAlignment="1" applyProtection="1">
      <alignment horizontal="right" vertical="center"/>
      <protection locked="0"/>
    </xf>
    <xf numFmtId="38" fontId="16" fillId="2" borderId="0" xfId="8" applyFont="1" applyFill="1" applyAlignment="1" applyProtection="1">
      <alignment horizontal="center" vertical="center"/>
      <protection locked="0"/>
    </xf>
    <xf numFmtId="0" fontId="7" fillId="2" borderId="0" xfId="0" applyFont="1" applyFill="1" applyAlignment="1" applyProtection="1">
      <alignment horizontal="right" vertical="center"/>
      <protection locked="0"/>
    </xf>
    <xf numFmtId="38" fontId="7" fillId="2" borderId="5" xfId="8" applyFont="1" applyFill="1" applyBorder="1" applyAlignment="1" applyProtection="1">
      <alignment horizontal="center" vertical="center"/>
      <protection locked="0"/>
    </xf>
    <xf numFmtId="38" fontId="7" fillId="2" borderId="5" xfId="8" applyFont="1" applyFill="1" applyBorder="1" applyProtection="1">
      <alignment vertical="center"/>
      <protection locked="0"/>
    </xf>
    <xf numFmtId="187" fontId="7" fillId="2" borderId="5" xfId="11" applyNumberFormat="1" applyFont="1" applyFill="1" applyBorder="1" applyProtection="1">
      <alignment vertical="center"/>
      <protection locked="0"/>
    </xf>
    <xf numFmtId="187" fontId="7" fillId="2" borderId="2" xfId="11" applyNumberFormat="1" applyFont="1" applyFill="1" applyBorder="1" applyProtection="1">
      <alignment vertical="center"/>
      <protection locked="0"/>
    </xf>
    <xf numFmtId="38" fontId="7" fillId="2" borderId="2" xfId="8" applyFont="1" applyFill="1" applyBorder="1" applyProtection="1">
      <alignment vertical="center"/>
      <protection locked="0"/>
    </xf>
    <xf numFmtId="38" fontId="7" fillId="2" borderId="4" xfId="8" applyFont="1" applyFill="1" applyBorder="1" applyProtection="1">
      <alignment vertical="center"/>
      <protection locked="0"/>
    </xf>
    <xf numFmtId="187" fontId="7" fillId="2" borderId="4" xfId="11" applyNumberFormat="1" applyFont="1" applyFill="1" applyBorder="1" applyProtection="1">
      <alignment vertical="center"/>
      <protection locked="0"/>
    </xf>
    <xf numFmtId="38" fontId="7" fillId="11" borderId="15" xfId="8" applyFont="1" applyFill="1" applyBorder="1" applyProtection="1">
      <alignment vertical="center"/>
      <protection locked="0"/>
    </xf>
    <xf numFmtId="187" fontId="7" fillId="11" borderId="10" xfId="11" applyNumberFormat="1" applyFont="1" applyFill="1" applyBorder="1" applyProtection="1">
      <alignment vertical="center"/>
      <protection locked="0"/>
    </xf>
    <xf numFmtId="187" fontId="7" fillId="11" borderId="4" xfId="11" applyNumberFormat="1" applyFont="1" applyFill="1" applyBorder="1" applyProtection="1">
      <alignment vertical="center"/>
      <protection locked="0"/>
    </xf>
    <xf numFmtId="187" fontId="7" fillId="11" borderId="2" xfId="11" applyNumberFormat="1" applyFont="1" applyFill="1" applyBorder="1" applyProtection="1">
      <alignment vertical="center"/>
      <protection locked="0"/>
    </xf>
    <xf numFmtId="187" fontId="7" fillId="2" borderId="14" xfId="11" applyNumberFormat="1" applyFont="1" applyFill="1" applyBorder="1" applyProtection="1">
      <alignment vertical="center"/>
      <protection locked="0"/>
    </xf>
    <xf numFmtId="180" fontId="7" fillId="2" borderId="0" xfId="8" applyNumberFormat="1" applyFont="1" applyFill="1" applyBorder="1" applyAlignment="1" applyProtection="1">
      <alignment horizontal="left" vertical="center"/>
      <protection locked="0"/>
    </xf>
    <xf numFmtId="0" fontId="9" fillId="2" borderId="0" xfId="0" applyFont="1" applyFill="1" applyAlignment="1" applyProtection="1">
      <alignment horizontal="left" vertical="center"/>
      <protection locked="0"/>
    </xf>
    <xf numFmtId="0" fontId="17" fillId="2" borderId="0" xfId="0" applyFont="1" applyFill="1" applyProtection="1">
      <alignment vertical="center"/>
      <protection locked="0"/>
    </xf>
    <xf numFmtId="0" fontId="7" fillId="2" borderId="0" xfId="6" quotePrefix="1" applyFont="1" applyFill="1" applyAlignment="1" applyProtection="1">
      <alignment horizontal="right" vertical="center"/>
      <protection locked="0"/>
    </xf>
    <xf numFmtId="0" fontId="12" fillId="2" borderId="0" xfId="6" applyFont="1" applyFill="1" applyAlignment="1" applyProtection="1">
      <alignment horizontal="right" vertical="center"/>
      <protection locked="0"/>
    </xf>
    <xf numFmtId="188" fontId="7" fillId="2" borderId="5" xfId="8" applyNumberFormat="1" applyFont="1" applyFill="1" applyBorder="1" applyProtection="1">
      <alignment vertical="center"/>
      <protection locked="0"/>
    </xf>
    <xf numFmtId="188" fontId="7" fillId="2" borderId="2" xfId="8" applyNumberFormat="1" applyFont="1" applyFill="1" applyBorder="1" applyProtection="1">
      <alignment vertical="center"/>
      <protection locked="0"/>
    </xf>
    <xf numFmtId="188" fontId="7" fillId="2" borderId="4" xfId="8" applyNumberFormat="1" applyFont="1" applyFill="1" applyBorder="1" applyProtection="1">
      <alignment vertical="center"/>
      <protection locked="0"/>
    </xf>
    <xf numFmtId="188" fontId="7" fillId="2" borderId="78" xfId="8" applyNumberFormat="1" applyFont="1" applyFill="1" applyBorder="1" applyProtection="1">
      <alignment vertical="center"/>
      <protection locked="0"/>
    </xf>
    <xf numFmtId="188" fontId="7" fillId="2" borderId="14" xfId="8" applyNumberFormat="1" applyFont="1" applyFill="1" applyBorder="1" applyProtection="1">
      <alignment vertical="center"/>
      <protection locked="0"/>
    </xf>
    <xf numFmtId="188" fontId="7" fillId="0" borderId="14" xfId="8" applyNumberFormat="1" applyFont="1" applyFill="1" applyBorder="1" applyProtection="1">
      <alignment vertical="center"/>
      <protection locked="0"/>
    </xf>
    <xf numFmtId="0" fontId="0" fillId="2" borderId="0" xfId="0" quotePrefix="1" applyFill="1" applyAlignment="1" applyProtection="1">
      <alignment horizontal="right" vertical="center" wrapText="1"/>
      <protection locked="0"/>
    </xf>
    <xf numFmtId="0" fontId="7" fillId="2" borderId="14" xfId="0" applyFont="1" applyFill="1" applyBorder="1" applyAlignment="1" applyProtection="1">
      <alignment horizontal="center" vertical="center"/>
      <protection locked="0"/>
    </xf>
    <xf numFmtId="0" fontId="7" fillId="2" borderId="55" xfId="0" applyFont="1" applyFill="1" applyBorder="1" applyAlignment="1" applyProtection="1">
      <alignment horizontal="center" vertical="center"/>
      <protection locked="0"/>
    </xf>
    <xf numFmtId="0" fontId="11" fillId="2" borderId="56" xfId="0" applyFont="1" applyFill="1" applyBorder="1" applyAlignment="1" applyProtection="1">
      <alignment horizontal="center" vertical="center"/>
      <protection locked="0"/>
    </xf>
    <xf numFmtId="0" fontId="7" fillId="8" borderId="7" xfId="0" applyFont="1" applyFill="1" applyBorder="1" applyProtection="1">
      <alignment vertical="center"/>
      <protection locked="0"/>
    </xf>
    <xf numFmtId="0" fontId="7" fillId="8" borderId="8" xfId="0" applyFont="1" applyFill="1" applyBorder="1" applyProtection="1">
      <alignment vertical="center"/>
      <protection locked="0"/>
    </xf>
    <xf numFmtId="38" fontId="7" fillId="8" borderId="8" xfId="8" applyFont="1" applyFill="1" applyBorder="1" applyProtection="1">
      <alignment vertical="center"/>
      <protection locked="0"/>
    </xf>
    <xf numFmtId="0" fontId="7" fillId="8" borderId="6" xfId="0" applyFont="1" applyFill="1" applyBorder="1" applyProtection="1">
      <alignment vertical="center"/>
      <protection locked="0"/>
    </xf>
    <xf numFmtId="38" fontId="11" fillId="8" borderId="7" xfId="8" applyFont="1" applyFill="1" applyBorder="1" applyProtection="1">
      <alignment vertical="center"/>
      <protection locked="0"/>
    </xf>
    <xf numFmtId="0" fontId="7" fillId="7" borderId="15" xfId="0" applyFont="1" applyFill="1" applyBorder="1" applyProtection="1">
      <alignment vertical="center"/>
      <protection locked="0"/>
    </xf>
    <xf numFmtId="0" fontId="7" fillId="7" borderId="0" xfId="0" applyFont="1" applyFill="1" applyProtection="1">
      <alignment vertical="center"/>
      <protection locked="0"/>
    </xf>
    <xf numFmtId="38" fontId="7" fillId="7" borderId="0" xfId="8" applyFont="1" applyFill="1" applyBorder="1" applyProtection="1">
      <alignment vertical="center"/>
      <protection locked="0"/>
    </xf>
    <xf numFmtId="0" fontId="7" fillId="7" borderId="3" xfId="0" applyFont="1" applyFill="1" applyBorder="1" applyAlignment="1" applyProtection="1">
      <alignment horizontal="right" vertical="center"/>
      <protection locked="0"/>
    </xf>
    <xf numFmtId="38" fontId="12" fillId="7" borderId="15" xfId="8" applyFont="1" applyFill="1" applyBorder="1" applyProtection="1">
      <alignment vertical="center"/>
      <protection locked="0"/>
    </xf>
    <xf numFmtId="0" fontId="7" fillId="2" borderId="15" xfId="0" applyFont="1" applyFill="1" applyBorder="1" applyProtection="1">
      <alignment vertical="center"/>
      <protection locked="0"/>
    </xf>
    <xf numFmtId="0" fontId="7" fillId="2" borderId="3" xfId="0" applyFont="1" applyFill="1" applyBorder="1" applyAlignment="1" applyProtection="1">
      <alignment horizontal="right" vertical="center"/>
      <protection locked="0"/>
    </xf>
    <xf numFmtId="38" fontId="7" fillId="7" borderId="0" xfId="8" applyFont="1" applyFill="1" applyProtection="1">
      <alignment vertical="center"/>
      <protection locked="0"/>
    </xf>
    <xf numFmtId="0" fontId="7" fillId="7" borderId="3" xfId="0" applyFont="1" applyFill="1" applyBorder="1" applyProtection="1">
      <alignment vertical="center"/>
      <protection locked="0"/>
    </xf>
    <xf numFmtId="0" fontId="7" fillId="8" borderId="15" xfId="0" applyFont="1" applyFill="1" applyBorder="1" applyProtection="1">
      <alignment vertical="center"/>
      <protection locked="0"/>
    </xf>
    <xf numFmtId="0" fontId="7" fillId="8" borderId="0" xfId="0" applyFont="1" applyFill="1" applyProtection="1">
      <alignment vertical="center"/>
      <protection locked="0"/>
    </xf>
    <xf numFmtId="38" fontId="7" fillId="8" borderId="0" xfId="8" applyFont="1" applyFill="1" applyBorder="1" applyProtection="1">
      <alignment vertical="center"/>
      <protection locked="0"/>
    </xf>
    <xf numFmtId="0" fontId="7" fillId="8" borderId="3" xfId="0" applyFont="1" applyFill="1" applyBorder="1" applyProtection="1">
      <alignment vertical="center"/>
      <protection locked="0"/>
    </xf>
    <xf numFmtId="38" fontId="11" fillId="8" borderId="15" xfId="8" applyFont="1" applyFill="1" applyBorder="1" applyProtection="1">
      <alignment vertical="center"/>
      <protection locked="0"/>
    </xf>
    <xf numFmtId="38" fontId="11" fillId="8" borderId="17" xfId="8" applyFont="1" applyFill="1" applyBorder="1" applyProtection="1">
      <alignment vertical="center"/>
      <protection locked="0"/>
    </xf>
    <xf numFmtId="0" fontId="9" fillId="10" borderId="7" xfId="0" applyFont="1" applyFill="1" applyBorder="1" applyProtection="1">
      <alignment vertical="center"/>
      <protection locked="0"/>
    </xf>
    <xf numFmtId="0" fontId="9" fillId="10" borderId="8" xfId="0" applyFont="1" applyFill="1" applyBorder="1" applyProtection="1">
      <alignment vertical="center"/>
      <protection locked="0"/>
    </xf>
    <xf numFmtId="0" fontId="9" fillId="10" borderId="6" xfId="0" applyFont="1" applyFill="1" applyBorder="1" applyProtection="1">
      <alignment vertical="center"/>
      <protection locked="0"/>
    </xf>
    <xf numFmtId="38" fontId="7" fillId="9" borderId="15" xfId="8" applyFont="1" applyFill="1" applyBorder="1" applyProtection="1">
      <alignment vertical="center"/>
      <protection locked="0"/>
    </xf>
    <xf numFmtId="0" fontId="9" fillId="9" borderId="0" xfId="0" applyFont="1" applyFill="1" applyProtection="1">
      <alignment vertical="center"/>
      <protection locked="0"/>
    </xf>
    <xf numFmtId="38" fontId="9" fillId="9" borderId="0" xfId="8" applyFont="1" applyFill="1" applyBorder="1" applyProtection="1">
      <alignment vertical="center"/>
      <protection locked="0"/>
    </xf>
    <xf numFmtId="0" fontId="9" fillId="9" borderId="3" xfId="0" applyFont="1" applyFill="1" applyBorder="1" applyProtection="1">
      <alignment vertical="center"/>
      <protection locked="0"/>
    </xf>
    <xf numFmtId="38" fontId="9" fillId="9" borderId="15" xfId="8" applyFont="1" applyFill="1" applyBorder="1" applyProtection="1">
      <alignment vertical="center"/>
      <protection locked="0"/>
    </xf>
    <xf numFmtId="38" fontId="9" fillId="9" borderId="17" xfId="8" applyFont="1" applyFill="1" applyBorder="1" applyProtection="1">
      <alignment vertical="center"/>
      <protection locked="0"/>
    </xf>
    <xf numFmtId="38" fontId="9" fillId="2" borderId="0" xfId="8" applyFont="1" applyFill="1" applyBorder="1" applyProtection="1">
      <alignment vertical="center"/>
      <protection locked="0"/>
    </xf>
    <xf numFmtId="0" fontId="9" fillId="2" borderId="0" xfId="0" applyFont="1" applyFill="1" applyProtection="1">
      <alignment vertical="center"/>
      <protection locked="0"/>
    </xf>
    <xf numFmtId="38" fontId="9" fillId="2" borderId="17" xfId="8" applyFont="1" applyFill="1" applyBorder="1" applyProtection="1">
      <alignment vertical="center"/>
      <protection locked="0"/>
    </xf>
    <xf numFmtId="0" fontId="9" fillId="2" borderId="15" xfId="0" applyFont="1" applyFill="1" applyBorder="1" applyProtection="1">
      <alignment vertical="center"/>
      <protection locked="0"/>
    </xf>
    <xf numFmtId="0" fontId="9" fillId="11" borderId="0" xfId="0" applyFont="1" applyFill="1" applyProtection="1">
      <alignment vertical="center"/>
      <protection locked="0"/>
    </xf>
    <xf numFmtId="38" fontId="9" fillId="11" borderId="0" xfId="8" applyFont="1" applyFill="1" applyBorder="1" applyProtection="1">
      <alignment vertical="center"/>
      <protection locked="0"/>
    </xf>
    <xf numFmtId="0" fontId="9" fillId="11" borderId="3" xfId="0" applyFont="1" applyFill="1" applyBorder="1" applyProtection="1">
      <alignment vertical="center"/>
      <protection locked="0"/>
    </xf>
    <xf numFmtId="38" fontId="9" fillId="11" borderId="15" xfId="8" applyFont="1" applyFill="1" applyBorder="1" applyProtection="1">
      <alignment vertical="center"/>
      <protection locked="0"/>
    </xf>
    <xf numFmtId="38" fontId="9" fillId="11" borderId="17" xfId="8" applyFont="1" applyFill="1" applyBorder="1" applyProtection="1">
      <alignment vertical="center"/>
      <protection locked="0"/>
    </xf>
    <xf numFmtId="0" fontId="9" fillId="11" borderId="15" xfId="0" applyFont="1" applyFill="1" applyBorder="1" applyProtection="1">
      <alignment vertical="center"/>
      <protection locked="0"/>
    </xf>
    <xf numFmtId="0" fontId="9" fillId="11" borderId="3" xfId="0" applyFont="1" applyFill="1" applyBorder="1" applyAlignment="1" applyProtection="1">
      <alignment horizontal="right" vertical="center"/>
      <protection locked="0"/>
    </xf>
    <xf numFmtId="0" fontId="9" fillId="11" borderId="10" xfId="0" applyFont="1" applyFill="1" applyBorder="1" applyProtection="1">
      <alignment vertical="center"/>
      <protection locked="0"/>
    </xf>
    <xf numFmtId="0" fontId="9" fillId="11" borderId="11" xfId="0" applyFont="1" applyFill="1" applyBorder="1" applyProtection="1">
      <alignment vertical="center"/>
      <protection locked="0"/>
    </xf>
    <xf numFmtId="38" fontId="9" fillId="11" borderId="11" xfId="8" applyFont="1" applyFill="1" applyBorder="1" applyProtection="1">
      <alignment vertical="center"/>
      <protection locked="0"/>
    </xf>
    <xf numFmtId="0" fontId="9" fillId="11" borderId="9" xfId="0" applyFont="1" applyFill="1" applyBorder="1" applyProtection="1">
      <alignment vertical="center"/>
      <protection locked="0"/>
    </xf>
    <xf numFmtId="38" fontId="9" fillId="11" borderId="10" xfId="8" applyFont="1" applyFill="1" applyBorder="1" applyProtection="1">
      <alignment vertical="center"/>
      <protection locked="0"/>
    </xf>
    <xf numFmtId="38" fontId="9" fillId="11" borderId="64" xfId="8" applyFont="1" applyFill="1" applyBorder="1" applyProtection="1">
      <alignment vertical="center"/>
      <protection locked="0"/>
    </xf>
    <xf numFmtId="0" fontId="9" fillId="8" borderId="12" xfId="0" applyFont="1" applyFill="1" applyBorder="1" applyProtection="1">
      <alignment vertical="center"/>
      <protection locked="0"/>
    </xf>
    <xf numFmtId="0" fontId="9" fillId="8" borderId="13" xfId="0" applyFont="1" applyFill="1" applyBorder="1" applyProtection="1">
      <alignment vertical="center"/>
      <protection locked="0"/>
    </xf>
    <xf numFmtId="0" fontId="9" fillId="8" borderId="1" xfId="0" applyFont="1" applyFill="1" applyBorder="1" applyProtection="1">
      <alignment vertical="center"/>
      <protection locked="0"/>
    </xf>
    <xf numFmtId="38" fontId="9" fillId="8" borderId="12" xfId="0" applyNumberFormat="1" applyFont="1" applyFill="1" applyBorder="1" applyProtection="1">
      <alignment vertical="center"/>
      <protection locked="0"/>
    </xf>
    <xf numFmtId="38" fontId="11" fillId="8" borderId="60" xfId="0" applyNumberFormat="1" applyFont="1" applyFill="1" applyBorder="1" applyAlignment="1" applyProtection="1">
      <alignment horizontal="right" vertical="center"/>
      <protection locked="0"/>
    </xf>
    <xf numFmtId="0" fontId="0" fillId="2" borderId="0" xfId="0" applyFill="1" applyAlignment="1">
      <alignment horizontal="right" vertical="center" wrapText="1"/>
    </xf>
    <xf numFmtId="0" fontId="7" fillId="10" borderId="7" xfId="6" applyFont="1" applyFill="1" applyBorder="1" applyProtection="1">
      <alignment vertical="center"/>
      <protection locked="0"/>
    </xf>
    <xf numFmtId="0" fontId="7" fillId="9" borderId="15" xfId="6" applyFont="1" applyFill="1" applyBorder="1" applyProtection="1">
      <alignment vertical="center"/>
      <protection locked="0"/>
    </xf>
    <xf numFmtId="0" fontId="7" fillId="10" borderId="15" xfId="6" applyFont="1" applyFill="1" applyBorder="1" applyProtection="1">
      <alignment vertical="center"/>
      <protection locked="0"/>
    </xf>
    <xf numFmtId="0" fontId="9" fillId="10" borderId="7" xfId="6" applyFont="1" applyFill="1" applyBorder="1" applyProtection="1">
      <alignment vertical="center"/>
      <protection locked="0"/>
    </xf>
    <xf numFmtId="0" fontId="9" fillId="2" borderId="7" xfId="6" applyFont="1" applyFill="1" applyBorder="1" applyProtection="1">
      <alignment vertical="center"/>
      <protection locked="0"/>
    </xf>
    <xf numFmtId="0" fontId="9" fillId="2" borderId="12" xfId="6" applyFont="1" applyFill="1" applyBorder="1" applyProtection="1">
      <alignment vertical="center"/>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77" xfId="0" applyBorder="1" applyAlignment="1" applyProtection="1">
      <alignment horizontal="left" vertical="top" wrapText="1"/>
      <protection locked="0"/>
    </xf>
    <xf numFmtId="0" fontId="7" fillId="0" borderId="90" xfId="6" applyFont="1" applyBorder="1" applyAlignment="1" applyProtection="1">
      <alignment horizontal="left" vertical="top" wrapText="1"/>
      <protection locked="0"/>
    </xf>
    <xf numFmtId="0" fontId="7" fillId="0" borderId="2" xfId="6"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20" fillId="2" borderId="0" xfId="0" applyFont="1" applyFill="1" applyAlignment="1" applyProtection="1">
      <alignment horizontal="left" vertical="center"/>
      <protection locked="0"/>
    </xf>
    <xf numFmtId="188" fontId="20" fillId="2" borderId="0" xfId="0" applyNumberFormat="1" applyFont="1" applyFill="1" applyProtection="1">
      <alignment vertical="center"/>
      <protection locked="0"/>
    </xf>
    <xf numFmtId="188" fontId="25" fillId="2" borderId="12" xfId="0" applyNumberFormat="1" applyFont="1" applyFill="1" applyBorder="1" applyAlignment="1" applyProtection="1">
      <alignment horizontal="right" vertical="center" wrapText="1"/>
      <protection locked="0"/>
    </xf>
    <xf numFmtId="0" fontId="13" fillId="2" borderId="13" xfId="0" applyFont="1" applyFill="1" applyBorder="1" applyAlignment="1" applyProtection="1">
      <alignment vertical="center" wrapText="1"/>
      <protection locked="0"/>
    </xf>
    <xf numFmtId="0" fontId="13" fillId="2" borderId="1" xfId="0" applyFont="1" applyFill="1" applyBorder="1" applyAlignment="1" applyProtection="1">
      <alignment vertical="center" wrapText="1"/>
      <protection locked="0"/>
    </xf>
    <xf numFmtId="0" fontId="20" fillId="2" borderId="0" xfId="0" applyFont="1" applyFill="1" applyProtection="1">
      <alignment vertical="center"/>
      <protection locked="0"/>
    </xf>
    <xf numFmtId="0" fontId="25" fillId="2" borderId="12" xfId="0" applyFont="1"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13" fillId="2" borderId="13" xfId="0" applyFont="1" applyFill="1" applyBorder="1" applyAlignment="1" applyProtection="1">
      <alignment horizontal="right" vertical="center" wrapText="1"/>
      <protection locked="0"/>
    </xf>
    <xf numFmtId="0" fontId="13" fillId="2" borderId="1" xfId="0" applyFont="1" applyFill="1" applyBorder="1" applyAlignment="1" applyProtection="1">
      <alignment horizontal="right" vertical="center" wrapText="1"/>
      <protection locked="0"/>
    </xf>
    <xf numFmtId="188" fontId="13" fillId="2" borderId="13" xfId="0" applyNumberFormat="1" applyFont="1" applyFill="1" applyBorder="1" applyAlignment="1" applyProtection="1">
      <alignment horizontal="right" vertical="center" wrapText="1"/>
      <protection locked="0"/>
    </xf>
    <xf numFmtId="188" fontId="13" fillId="2" borderId="1" xfId="0" applyNumberFormat="1" applyFont="1" applyFill="1" applyBorder="1" applyAlignment="1" applyProtection="1">
      <alignment horizontal="right" vertical="center" wrapText="1"/>
      <protection locked="0"/>
    </xf>
    <xf numFmtId="31"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horizontal="left" vertical="center"/>
      <protection locked="0" hidden="1"/>
    </xf>
    <xf numFmtId="0" fontId="20" fillId="2" borderId="0" xfId="0" applyFont="1" applyFill="1" applyAlignment="1" applyProtection="1">
      <alignment horizontal="left" vertical="center" wrapText="1"/>
      <protection locked="0"/>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188" fontId="30" fillId="2" borderId="14" xfId="0" applyNumberFormat="1" applyFont="1" applyFill="1" applyBorder="1" applyAlignment="1" applyProtection="1">
      <alignment horizontal="center" vertical="center" wrapText="1"/>
      <protection locked="0"/>
    </xf>
    <xf numFmtId="176" fontId="26" fillId="2" borderId="14" xfId="0" applyNumberFormat="1"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protection locked="0"/>
    </xf>
    <xf numFmtId="0" fontId="26" fillId="2" borderId="14" xfId="0" applyFont="1" applyFill="1" applyBorder="1" applyAlignment="1" applyProtection="1">
      <alignment horizontal="center" vertical="center"/>
      <protection locked="0"/>
    </xf>
    <xf numFmtId="179" fontId="20" fillId="2" borderId="0" xfId="0" applyNumberFormat="1" applyFont="1" applyFill="1" applyAlignment="1" applyProtection="1">
      <alignment horizontal="right" vertical="center"/>
      <protection locked="0"/>
    </xf>
    <xf numFmtId="181" fontId="20" fillId="2" borderId="0" xfId="0" applyNumberFormat="1" applyFont="1" applyFill="1" applyAlignment="1" applyProtection="1">
      <alignment horizontal="left" vertical="center"/>
      <protection locked="0"/>
    </xf>
    <xf numFmtId="0" fontId="20" fillId="2" borderId="0" xfId="0" applyFont="1" applyFill="1" applyAlignment="1" applyProtection="1">
      <alignment vertical="center" wrapText="1"/>
      <protection locked="0"/>
    </xf>
    <xf numFmtId="0" fontId="0" fillId="2" borderId="0" xfId="0" applyFill="1" applyAlignment="1" applyProtection="1">
      <alignment horizontal="left" vertical="center"/>
      <protection locked="0"/>
    </xf>
    <xf numFmtId="0" fontId="20" fillId="2" borderId="0" xfId="0" applyFont="1" applyFill="1" applyAlignment="1" applyProtection="1">
      <alignment horizontal="left" vertical="top" wrapText="1"/>
      <protection locked="0"/>
    </xf>
    <xf numFmtId="3" fontId="20" fillId="2" borderId="0" xfId="0" applyNumberFormat="1" applyFont="1" applyFill="1" applyAlignment="1" applyProtection="1">
      <alignment horizontal="right" vertical="center"/>
      <protection locked="0"/>
    </xf>
    <xf numFmtId="0" fontId="20" fillId="13" borderId="14" xfId="0" applyFont="1" applyFill="1" applyBorder="1" applyProtection="1">
      <alignment vertical="center"/>
      <protection locked="0"/>
    </xf>
    <xf numFmtId="0" fontId="20" fillId="2" borderId="0" xfId="0" applyFont="1" applyFill="1" applyAlignment="1" applyProtection="1">
      <alignment horizontal="center" vertical="center" wrapText="1"/>
      <protection locked="0"/>
    </xf>
    <xf numFmtId="0" fontId="20" fillId="2" borderId="0" xfId="0" applyFont="1" applyFill="1" applyAlignment="1" applyProtection="1">
      <alignment horizontal="center" vertical="center"/>
      <protection locked="0"/>
    </xf>
    <xf numFmtId="0" fontId="20" fillId="2" borderId="12" xfId="0" applyFont="1" applyFill="1" applyBorder="1" applyAlignment="1" applyProtection="1">
      <alignment horizontal="left" vertical="center"/>
      <protection locked="0"/>
    </xf>
    <xf numFmtId="0" fontId="20" fillId="2" borderId="13" xfId="0" applyFont="1" applyFill="1" applyBorder="1" applyAlignment="1" applyProtection="1">
      <alignment horizontal="left" vertical="center"/>
      <protection locked="0"/>
    </xf>
    <xf numFmtId="0" fontId="20" fillId="2" borderId="1" xfId="0" applyFont="1" applyFill="1" applyBorder="1" applyProtection="1">
      <alignment vertical="center"/>
      <protection locked="0"/>
    </xf>
    <xf numFmtId="0" fontId="0" fillId="2" borderId="0" xfId="0" applyFill="1" applyAlignment="1" applyProtection="1">
      <alignment vertical="center" wrapText="1"/>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38" fontId="16" fillId="6" borderId="0" xfId="8"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9" fillId="2" borderId="0" xfId="6" applyFont="1" applyFill="1" applyAlignment="1" applyProtection="1">
      <alignment horizontal="left" vertical="center"/>
      <protection locked="0"/>
    </xf>
    <xf numFmtId="38" fontId="7" fillId="2" borderId="12" xfId="8" applyFont="1" applyFill="1" applyBorder="1" applyAlignment="1" applyProtection="1">
      <alignment horizontal="left" vertical="center"/>
      <protection locked="0"/>
    </xf>
    <xf numFmtId="38" fontId="7" fillId="2" borderId="1" xfId="8" applyFont="1" applyFill="1" applyBorder="1" applyAlignment="1" applyProtection="1">
      <alignment horizontal="left" vertical="center"/>
      <protection locked="0"/>
    </xf>
    <xf numFmtId="49" fontId="7" fillId="11" borderId="12" xfId="8" applyNumberFormat="1" applyFont="1" applyFill="1" applyBorder="1" applyAlignment="1" applyProtection="1">
      <alignment horizontal="left" vertical="center"/>
      <protection locked="0"/>
    </xf>
    <xf numFmtId="49" fontId="7" fillId="11" borderId="1" xfId="8" applyNumberFormat="1" applyFont="1" applyFill="1" applyBorder="1" applyAlignment="1" applyProtection="1">
      <alignment horizontal="left" vertical="center"/>
      <protection locked="0"/>
    </xf>
    <xf numFmtId="49" fontId="7" fillId="11" borderId="14" xfId="8" applyNumberFormat="1" applyFont="1" applyFill="1" applyBorder="1" applyAlignment="1" applyProtection="1">
      <alignment horizontal="left" vertical="center"/>
      <protection locked="0"/>
    </xf>
    <xf numFmtId="38" fontId="7" fillId="11" borderId="14" xfId="8"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protection locked="0"/>
    </xf>
    <xf numFmtId="38" fontId="16" fillId="6" borderId="0" xfId="8" applyFont="1" applyFill="1" applyAlignment="1" applyProtection="1">
      <alignment horizontal="center" vertical="center"/>
      <protection locked="0"/>
    </xf>
    <xf numFmtId="0" fontId="0" fillId="0" borderId="0" xfId="0" applyProtection="1">
      <alignment vertical="center"/>
      <protection locked="0"/>
    </xf>
    <xf numFmtId="0" fontId="5" fillId="2" borderId="0" xfId="6" applyFill="1" applyAlignment="1" applyProtection="1">
      <alignment horizontal="left" vertical="center" wrapText="1"/>
      <protection locked="0"/>
    </xf>
    <xf numFmtId="0" fontId="9" fillId="2" borderId="0" xfId="6" applyFont="1" applyFill="1" applyAlignment="1" applyProtection="1">
      <alignment horizontal="left" vertical="center" wrapText="1"/>
      <protection locked="0"/>
    </xf>
    <xf numFmtId="38" fontId="11" fillId="2" borderId="57" xfId="0" applyNumberFormat="1" applyFont="1" applyFill="1" applyBorder="1" applyAlignment="1" applyProtection="1">
      <alignment horizontal="center" vertical="center"/>
      <protection locked="0"/>
    </xf>
    <xf numFmtId="38" fontId="11" fillId="2" borderId="58" xfId="0" applyNumberFormat="1" applyFont="1" applyFill="1" applyBorder="1" applyAlignment="1" applyProtection="1">
      <alignment horizontal="center" vertical="center"/>
      <protection locked="0"/>
    </xf>
    <xf numFmtId="38" fontId="11" fillId="2" borderId="59" xfId="0" applyNumberFormat="1" applyFont="1" applyFill="1" applyBorder="1" applyAlignment="1" applyProtection="1">
      <alignment horizontal="center" vertical="center"/>
      <protection locked="0"/>
    </xf>
    <xf numFmtId="0" fontId="7" fillId="7" borderId="15" xfId="0" applyFont="1" applyFill="1" applyBorder="1" applyAlignment="1" applyProtection="1">
      <alignment horizontal="left" vertical="center"/>
      <protection locked="0"/>
    </xf>
    <xf numFmtId="0" fontId="7" fillId="7" borderId="0" xfId="0" applyFont="1" applyFill="1" applyAlignment="1" applyProtection="1">
      <alignment horizontal="left" vertical="center"/>
      <protection locked="0"/>
    </xf>
    <xf numFmtId="0" fontId="16" fillId="6" borderId="0" xfId="0"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11" xfId="0" applyFont="1" applyFill="1" applyBorder="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9" borderId="15" xfId="6" applyFont="1" applyFill="1" applyBorder="1" applyAlignment="1" applyProtection="1">
      <alignment horizontal="left" vertical="center"/>
      <protection locked="0"/>
    </xf>
    <xf numFmtId="0" fontId="7" fillId="9" borderId="0" xfId="6" applyFont="1" applyFill="1" applyAlignment="1" applyProtection="1">
      <alignment horizontal="left" vertical="center"/>
      <protection locked="0"/>
    </xf>
    <xf numFmtId="0" fontId="16" fillId="6" borderId="0" xfId="6" applyFont="1" applyFill="1" applyAlignment="1" applyProtection="1">
      <alignment horizontal="center" vertical="center"/>
      <protection locked="0"/>
    </xf>
    <xf numFmtId="0" fontId="7" fillId="2" borderId="11" xfId="6" applyFont="1" applyFill="1" applyBorder="1" applyAlignment="1" applyProtection="1">
      <alignment horizontal="left" vertical="center"/>
      <protection locked="0"/>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5" fillId="2" borderId="0" xfId="6" applyFill="1" applyAlignment="1" applyProtection="1">
      <alignment horizontal="left"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C28</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twoCellAnchor>
    <xdr:from>
      <xdr:col>7</xdr:col>
      <xdr:colOff>402167</xdr:colOff>
      <xdr:row>63</xdr:row>
      <xdr:rowOff>497417</xdr:rowOff>
    </xdr:from>
    <xdr:to>
      <xdr:col>11</xdr:col>
      <xdr:colOff>211667</xdr:colOff>
      <xdr:row>64</xdr:row>
      <xdr:rowOff>423334</xdr:rowOff>
    </xdr:to>
    <xdr:sp macro="" textlink="">
      <xdr:nvSpPr>
        <xdr:cNvPr id="5" name="角丸四角形吹き出し 9">
          <a:extLst>
            <a:ext uri="{FF2B5EF4-FFF2-40B4-BE49-F238E27FC236}">
              <a16:creationId xmlns:a16="http://schemas.microsoft.com/office/drawing/2014/main" id="{02AF86E7-9571-4599-AFDF-8B0136AA775B}"/>
            </a:ext>
          </a:extLst>
        </xdr:cNvPr>
        <xdr:cNvSpPr/>
      </xdr:nvSpPr>
      <xdr:spPr>
        <a:xfrm>
          <a:off x="12477750" y="25823334"/>
          <a:ext cx="2561167" cy="444500"/>
        </a:xfrm>
        <a:prstGeom prst="wedgeRoundRectCallout">
          <a:avLst>
            <a:gd name="adj1" fmla="val -76152"/>
            <a:gd name="adj2" fmla="val -398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ファンド名ではなく</a:t>
          </a:r>
          <a:r>
            <a:rPr lang="ja-JP" altLang="en-US" sz="1400" b="1" i="1">
              <a:solidFill>
                <a:srgbClr val="FF0000"/>
              </a:solidFill>
              <a:effectLst/>
              <a:latin typeface="+mn-lt"/>
              <a:ea typeface="+mn-ea"/>
              <a:cs typeface="+mn-cs"/>
            </a:rPr>
            <a:t>社名</a:t>
          </a:r>
          <a:r>
            <a:rPr lang="ja-JP" altLang="en-US" sz="1400" b="1" i="1">
              <a:solidFill>
                <a:srgbClr val="0000FF"/>
              </a:solidFill>
              <a:effectLst/>
              <a:latin typeface="+mn-lt"/>
              <a:ea typeface="+mn-ea"/>
              <a:cs typeface="+mn-cs"/>
            </a:rPr>
            <a:t>を記載</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6E508669-F8EB-4E8F-98B6-223C0E8B14A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3" name="角丸四角形吹き出し 6">
          <a:extLst>
            <a:ext uri="{FF2B5EF4-FFF2-40B4-BE49-F238E27FC236}">
              <a16:creationId xmlns:a16="http://schemas.microsoft.com/office/drawing/2014/main" id="{0FE5FDA8-B4F6-4ACA-9971-E9B694AD3630}"/>
            </a:ext>
          </a:extLst>
        </xdr:cNvPr>
        <xdr:cNvSpPr/>
      </xdr:nvSpPr>
      <xdr:spPr>
        <a:xfrm>
          <a:off x="13106400" y="4104215"/>
          <a:ext cx="3157537" cy="1611842"/>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5" name="角丸四角形吹き出し 8">
          <a:extLst>
            <a:ext uri="{FF2B5EF4-FFF2-40B4-BE49-F238E27FC236}">
              <a16:creationId xmlns:a16="http://schemas.microsoft.com/office/drawing/2014/main" id="{0248E9F1-CD12-42B0-8BF6-CA4150F486FD}"/>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6" name="角丸四角形吹き出し 9">
          <a:extLst>
            <a:ext uri="{FF2B5EF4-FFF2-40B4-BE49-F238E27FC236}">
              <a16:creationId xmlns:a16="http://schemas.microsoft.com/office/drawing/2014/main" id="{195E4654-E3EC-4EE6-A069-7C8D2FD1E3A0}"/>
            </a:ext>
          </a:extLst>
        </xdr:cNvPr>
        <xdr:cNvSpPr/>
      </xdr:nvSpPr>
      <xdr:spPr>
        <a:xfrm>
          <a:off x="10222706" y="10358174"/>
          <a:ext cx="1470352" cy="104003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7" name="角丸四角形吹き出し 10">
          <a:extLst>
            <a:ext uri="{FF2B5EF4-FFF2-40B4-BE49-F238E27FC236}">
              <a16:creationId xmlns:a16="http://schemas.microsoft.com/office/drawing/2014/main" id="{EA1DC652-79EE-4CE1-97FB-34BA387A6890}"/>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8" name="角丸四角形吹き出し 11">
          <a:extLst>
            <a:ext uri="{FF2B5EF4-FFF2-40B4-BE49-F238E27FC236}">
              <a16:creationId xmlns:a16="http://schemas.microsoft.com/office/drawing/2014/main" id="{644986F4-15E0-40A5-B21E-739EDC35C3B0}"/>
            </a:ext>
          </a:extLst>
        </xdr:cNvPr>
        <xdr:cNvSpPr/>
      </xdr:nvSpPr>
      <xdr:spPr>
        <a:xfrm>
          <a:off x="9324975" y="8250766"/>
          <a:ext cx="6070600" cy="170497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9" name="角丸四角形吹き出し 6">
          <a:extLst>
            <a:ext uri="{FF2B5EF4-FFF2-40B4-BE49-F238E27FC236}">
              <a16:creationId xmlns:a16="http://schemas.microsoft.com/office/drawing/2014/main" id="{37E09CB0-EF6F-4DC8-A1E2-0D1028DE5ABD}"/>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0" name="角丸四角形吹き出し 10">
          <a:extLst>
            <a:ext uri="{FF2B5EF4-FFF2-40B4-BE49-F238E27FC236}">
              <a16:creationId xmlns:a16="http://schemas.microsoft.com/office/drawing/2014/main" id="{97C30E49-72B3-424C-BD55-52D9F1E6E27B}"/>
            </a:ext>
          </a:extLst>
        </xdr:cNvPr>
        <xdr:cNvSpPr/>
      </xdr:nvSpPr>
      <xdr:spPr>
        <a:xfrm>
          <a:off x="12542044" y="1050131"/>
          <a:ext cx="1851553" cy="830262"/>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1" name="角丸四角形吹き出し 5">
          <a:extLst>
            <a:ext uri="{FF2B5EF4-FFF2-40B4-BE49-F238E27FC236}">
              <a16:creationId xmlns:a16="http://schemas.microsoft.com/office/drawing/2014/main" id="{C308AE4F-B50A-4AA0-AC5B-E7E9247D8DDB}"/>
            </a:ext>
          </a:extLst>
        </xdr:cNvPr>
        <xdr:cNvSpPr/>
      </xdr:nvSpPr>
      <xdr:spPr>
        <a:xfrm>
          <a:off x="10146506" y="3328988"/>
          <a:ext cx="2845330" cy="14075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621506</xdr:colOff>
      <xdr:row>52</xdr:row>
      <xdr:rowOff>150019</xdr:rowOff>
    </xdr:from>
    <xdr:to>
      <xdr:col>10</xdr:col>
      <xdr:colOff>528901</xdr:colOff>
      <xdr:row>58</xdr:row>
      <xdr:rowOff>157164</xdr:rowOff>
    </xdr:to>
    <xdr:sp macro="" textlink="">
      <xdr:nvSpPr>
        <xdr:cNvPr id="12" name="角丸四角形吹き出し 12">
          <a:extLst>
            <a:ext uri="{FF2B5EF4-FFF2-40B4-BE49-F238E27FC236}">
              <a16:creationId xmlns:a16="http://schemas.microsoft.com/office/drawing/2014/main" id="{26AC5146-F2AB-43AE-A14B-DBA4ED7BC3D3}"/>
            </a:ext>
          </a:extLst>
        </xdr:cNvPr>
        <xdr:cNvSpPr/>
      </xdr:nvSpPr>
      <xdr:spPr>
        <a:xfrm>
          <a:off x="4326731" y="9284494"/>
          <a:ext cx="3822170" cy="1054895"/>
        </a:xfrm>
        <a:prstGeom prst="wedgeRoundRectCallout">
          <a:avLst>
            <a:gd name="adj1" fmla="val -84187"/>
            <a:gd name="adj2" fmla="val -700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447675</xdr:colOff>
      <xdr:row>33</xdr:row>
      <xdr:rowOff>161925</xdr:rowOff>
    </xdr:from>
    <xdr:to>
      <xdr:col>18</xdr:col>
      <xdr:colOff>563032</xdr:colOff>
      <xdr:row>39</xdr:row>
      <xdr:rowOff>140262</xdr:rowOff>
    </xdr:to>
    <xdr:sp macro="" textlink="">
      <xdr:nvSpPr>
        <xdr:cNvPr id="13" name="角丸四角形吹き出し 7">
          <a:extLst>
            <a:ext uri="{FF2B5EF4-FFF2-40B4-BE49-F238E27FC236}">
              <a16:creationId xmlns:a16="http://schemas.microsoft.com/office/drawing/2014/main" id="{2D2CDF74-3BF0-4778-900D-BF30892498A3}"/>
            </a:ext>
          </a:extLst>
        </xdr:cNvPr>
        <xdr:cNvSpPr/>
      </xdr:nvSpPr>
      <xdr:spPr>
        <a:xfrm>
          <a:off x="13363575" y="6038850"/>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321469</xdr:colOff>
      <xdr:row>55</xdr:row>
      <xdr:rowOff>95250</xdr:rowOff>
    </xdr:from>
    <xdr:to>
      <xdr:col>18</xdr:col>
      <xdr:colOff>441231</xdr:colOff>
      <xdr:row>57</xdr:row>
      <xdr:rowOff>247786</xdr:rowOff>
    </xdr:to>
    <xdr:sp macro="" textlink="">
      <xdr:nvSpPr>
        <xdr:cNvPr id="8" name="角丸四角形吹き出し 8">
          <a:extLst>
            <a:ext uri="{FF2B5EF4-FFF2-40B4-BE49-F238E27FC236}">
              <a16:creationId xmlns:a16="http://schemas.microsoft.com/office/drawing/2014/main" id="{26E7F6E1-DAA7-4A8A-9E75-46D3029C2944}"/>
            </a:ext>
          </a:extLst>
        </xdr:cNvPr>
        <xdr:cNvSpPr/>
      </xdr:nvSpPr>
      <xdr:spPr>
        <a:xfrm>
          <a:off x="11953875"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BB96D4BE-DE66-4533-84E6-C3183C572B2A}"/>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D7C9E07C-6B79-4954-BF0E-530FD3931215}"/>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DB538A9C-DE1A-40F2-8D86-73BDC06FE055}"/>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FD476B87-E0E0-4628-9CDA-4D6C585FB40B}"/>
            </a:ext>
          </a:extLst>
        </xdr:cNvPr>
        <xdr:cNvSpPr/>
      </xdr:nvSpPr>
      <xdr:spPr>
        <a:xfrm>
          <a:off x="11895885" y="4364132"/>
          <a:ext cx="3158377" cy="1534224"/>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6D01F8C4-83F7-462A-8D35-0A9F1791463D}"/>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42E94F9A-2042-4082-96DC-CBF102D28326}"/>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A834BB0D-D749-40D6-81CC-AB0789C4EF7F}"/>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D4ED4-CA46-4C39-A6F5-91C3189C1C0D}"/>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万円以上の機械装置等は助成事業者の帰属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8CE24B87-2BF0-4A02-AE36-D28FB4131475}"/>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428625</xdr:colOff>
      <xdr:row>34</xdr:row>
      <xdr:rowOff>104775</xdr:rowOff>
    </xdr:from>
    <xdr:to>
      <xdr:col>18</xdr:col>
      <xdr:colOff>543982</xdr:colOff>
      <xdr:row>40</xdr:row>
      <xdr:rowOff>83112</xdr:rowOff>
    </xdr:to>
    <xdr:sp macro="" textlink="">
      <xdr:nvSpPr>
        <xdr:cNvPr id="13" name="角丸四角形吹き出し 7">
          <a:extLst>
            <a:ext uri="{FF2B5EF4-FFF2-40B4-BE49-F238E27FC236}">
              <a16:creationId xmlns:a16="http://schemas.microsoft.com/office/drawing/2014/main" id="{C73491CB-5CE6-49B3-8BCB-758F765BCF64}"/>
            </a:ext>
          </a:extLst>
        </xdr:cNvPr>
        <xdr:cNvSpPr/>
      </xdr:nvSpPr>
      <xdr:spPr>
        <a:xfrm>
          <a:off x="13420725" y="6238875"/>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266700</xdr:colOff>
      <xdr:row>55</xdr:row>
      <xdr:rowOff>66675</xdr:rowOff>
    </xdr:from>
    <xdr:to>
      <xdr:col>18</xdr:col>
      <xdr:colOff>410275</xdr:colOff>
      <xdr:row>57</xdr:row>
      <xdr:rowOff>221593</xdr:rowOff>
    </xdr:to>
    <xdr:sp macro="" textlink="">
      <xdr:nvSpPr>
        <xdr:cNvPr id="7" name="角丸四角形吹き出し 8">
          <a:extLst>
            <a:ext uri="{FF2B5EF4-FFF2-40B4-BE49-F238E27FC236}">
              <a16:creationId xmlns:a16="http://schemas.microsoft.com/office/drawing/2014/main" id="{0F16E06F-C499-4669-9D73-7CCA7AE6E580}"/>
            </a:ext>
          </a:extLst>
        </xdr:cNvPr>
        <xdr:cNvSpPr/>
      </xdr:nvSpPr>
      <xdr:spPr>
        <a:xfrm>
          <a:off x="11887200" y="9829800"/>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136526</xdr:rowOff>
    </xdr:from>
    <xdr:to>
      <xdr:col>38</xdr:col>
      <xdr:colOff>215900</xdr:colOff>
      <xdr:row>14</xdr:row>
      <xdr:rowOff>211667</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152217" y="1332443"/>
          <a:ext cx="3244850" cy="1641474"/>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・ＳＴＳフェーズ応募で、会社設立前の場合は、</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1" baseline="0">
              <a:solidFill>
                <a:srgbClr val="0000FF"/>
              </a:solidFill>
            </a:rPr>
            <a:t>法人名称（法人設立準備中）　又は代表者名（法人設立準備中）と記載してください。</a:t>
          </a:r>
          <a:endParaRPr kumimoji="1" lang="en-US" altLang="ja-JP" sz="1100" b="1" i="1" baseline="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21</xdr:row>
      <xdr:rowOff>105834</xdr:rowOff>
    </xdr:from>
    <xdr:to>
      <xdr:col>40</xdr:col>
      <xdr:colOff>201083</xdr:colOff>
      <xdr:row>23</xdr:row>
      <xdr:rowOff>275167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336366" y="4370917"/>
          <a:ext cx="3596217" cy="836083"/>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153457</xdr:colOff>
      <xdr:row>16</xdr:row>
      <xdr:rowOff>150283</xdr:rowOff>
    </xdr:from>
    <xdr:to>
      <xdr:col>35</xdr:col>
      <xdr:colOff>42332</xdr:colOff>
      <xdr:row>17</xdr:row>
      <xdr:rowOff>253999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032624" y="3261783"/>
          <a:ext cx="2365375" cy="33654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25</xdr:row>
      <xdr:rowOff>19050</xdr:rowOff>
    </xdr:from>
    <xdr:to>
      <xdr:col>40</xdr:col>
      <xdr:colOff>190500</xdr:colOff>
      <xdr:row>28</xdr:row>
      <xdr:rowOff>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353300" y="4514850"/>
          <a:ext cx="3609975" cy="1085850"/>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助成を申請する事業内容を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29</xdr:row>
      <xdr:rowOff>28574</xdr:rowOff>
    </xdr:from>
    <xdr:to>
      <xdr:col>42</xdr:col>
      <xdr:colOff>85725</xdr:colOff>
      <xdr:row>39</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３．助成事業の総費用は、「助成対象費用」となります。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４．助成金交付提案額は、「助成金の額」となります。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46</xdr:row>
      <xdr:rowOff>34924</xdr:rowOff>
    </xdr:from>
    <xdr:to>
      <xdr:col>26</xdr:col>
      <xdr:colOff>201083</xdr:colOff>
      <xdr:row>48</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59</xdr:row>
      <xdr:rowOff>20108</xdr:rowOff>
    </xdr:from>
    <xdr:to>
      <xdr:col>28</xdr:col>
      <xdr:colOff>190500</xdr:colOff>
      <xdr:row>63</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29</xdr:col>
      <xdr:colOff>52917</xdr:colOff>
      <xdr:row>50</xdr:row>
      <xdr:rowOff>3177</xdr:rowOff>
    </xdr:from>
    <xdr:to>
      <xdr:col>49</xdr:col>
      <xdr:colOff>233892</xdr:colOff>
      <xdr:row>52</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「助成事業に要する経費」と、「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．助成金交付提案額」は、情報項目シートより自動転記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66</xdr:row>
      <xdr:rowOff>138643</xdr:rowOff>
    </xdr:from>
    <xdr:to>
      <xdr:col>29</xdr:col>
      <xdr:colOff>10583</xdr:colOff>
      <xdr:row>68</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55</xdr:row>
      <xdr:rowOff>52918</xdr:rowOff>
    </xdr:from>
    <xdr:to>
      <xdr:col>50</xdr:col>
      <xdr:colOff>43390</xdr:colOff>
      <xdr:row>61</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twoCellAnchor>
    <xdr:from>
      <xdr:col>26</xdr:col>
      <xdr:colOff>109009</xdr:colOff>
      <xdr:row>87</xdr:row>
      <xdr:rowOff>21166</xdr:rowOff>
    </xdr:from>
    <xdr:to>
      <xdr:col>34</xdr:col>
      <xdr:colOff>31750</xdr:colOff>
      <xdr:row>88</xdr:row>
      <xdr:rowOff>215900</xdr:rowOff>
    </xdr:to>
    <xdr:sp macro="" textlink="">
      <xdr:nvSpPr>
        <xdr:cNvPr id="13" name="角丸四角形吹き出し 21">
          <a:extLst>
            <a:ext uri="{FF2B5EF4-FFF2-40B4-BE49-F238E27FC236}">
              <a16:creationId xmlns:a16="http://schemas.microsoft.com/office/drawing/2014/main" id="{367DE953-A4DC-49D9-87D2-2C5674B4CC9D}"/>
            </a:ext>
          </a:extLst>
        </xdr:cNvPr>
        <xdr:cNvSpPr/>
      </xdr:nvSpPr>
      <xdr:spPr>
        <a:xfrm>
          <a:off x="6988176" y="18298583"/>
          <a:ext cx="2124074" cy="42756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25</xdr:col>
      <xdr:colOff>155024</xdr:colOff>
      <xdr:row>79</xdr:row>
      <xdr:rowOff>143105</xdr:rowOff>
    </xdr:from>
    <xdr:to>
      <xdr:col>33</xdr:col>
      <xdr:colOff>77765</xdr:colOff>
      <xdr:row>81</xdr:row>
      <xdr:rowOff>105926</xdr:rowOff>
    </xdr:to>
    <xdr:sp macro="" textlink="">
      <xdr:nvSpPr>
        <xdr:cNvPr id="3" name="角丸四角形吹き出し 21">
          <a:extLst>
            <a:ext uri="{FF2B5EF4-FFF2-40B4-BE49-F238E27FC236}">
              <a16:creationId xmlns:a16="http://schemas.microsoft.com/office/drawing/2014/main" id="{F2CD000D-0929-4752-AE0B-2C0A510B81BD}"/>
            </a:ext>
          </a:extLst>
        </xdr:cNvPr>
        <xdr:cNvSpPr/>
      </xdr:nvSpPr>
      <xdr:spPr>
        <a:xfrm>
          <a:off x="6988176" y="18298583"/>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207065</xdr:colOff>
      <xdr:row>94</xdr:row>
      <xdr:rowOff>215349</xdr:rowOff>
    </xdr:from>
    <xdr:to>
      <xdr:col>34</xdr:col>
      <xdr:colOff>190499</xdr:colOff>
      <xdr:row>96</xdr:row>
      <xdr:rowOff>215348</xdr:rowOff>
    </xdr:to>
    <xdr:sp macro="" textlink="">
      <xdr:nvSpPr>
        <xdr:cNvPr id="16" name="角丸四角形吹き出し 21">
          <a:extLst>
            <a:ext uri="{FF2B5EF4-FFF2-40B4-BE49-F238E27FC236}">
              <a16:creationId xmlns:a16="http://schemas.microsoft.com/office/drawing/2014/main" id="{0DB0E6EF-ADCF-453F-BE11-751E50E6CB35}"/>
            </a:ext>
          </a:extLst>
        </xdr:cNvPr>
        <xdr:cNvSpPr/>
      </xdr:nvSpPr>
      <xdr:spPr>
        <a:xfrm>
          <a:off x="7313543" y="21551349"/>
          <a:ext cx="2170043" cy="397564"/>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26</xdr:col>
      <xdr:colOff>144118</xdr:colOff>
      <xdr:row>97</xdr:row>
      <xdr:rowOff>160683</xdr:rowOff>
    </xdr:from>
    <xdr:to>
      <xdr:col>34</xdr:col>
      <xdr:colOff>66859</xdr:colOff>
      <xdr:row>99</xdr:row>
      <xdr:rowOff>123504</xdr:rowOff>
    </xdr:to>
    <xdr:sp macro="" textlink="">
      <xdr:nvSpPr>
        <xdr:cNvPr id="18" name="角丸四角形吹き出し 21">
          <a:extLst>
            <a:ext uri="{FF2B5EF4-FFF2-40B4-BE49-F238E27FC236}">
              <a16:creationId xmlns:a16="http://schemas.microsoft.com/office/drawing/2014/main" id="{D3D9627A-1257-48FB-9631-A97FE2921395}"/>
            </a:ext>
          </a:extLst>
        </xdr:cNvPr>
        <xdr:cNvSpPr/>
      </xdr:nvSpPr>
      <xdr:spPr>
        <a:xfrm>
          <a:off x="7250596" y="23186335"/>
          <a:ext cx="2109350" cy="426647"/>
        </a:xfrm>
        <a:prstGeom prst="wedgeRoundRectCallout">
          <a:avLst>
            <a:gd name="adj1" fmla="val -84020"/>
            <a:gd name="adj2" fmla="val -2486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直接記載してください。</a:t>
          </a:r>
          <a:endParaRPr kumimoji="1" lang="en-US" altLang="ja-JP" sz="1050" b="1" i="0" baseline="0">
            <a:solidFill>
              <a:srgbClr val="FF0000"/>
            </a:solidFill>
            <a:effectLst/>
            <a:latin typeface="+mn-lt"/>
            <a:ea typeface="+mn-ea"/>
            <a:cs typeface="+mn-cs"/>
          </a:endParaRPr>
        </a:p>
      </xdr:txBody>
    </xdr:sp>
    <xdr:clientData/>
  </xdr:twoCellAnchor>
  <xdr:twoCellAnchor>
    <xdr:from>
      <xdr:col>24</xdr:col>
      <xdr:colOff>182907</xdr:colOff>
      <xdr:row>18</xdr:row>
      <xdr:rowOff>97827</xdr:rowOff>
    </xdr:from>
    <xdr:to>
      <xdr:col>34</xdr:col>
      <xdr:colOff>24848</xdr:colOff>
      <xdr:row>20</xdr:row>
      <xdr:rowOff>85587</xdr:rowOff>
    </xdr:to>
    <xdr:sp macro="" textlink="">
      <xdr:nvSpPr>
        <xdr:cNvPr id="2" name="角丸四角形吹き出し 7">
          <a:extLst>
            <a:ext uri="{FF2B5EF4-FFF2-40B4-BE49-F238E27FC236}">
              <a16:creationId xmlns:a16="http://schemas.microsoft.com/office/drawing/2014/main" id="{CC38CBC5-CDEE-412B-9352-02849042B542}"/>
            </a:ext>
          </a:extLst>
        </xdr:cNvPr>
        <xdr:cNvSpPr/>
      </xdr:nvSpPr>
      <xdr:spPr>
        <a:xfrm>
          <a:off x="6742733" y="3783588"/>
          <a:ext cx="2575202" cy="335629"/>
        </a:xfrm>
        <a:prstGeom prst="wedgeRoundRectCallout">
          <a:avLst>
            <a:gd name="adj1" fmla="val -205831"/>
            <a:gd name="adj2" fmla="val 15175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応募する事業名のみ記載ください</a:t>
          </a:r>
          <a:endParaRPr kumimoji="1" lang="en-US" altLang="ja-JP" sz="1200" b="1" baseline="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537945</xdr:colOff>
      <xdr:row>0</xdr:row>
      <xdr:rowOff>54784</xdr:rowOff>
    </xdr:from>
    <xdr:to>
      <xdr:col>11</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689288</xdr:colOff>
      <xdr:row>2</xdr:row>
      <xdr:rowOff>37850</xdr:rowOff>
    </xdr:from>
    <xdr:to>
      <xdr:col>6</xdr:col>
      <xdr:colOff>429684</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5204138"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9</xdr:col>
      <xdr:colOff>343213</xdr:colOff>
      <xdr:row>7</xdr:row>
      <xdr:rowOff>233955</xdr:rowOff>
    </xdr:from>
    <xdr:to>
      <xdr:col>13</xdr:col>
      <xdr:colOff>129804</xdr:colOff>
      <xdr:row>12</xdr:row>
      <xdr:rowOff>93009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20563" y="1853205"/>
          <a:ext cx="2529791" cy="1154454"/>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プルダウンで、委託先か共同研究先か選ぶ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委託先・共同研究先名を記載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393699</xdr:colOff>
      <xdr:row>0</xdr:row>
      <xdr:rowOff>179917</xdr:rowOff>
    </xdr:from>
    <xdr:to>
      <xdr:col>10</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8</xdr:col>
      <xdr:colOff>402164</xdr:colOff>
      <xdr:row>19</xdr:row>
      <xdr:rowOff>227540</xdr:rowOff>
    </xdr:from>
    <xdr:to>
      <xdr:col>14</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・委託・共同研究費の計上がある場合は、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．１．委託費・共同研究費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8</xdr:col>
      <xdr:colOff>211666</xdr:colOff>
      <xdr:row>10</xdr:row>
      <xdr:rowOff>132291</xdr:rowOff>
    </xdr:from>
    <xdr:to>
      <xdr:col>12</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515215</xdr:colOff>
      <xdr:row>11</xdr:row>
      <xdr:rowOff>92942</xdr:rowOff>
    </xdr:from>
    <xdr:to>
      <xdr:col>13</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助成対象費用の総額の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複数の委託・共同研究先がある場合は、その総額が、助成対象費用の総額の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8</xdr:col>
      <xdr:colOff>199351</xdr:colOff>
      <xdr:row>15</xdr:row>
      <xdr:rowOff>195696</xdr:rowOff>
    </xdr:from>
    <xdr:to>
      <xdr:col>11</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助成対象費用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7</xdr:col>
      <xdr:colOff>391392</xdr:colOff>
      <xdr:row>0</xdr:row>
      <xdr:rowOff>89383</xdr:rowOff>
    </xdr:from>
    <xdr:to>
      <xdr:col>10</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7</xdr:col>
      <xdr:colOff>646546</xdr:colOff>
      <xdr:row>6</xdr:row>
      <xdr:rowOff>39255</xdr:rowOff>
    </xdr:from>
    <xdr:to>
      <xdr:col>11</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委託・共同研究先の名称を記載。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02750" y="8167158"/>
          <a:ext cx="6084358" cy="1515533"/>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074525" y="2244725"/>
          <a:ext cx="3163358" cy="1194858"/>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事業会社及び学術機関との委託・共同研究について、原則助成金の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．委託費・共同研究費の助成対象費用／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）の助成対象費用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DMP</a:t>
          </a:r>
          <a:r>
            <a:rPr kumimoji="1" lang="ja-JP" altLang="en-US" sz="1200" b="1">
              <a:solidFill>
                <a:srgbClr val="FF0000"/>
              </a:solidFill>
            </a:rPr>
            <a:t>フェーズ</a:t>
          </a:r>
          <a:r>
            <a:rPr kumimoji="1" lang="ja-JP" altLang="en-US" sz="1200" b="1">
              <a:solidFill>
                <a:sysClr val="windowText" lastClr="000000"/>
              </a:solidFill>
            </a:rPr>
            <a:t>において、</a:t>
          </a:r>
          <a:r>
            <a:rPr kumimoji="1" lang="ja-JP" altLang="en-US" sz="1200" b="1">
              <a:solidFill>
                <a:srgbClr val="FF0000"/>
              </a:solidFill>
            </a:rPr>
            <a:t>量産技術実証に必要となる設備や機械装置等を、国外に設置する場合は、原則、費用計上はできない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本事業では、委託・共同研究は、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「１．委託費・共同研究費」に計上する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委託・共同研究先が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5.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election activeCell="B16" sqref="B16"/>
    </sheetView>
  </sheetViews>
  <sheetFormatPr defaultRowHeight="13.5" x14ac:dyDescent="0.15"/>
  <cols>
    <col min="1" max="1" width="28.875" style="3" customWidth="1"/>
    <col min="2" max="2" width="128" style="7" customWidth="1"/>
    <col min="3" max="16384" width="9" style="3"/>
  </cols>
  <sheetData>
    <row r="1" spans="1:2" ht="18.75" customHeight="1" x14ac:dyDescent="0.15">
      <c r="A1" s="101" t="s">
        <v>186</v>
      </c>
      <c r="B1" s="102" t="s">
        <v>187</v>
      </c>
    </row>
    <row r="2" spans="1:2" ht="83.25" customHeight="1" x14ac:dyDescent="0.15">
      <c r="A2" s="97" t="s">
        <v>43</v>
      </c>
      <c r="B2" s="98" t="s">
        <v>326</v>
      </c>
    </row>
    <row r="3" spans="1:2" ht="78.75" customHeight="1" x14ac:dyDescent="0.15">
      <c r="A3" s="1" t="s">
        <v>207</v>
      </c>
      <c r="B3" s="2" t="s">
        <v>313</v>
      </c>
    </row>
    <row r="4" spans="1:2" ht="55.5" customHeight="1" x14ac:dyDescent="0.15">
      <c r="A4" s="97" t="s">
        <v>174</v>
      </c>
      <c r="B4" s="98" t="s">
        <v>176</v>
      </c>
    </row>
    <row r="5" spans="1:2" ht="61.5" customHeight="1" x14ac:dyDescent="0.15">
      <c r="A5" s="4" t="s">
        <v>287</v>
      </c>
      <c r="B5" s="5" t="s">
        <v>175</v>
      </c>
    </row>
    <row r="6" spans="1:2" ht="89.25" customHeight="1" x14ac:dyDescent="0.15">
      <c r="A6" s="4" t="s">
        <v>288</v>
      </c>
      <c r="B6" s="5" t="s">
        <v>289</v>
      </c>
    </row>
    <row r="7" spans="1:2" ht="65.25" customHeight="1" x14ac:dyDescent="0.15">
      <c r="A7" s="5" t="s">
        <v>290</v>
      </c>
      <c r="B7" s="5" t="s">
        <v>327</v>
      </c>
    </row>
    <row r="8" spans="1:2" ht="75" customHeight="1" x14ac:dyDescent="0.15">
      <c r="A8" s="6" t="s">
        <v>291</v>
      </c>
      <c r="B8" s="6" t="s">
        <v>292</v>
      </c>
    </row>
    <row r="9" spans="1:2" x14ac:dyDescent="0.15">
      <c r="A9" s="3" t="s">
        <v>425</v>
      </c>
    </row>
    <row r="10" spans="1:2" x14ac:dyDescent="0.15">
      <c r="A10" s="3" t="s">
        <v>389</v>
      </c>
    </row>
  </sheetData>
  <sheetProtection sheet="1" objects="1" scenarios="1"/>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zoomScaleSheetLayoutView="80" workbookViewId="0">
      <selection activeCell="A3" sqref="A3"/>
    </sheetView>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2" ht="18.75" x14ac:dyDescent="0.15">
      <c r="A1" s="242"/>
      <c r="B1" s="272"/>
      <c r="C1" s="272"/>
      <c r="D1" s="54"/>
      <c r="E1" s="272"/>
      <c r="F1" s="272"/>
      <c r="G1" s="272"/>
      <c r="H1" s="272"/>
      <c r="I1" s="272"/>
      <c r="J1" s="54"/>
      <c r="K1" s="54"/>
      <c r="L1" s="55" t="s">
        <v>71</v>
      </c>
    </row>
    <row r="2" spans="1:12" ht="19.5" x14ac:dyDescent="0.15">
      <c r="A2" s="444" t="s">
        <v>205</v>
      </c>
      <c r="B2" s="444"/>
      <c r="C2" s="444"/>
      <c r="D2" s="444"/>
      <c r="E2" s="444"/>
      <c r="F2" s="444"/>
      <c r="G2" s="444"/>
      <c r="H2" s="444"/>
      <c r="I2" s="444"/>
      <c r="J2" s="444"/>
      <c r="K2" s="444"/>
      <c r="L2" s="444"/>
    </row>
    <row r="3" spans="1:12" ht="18.75" x14ac:dyDescent="0.15">
      <c r="A3" s="272"/>
      <c r="B3" s="445"/>
      <c r="C3" s="445"/>
      <c r="D3" s="445"/>
      <c r="E3" s="445"/>
      <c r="F3" s="445"/>
      <c r="G3" s="445"/>
      <c r="H3" s="445"/>
      <c r="I3" s="446"/>
      <c r="J3" s="446"/>
      <c r="K3" s="446"/>
      <c r="L3" s="446"/>
    </row>
    <row r="4" spans="1:12" s="11" customFormat="1" ht="14.25" thickBot="1" x14ac:dyDescent="0.2">
      <c r="A4" s="450" t="str">
        <f>"（４）"&amp;情報項目シート!C6&amp;"　　　項目別明細表(2028年度）"</f>
        <v>（４）　　　項目別明細表(2028年度）</v>
      </c>
      <c r="B4" s="450"/>
      <c r="C4" s="450"/>
      <c r="D4" s="450"/>
      <c r="E4" s="450"/>
      <c r="F4" s="450"/>
      <c r="G4" s="450"/>
      <c r="H4" s="450"/>
      <c r="I4" s="450"/>
      <c r="J4" s="450"/>
      <c r="K4" s="450"/>
      <c r="L4" s="270"/>
    </row>
    <row r="5" spans="1:12" s="11" customFormat="1" x14ac:dyDescent="0.15">
      <c r="A5" s="447" t="s">
        <v>89</v>
      </c>
      <c r="B5" s="448"/>
      <c r="C5" s="448"/>
      <c r="D5" s="448"/>
      <c r="E5" s="448"/>
      <c r="F5" s="448"/>
      <c r="G5" s="448"/>
      <c r="H5" s="448"/>
      <c r="I5" s="449"/>
      <c r="J5" s="300" t="s">
        <v>90</v>
      </c>
      <c r="K5" s="301" t="s">
        <v>34</v>
      </c>
      <c r="L5" s="302" t="s">
        <v>91</v>
      </c>
    </row>
    <row r="6" spans="1:12" s="11" customFormat="1" x14ac:dyDescent="0.15">
      <c r="A6" s="303" t="s">
        <v>74</v>
      </c>
      <c r="B6" s="304"/>
      <c r="C6" s="304"/>
      <c r="D6" s="305"/>
      <c r="E6" s="304"/>
      <c r="F6" s="304"/>
      <c r="G6" s="304"/>
      <c r="H6" s="304"/>
      <c r="I6" s="306"/>
      <c r="J6" s="307">
        <f>SUM(J7,J10,J16)</f>
        <v>0</v>
      </c>
      <c r="K6" s="307">
        <f>SUM(K7,K10,K16)</f>
        <v>0</v>
      </c>
      <c r="L6" s="439"/>
    </row>
    <row r="7" spans="1:12" s="11" customFormat="1" x14ac:dyDescent="0.15">
      <c r="A7" s="308" t="s">
        <v>75</v>
      </c>
      <c r="B7" s="309"/>
      <c r="C7" s="309"/>
      <c r="D7" s="310"/>
      <c r="E7" s="309"/>
      <c r="F7" s="309"/>
      <c r="G7" s="309"/>
      <c r="H7" s="309"/>
      <c r="I7" s="311"/>
      <c r="J7" s="312">
        <f>SUM(J8:J9)</f>
        <v>0</v>
      </c>
      <c r="K7" s="312">
        <f>SUM(K8:K9)</f>
        <v>0</v>
      </c>
      <c r="L7" s="440"/>
    </row>
    <row r="8" spans="1:12" s="11" customFormat="1" x14ac:dyDescent="0.15">
      <c r="A8" s="313"/>
      <c r="B8" s="270" t="s">
        <v>92</v>
      </c>
      <c r="C8" s="270" t="s">
        <v>93</v>
      </c>
      <c r="D8" s="60"/>
      <c r="E8" s="270" t="s">
        <v>25</v>
      </c>
      <c r="F8" s="270" t="s">
        <v>94</v>
      </c>
      <c r="G8" s="270"/>
      <c r="H8" s="270" t="s">
        <v>95</v>
      </c>
      <c r="I8" s="314" t="s">
        <v>96</v>
      </c>
      <c r="J8" s="63">
        <f>D8*G8</f>
        <v>0</v>
      </c>
      <c r="K8" s="64">
        <f>J8</f>
        <v>0</v>
      </c>
      <c r="L8" s="440"/>
    </row>
    <row r="9" spans="1:12" s="11" customFormat="1" x14ac:dyDescent="0.15">
      <c r="A9" s="313"/>
      <c r="B9" s="270"/>
      <c r="C9" s="270"/>
      <c r="D9" s="60"/>
      <c r="E9" s="270"/>
      <c r="F9" s="270"/>
      <c r="G9" s="270"/>
      <c r="H9" s="270"/>
      <c r="I9" s="314"/>
      <c r="J9" s="63"/>
      <c r="K9" s="64">
        <f>J9</f>
        <v>0</v>
      </c>
      <c r="L9" s="440"/>
    </row>
    <row r="10" spans="1:12" s="11" customFormat="1" x14ac:dyDescent="0.15">
      <c r="A10" s="442" t="s">
        <v>76</v>
      </c>
      <c r="B10" s="443"/>
      <c r="C10" s="309"/>
      <c r="D10" s="315"/>
      <c r="E10" s="309"/>
      <c r="F10" s="309"/>
      <c r="G10" s="309"/>
      <c r="H10" s="309"/>
      <c r="I10" s="316"/>
      <c r="J10" s="312">
        <f>SUM(J11:J15)</f>
        <v>0</v>
      </c>
      <c r="K10" s="312">
        <f>SUM(K11:K15)</f>
        <v>0</v>
      </c>
      <c r="L10" s="440"/>
    </row>
    <row r="11" spans="1:12" s="11" customFormat="1" x14ac:dyDescent="0.15">
      <c r="A11" s="313"/>
      <c r="B11" s="270" t="s">
        <v>97</v>
      </c>
      <c r="C11" s="270" t="s">
        <v>93</v>
      </c>
      <c r="D11" s="60"/>
      <c r="E11" s="270" t="s">
        <v>25</v>
      </c>
      <c r="F11" s="270" t="s">
        <v>94</v>
      </c>
      <c r="G11" s="270"/>
      <c r="H11" s="270" t="s">
        <v>95</v>
      </c>
      <c r="I11" s="314" t="s">
        <v>96</v>
      </c>
      <c r="J11" s="63">
        <f t="shared" ref="J11:J12" si="0">D11*G11</f>
        <v>0</v>
      </c>
      <c r="K11" s="64">
        <f>J11</f>
        <v>0</v>
      </c>
      <c r="L11" s="440"/>
    </row>
    <row r="12" spans="1:12" s="11" customFormat="1" x14ac:dyDescent="0.15">
      <c r="A12" s="313"/>
      <c r="B12" s="270" t="s">
        <v>98</v>
      </c>
      <c r="C12" s="270" t="s">
        <v>93</v>
      </c>
      <c r="D12" s="60"/>
      <c r="E12" s="270" t="s">
        <v>25</v>
      </c>
      <c r="F12" s="270" t="s">
        <v>94</v>
      </c>
      <c r="G12" s="270"/>
      <c r="H12" s="270" t="s">
        <v>95</v>
      </c>
      <c r="I12" s="314" t="s">
        <v>96</v>
      </c>
      <c r="J12" s="63">
        <f t="shared" si="0"/>
        <v>0</v>
      </c>
      <c r="K12" s="64">
        <f>J12</f>
        <v>0</v>
      </c>
      <c r="L12" s="440"/>
    </row>
    <row r="13" spans="1:12" s="11" customFormat="1" x14ac:dyDescent="0.15">
      <c r="A13" s="313"/>
      <c r="B13" s="270" t="s">
        <v>100</v>
      </c>
      <c r="C13" s="270"/>
      <c r="D13" s="60"/>
      <c r="E13" s="270"/>
      <c r="F13" s="270"/>
      <c r="G13" s="270"/>
      <c r="H13" s="270"/>
      <c r="I13" s="314" t="s">
        <v>96</v>
      </c>
      <c r="J13" s="63"/>
      <c r="K13" s="64">
        <f>J13</f>
        <v>0</v>
      </c>
      <c r="L13" s="440"/>
    </row>
    <row r="14" spans="1:12" s="11" customFormat="1" x14ac:dyDescent="0.15">
      <c r="A14" s="313"/>
      <c r="B14" s="270" t="s">
        <v>101</v>
      </c>
      <c r="C14" s="270"/>
      <c r="D14" s="60"/>
      <c r="E14" s="270"/>
      <c r="F14" s="270"/>
      <c r="G14" s="270"/>
      <c r="H14" s="270"/>
      <c r="I14" s="314" t="s">
        <v>96</v>
      </c>
      <c r="J14" s="63"/>
      <c r="K14" s="64">
        <f>J14</f>
        <v>0</v>
      </c>
      <c r="L14" s="440"/>
    </row>
    <row r="15" spans="1:12" s="11" customFormat="1" x14ac:dyDescent="0.15">
      <c r="A15" s="313"/>
      <c r="B15" s="270" t="s">
        <v>102</v>
      </c>
      <c r="C15" s="270"/>
      <c r="D15" s="60"/>
      <c r="E15" s="270"/>
      <c r="F15" s="270"/>
      <c r="G15" s="270"/>
      <c r="H15" s="270"/>
      <c r="I15" s="314" t="s">
        <v>96</v>
      </c>
      <c r="J15" s="63"/>
      <c r="K15" s="64">
        <f>J15</f>
        <v>0</v>
      </c>
      <c r="L15" s="440"/>
    </row>
    <row r="16" spans="1:12" s="11" customFormat="1" x14ac:dyDescent="0.15">
      <c r="A16" s="308" t="s">
        <v>77</v>
      </c>
      <c r="B16" s="309"/>
      <c r="C16" s="309"/>
      <c r="D16" s="310"/>
      <c r="E16" s="309"/>
      <c r="F16" s="309"/>
      <c r="G16" s="309"/>
      <c r="H16" s="309"/>
      <c r="I16" s="311"/>
      <c r="J16" s="312">
        <f>SUM(J17:J18)</f>
        <v>0</v>
      </c>
      <c r="K16" s="312">
        <f>SUM(K17:K18)</f>
        <v>0</v>
      </c>
      <c r="L16" s="440"/>
    </row>
    <row r="17" spans="1:13" s="11" customFormat="1" x14ac:dyDescent="0.15">
      <c r="A17" s="313"/>
      <c r="B17" s="270" t="s">
        <v>104</v>
      </c>
      <c r="C17" s="270"/>
      <c r="D17" s="60"/>
      <c r="E17" s="270"/>
      <c r="F17" s="270"/>
      <c r="G17" s="270"/>
      <c r="H17" s="270"/>
      <c r="I17" s="314" t="s">
        <v>96</v>
      </c>
      <c r="J17" s="63"/>
      <c r="K17" s="64">
        <f>J17</f>
        <v>0</v>
      </c>
      <c r="L17" s="440"/>
    </row>
    <row r="18" spans="1:13" s="11" customFormat="1" x14ac:dyDescent="0.15">
      <c r="A18" s="313"/>
      <c r="B18" s="270" t="s">
        <v>105</v>
      </c>
      <c r="C18" s="270"/>
      <c r="D18" s="60"/>
      <c r="E18" s="270"/>
      <c r="F18" s="270"/>
      <c r="G18" s="270"/>
      <c r="H18" s="270"/>
      <c r="I18" s="314" t="s">
        <v>96</v>
      </c>
      <c r="J18" s="63"/>
      <c r="K18" s="64">
        <f>J18</f>
        <v>0</v>
      </c>
      <c r="L18" s="440"/>
    </row>
    <row r="19" spans="1:13" s="11" customFormat="1" x14ac:dyDescent="0.15">
      <c r="A19" s="317" t="s">
        <v>35</v>
      </c>
      <c r="B19" s="318"/>
      <c r="C19" s="318"/>
      <c r="D19" s="319"/>
      <c r="E19" s="318"/>
      <c r="F19" s="318"/>
      <c r="G19" s="318"/>
      <c r="H19" s="318"/>
      <c r="I19" s="320"/>
      <c r="J19" s="321">
        <f>SUM(J20,J26)</f>
        <v>0</v>
      </c>
      <c r="K19" s="321">
        <f>SUM(K20,K26)</f>
        <v>0</v>
      </c>
      <c r="L19" s="440"/>
    </row>
    <row r="20" spans="1:13" s="11" customFormat="1" x14ac:dyDescent="0.15">
      <c r="A20" s="308" t="s">
        <v>78</v>
      </c>
      <c r="B20" s="309"/>
      <c r="C20" s="309"/>
      <c r="D20" s="315"/>
      <c r="E20" s="309"/>
      <c r="F20" s="309"/>
      <c r="G20" s="309"/>
      <c r="H20" s="309"/>
      <c r="I20" s="316"/>
      <c r="J20" s="312">
        <f>SUM(J21:J25)</f>
        <v>0</v>
      </c>
      <c r="K20" s="312">
        <f>SUM(K21:K25)</f>
        <v>0</v>
      </c>
      <c r="L20" s="440"/>
    </row>
    <row r="21" spans="1:13" s="11" customFormat="1" x14ac:dyDescent="0.15">
      <c r="A21" s="313" t="s">
        <v>122</v>
      </c>
      <c r="B21" s="270"/>
      <c r="C21" s="270" t="s">
        <v>93</v>
      </c>
      <c r="D21" s="60"/>
      <c r="E21" s="270" t="s">
        <v>25</v>
      </c>
      <c r="F21" s="270" t="s">
        <v>94</v>
      </c>
      <c r="G21" s="270"/>
      <c r="H21" s="270" t="s">
        <v>95</v>
      </c>
      <c r="I21" s="314" t="s">
        <v>96</v>
      </c>
      <c r="J21" s="63">
        <f>D21*G21</f>
        <v>0</v>
      </c>
      <c r="K21" s="65">
        <f>J21</f>
        <v>0</v>
      </c>
      <c r="L21" s="440"/>
      <c r="M21" s="14"/>
    </row>
    <row r="22" spans="1:13" s="11" customFormat="1" x14ac:dyDescent="0.15">
      <c r="A22" s="313" t="s">
        <v>123</v>
      </c>
      <c r="B22" s="270"/>
      <c r="C22" s="270"/>
      <c r="D22" s="60"/>
      <c r="E22" s="270" t="s">
        <v>25</v>
      </c>
      <c r="F22" s="270" t="s">
        <v>94</v>
      </c>
      <c r="G22" s="270"/>
      <c r="H22" s="270" t="s">
        <v>95</v>
      </c>
      <c r="I22" s="314" t="s">
        <v>96</v>
      </c>
      <c r="J22" s="63">
        <f>D22*G22</f>
        <v>0</v>
      </c>
      <c r="K22" s="65">
        <f t="shared" ref="K22:K25" si="1">J22</f>
        <v>0</v>
      </c>
      <c r="L22" s="440"/>
      <c r="M22" s="14"/>
    </row>
    <row r="23" spans="1:13" s="11" customFormat="1" x14ac:dyDescent="0.15">
      <c r="A23" s="313"/>
      <c r="B23" s="270"/>
      <c r="C23" s="270"/>
      <c r="D23" s="60"/>
      <c r="E23" s="270" t="s">
        <v>25</v>
      </c>
      <c r="F23" s="270" t="s">
        <v>94</v>
      </c>
      <c r="G23" s="270"/>
      <c r="H23" s="270" t="s">
        <v>95</v>
      </c>
      <c r="I23" s="314" t="s">
        <v>96</v>
      </c>
      <c r="J23" s="63">
        <f t="shared" ref="J23:J25" si="2">D23*G23</f>
        <v>0</v>
      </c>
      <c r="K23" s="65">
        <f t="shared" si="1"/>
        <v>0</v>
      </c>
      <c r="L23" s="440"/>
      <c r="M23" s="14"/>
    </row>
    <row r="24" spans="1:13" s="11" customFormat="1" x14ac:dyDescent="0.15">
      <c r="A24" s="313"/>
      <c r="B24" s="270"/>
      <c r="C24" s="270"/>
      <c r="D24" s="60"/>
      <c r="E24" s="270" t="s">
        <v>25</v>
      </c>
      <c r="F24" s="270" t="s">
        <v>94</v>
      </c>
      <c r="G24" s="270"/>
      <c r="H24" s="270" t="s">
        <v>95</v>
      </c>
      <c r="I24" s="314" t="s">
        <v>96</v>
      </c>
      <c r="J24" s="63">
        <f t="shared" si="2"/>
        <v>0</v>
      </c>
      <c r="K24" s="65">
        <f t="shared" si="1"/>
        <v>0</v>
      </c>
      <c r="L24" s="440"/>
      <c r="M24" s="14"/>
    </row>
    <row r="25" spans="1:13" s="11" customFormat="1" x14ac:dyDescent="0.15">
      <c r="A25" s="313"/>
      <c r="B25" s="270"/>
      <c r="C25" s="270" t="s">
        <v>93</v>
      </c>
      <c r="D25" s="60"/>
      <c r="E25" s="270" t="s">
        <v>25</v>
      </c>
      <c r="F25" s="270" t="s">
        <v>94</v>
      </c>
      <c r="G25" s="270"/>
      <c r="H25" s="270" t="s">
        <v>95</v>
      </c>
      <c r="I25" s="314" t="s">
        <v>96</v>
      </c>
      <c r="J25" s="63">
        <f t="shared" si="2"/>
        <v>0</v>
      </c>
      <c r="K25" s="65">
        <f t="shared" si="1"/>
        <v>0</v>
      </c>
      <c r="L25" s="440"/>
    </row>
    <row r="26" spans="1:13" s="11" customFormat="1" x14ac:dyDescent="0.15">
      <c r="A26" s="308" t="s">
        <v>79</v>
      </c>
      <c r="B26" s="309"/>
      <c r="C26" s="309"/>
      <c r="D26" s="315"/>
      <c r="E26" s="309"/>
      <c r="F26" s="309"/>
      <c r="G26" s="309"/>
      <c r="H26" s="309"/>
      <c r="I26" s="316"/>
      <c r="J26" s="312">
        <f>SUM(J27)</f>
        <v>0</v>
      </c>
      <c r="K26" s="312">
        <f>SUM(K27)</f>
        <v>0</v>
      </c>
      <c r="L26" s="440"/>
    </row>
    <row r="27" spans="1:13" s="11" customFormat="1" x14ac:dyDescent="0.15">
      <c r="A27" s="313"/>
      <c r="B27" s="270"/>
      <c r="C27" s="270" t="s">
        <v>93</v>
      </c>
      <c r="D27" s="60"/>
      <c r="E27" s="270" t="s">
        <v>25</v>
      </c>
      <c r="F27" s="270" t="s">
        <v>94</v>
      </c>
      <c r="G27" s="270"/>
      <c r="H27" s="270" t="s">
        <v>107</v>
      </c>
      <c r="I27" s="314" t="s">
        <v>96</v>
      </c>
      <c r="J27" s="63">
        <f t="shared" ref="J27" si="3">D27*G27</f>
        <v>0</v>
      </c>
      <c r="K27" s="65">
        <f>J27</f>
        <v>0</v>
      </c>
      <c r="L27" s="440"/>
    </row>
    <row r="28" spans="1:13" s="11" customFormat="1" x14ac:dyDescent="0.15">
      <c r="A28" s="317" t="s">
        <v>36</v>
      </c>
      <c r="B28" s="318"/>
      <c r="C28" s="318"/>
      <c r="D28" s="319"/>
      <c r="E28" s="318"/>
      <c r="F28" s="318"/>
      <c r="G28" s="318"/>
      <c r="H28" s="318"/>
      <c r="I28" s="320"/>
      <c r="J28" s="321">
        <f>SUM(J29,J32,J36,J38)</f>
        <v>0</v>
      </c>
      <c r="K28" s="322">
        <f>SUM(K29,K32,K36,K38)</f>
        <v>0</v>
      </c>
      <c r="L28" s="440"/>
    </row>
    <row r="29" spans="1:13" s="11" customFormat="1" x14ac:dyDescent="0.15">
      <c r="A29" s="308" t="s">
        <v>80</v>
      </c>
      <c r="B29" s="309"/>
      <c r="C29" s="309"/>
      <c r="D29" s="315"/>
      <c r="E29" s="309"/>
      <c r="F29" s="309"/>
      <c r="G29" s="309"/>
      <c r="H29" s="309"/>
      <c r="I29" s="316"/>
      <c r="J29" s="312">
        <f>SUM(J30:J31)</f>
        <v>0</v>
      </c>
      <c r="K29" s="312">
        <f>SUM(K30:K31)</f>
        <v>0</v>
      </c>
      <c r="L29" s="440"/>
    </row>
    <row r="30" spans="1:13" s="11" customFormat="1" x14ac:dyDescent="0.15">
      <c r="A30" s="313"/>
      <c r="B30" s="270" t="s">
        <v>109</v>
      </c>
      <c r="C30" s="270"/>
      <c r="D30" s="60"/>
      <c r="E30" s="270"/>
      <c r="F30" s="270"/>
      <c r="G30" s="270"/>
      <c r="H30" s="270"/>
      <c r="I30" s="314" t="s">
        <v>96</v>
      </c>
      <c r="J30" s="64"/>
      <c r="K30" s="64">
        <f>J30</f>
        <v>0</v>
      </c>
      <c r="L30" s="440"/>
    </row>
    <row r="31" spans="1:13" s="11" customFormat="1" x14ac:dyDescent="0.15">
      <c r="A31" s="313"/>
      <c r="B31" s="270" t="s">
        <v>110</v>
      </c>
      <c r="C31" s="270"/>
      <c r="D31" s="60"/>
      <c r="E31" s="270"/>
      <c r="F31" s="270"/>
      <c r="G31" s="270"/>
      <c r="H31" s="270"/>
      <c r="I31" s="314" t="s">
        <v>96</v>
      </c>
      <c r="J31" s="64"/>
      <c r="K31" s="64">
        <f>J31</f>
        <v>0</v>
      </c>
      <c r="L31" s="440"/>
    </row>
    <row r="32" spans="1:13" s="11" customFormat="1" x14ac:dyDescent="0.15">
      <c r="A32" s="308" t="s">
        <v>81</v>
      </c>
      <c r="B32" s="309"/>
      <c r="C32" s="309"/>
      <c r="D32" s="310"/>
      <c r="E32" s="309"/>
      <c r="F32" s="309"/>
      <c r="G32" s="309"/>
      <c r="H32" s="309"/>
      <c r="I32" s="316"/>
      <c r="J32" s="312">
        <f>SUM(J33:J35)</f>
        <v>0</v>
      </c>
      <c r="K32" s="312">
        <f>SUM(K33:K35)</f>
        <v>0</v>
      </c>
      <c r="L32" s="440"/>
    </row>
    <row r="33" spans="1:12" s="11" customFormat="1" x14ac:dyDescent="0.15">
      <c r="A33" s="313" t="s">
        <v>111</v>
      </c>
      <c r="B33" s="270" t="s">
        <v>381</v>
      </c>
      <c r="C33" s="270" t="s">
        <v>93</v>
      </c>
      <c r="D33" s="60"/>
      <c r="E33" s="270" t="s">
        <v>25</v>
      </c>
      <c r="F33" s="270" t="s">
        <v>94</v>
      </c>
      <c r="G33" s="270"/>
      <c r="H33" s="270" t="s">
        <v>380</v>
      </c>
      <c r="I33" s="314" t="s">
        <v>96</v>
      </c>
      <c r="J33" s="63">
        <f>D33*G33</f>
        <v>0</v>
      </c>
      <c r="K33" s="64">
        <f>J33</f>
        <v>0</v>
      </c>
      <c r="L33" s="440"/>
    </row>
    <row r="34" spans="1:12" s="11" customFormat="1" x14ac:dyDescent="0.15">
      <c r="A34" s="313"/>
      <c r="B34" s="270" t="s">
        <v>382</v>
      </c>
      <c r="C34" s="270" t="s">
        <v>93</v>
      </c>
      <c r="D34" s="60"/>
      <c r="E34" s="270" t="s">
        <v>25</v>
      </c>
      <c r="F34" s="270" t="s">
        <v>94</v>
      </c>
      <c r="G34" s="270"/>
      <c r="H34" s="270" t="s">
        <v>380</v>
      </c>
      <c r="I34" s="314" t="s">
        <v>96</v>
      </c>
      <c r="J34" s="63">
        <f>D34*G34</f>
        <v>0</v>
      </c>
      <c r="K34" s="64">
        <f t="shared" ref="K34:K35" si="4">J34</f>
        <v>0</v>
      </c>
      <c r="L34" s="440"/>
    </row>
    <row r="35" spans="1:12" s="11" customFormat="1" x14ac:dyDescent="0.15">
      <c r="A35" s="313" t="s">
        <v>112</v>
      </c>
      <c r="B35" s="270" t="s">
        <v>382</v>
      </c>
      <c r="C35" s="270" t="s">
        <v>93</v>
      </c>
      <c r="D35" s="60"/>
      <c r="E35" s="270" t="s">
        <v>25</v>
      </c>
      <c r="F35" s="270" t="s">
        <v>94</v>
      </c>
      <c r="G35" s="270"/>
      <c r="H35" s="270" t="s">
        <v>380</v>
      </c>
      <c r="I35" s="314" t="s">
        <v>96</v>
      </c>
      <c r="J35" s="63">
        <f t="shared" ref="J35" si="5">D35*G35</f>
        <v>0</v>
      </c>
      <c r="K35" s="64">
        <f t="shared" si="4"/>
        <v>0</v>
      </c>
      <c r="L35" s="440"/>
    </row>
    <row r="36" spans="1:12" s="11" customFormat="1" x14ac:dyDescent="0.15">
      <c r="A36" s="308" t="s">
        <v>82</v>
      </c>
      <c r="B36" s="309"/>
      <c r="C36" s="309"/>
      <c r="D36" s="315"/>
      <c r="E36" s="309"/>
      <c r="F36" s="309"/>
      <c r="G36" s="309"/>
      <c r="H36" s="309"/>
      <c r="I36" s="316"/>
      <c r="J36" s="312">
        <f>SUM(J37)</f>
        <v>0</v>
      </c>
      <c r="K36" s="312">
        <f>SUM(K37)</f>
        <v>0</v>
      </c>
      <c r="L36" s="440"/>
    </row>
    <row r="37" spans="1:12" s="11" customFormat="1" x14ac:dyDescent="0.15">
      <c r="A37" s="313"/>
      <c r="B37" s="270" t="s">
        <v>390</v>
      </c>
      <c r="C37" s="270"/>
      <c r="D37" s="60"/>
      <c r="E37" s="270"/>
      <c r="F37" s="270"/>
      <c r="G37" s="270"/>
      <c r="H37" s="270"/>
      <c r="I37" s="314" t="s">
        <v>96</v>
      </c>
      <c r="J37" s="64"/>
      <c r="K37" s="64">
        <f>J37</f>
        <v>0</v>
      </c>
      <c r="L37" s="440"/>
    </row>
    <row r="38" spans="1:12" s="11" customFormat="1" x14ac:dyDescent="0.15">
      <c r="A38" s="308" t="s">
        <v>83</v>
      </c>
      <c r="B38" s="309"/>
      <c r="C38" s="309"/>
      <c r="D38" s="310"/>
      <c r="E38" s="309"/>
      <c r="F38" s="309"/>
      <c r="G38" s="309"/>
      <c r="H38" s="309"/>
      <c r="I38" s="316"/>
      <c r="J38" s="312">
        <f>SUM(J39:J48)</f>
        <v>0</v>
      </c>
      <c r="K38" s="312">
        <f>SUM(K39:K48)</f>
        <v>0</v>
      </c>
      <c r="L38" s="440"/>
    </row>
    <row r="39" spans="1:12" s="56" customFormat="1" x14ac:dyDescent="0.15">
      <c r="A39" s="313" t="s">
        <v>195</v>
      </c>
      <c r="C39" s="56" t="s">
        <v>93</v>
      </c>
      <c r="D39" s="60"/>
      <c r="E39" s="56" t="s">
        <v>25</v>
      </c>
      <c r="F39" s="56" t="s">
        <v>94</v>
      </c>
      <c r="H39" s="56" t="s">
        <v>114</v>
      </c>
      <c r="I39" s="61" t="s">
        <v>96</v>
      </c>
      <c r="J39" s="63">
        <f>D39*G39</f>
        <v>0</v>
      </c>
      <c r="K39" s="64">
        <f t="shared" ref="K39:K48" si="6">J39</f>
        <v>0</v>
      </c>
      <c r="L39" s="440"/>
    </row>
    <row r="40" spans="1:12" s="56" customFormat="1" x14ac:dyDescent="0.15">
      <c r="A40" s="313" t="s">
        <v>196</v>
      </c>
      <c r="D40" s="60"/>
      <c r="I40" s="61"/>
      <c r="J40" s="63"/>
      <c r="K40" s="64">
        <f t="shared" si="6"/>
        <v>0</v>
      </c>
      <c r="L40" s="440"/>
    </row>
    <row r="41" spans="1:12" s="56" customFormat="1" x14ac:dyDescent="0.15">
      <c r="A41" s="313" t="s">
        <v>201</v>
      </c>
      <c r="D41" s="60"/>
      <c r="I41" s="61"/>
      <c r="J41" s="63"/>
      <c r="K41" s="64">
        <f t="shared" si="6"/>
        <v>0</v>
      </c>
      <c r="L41" s="440"/>
    </row>
    <row r="42" spans="1:12" s="56" customFormat="1" x14ac:dyDescent="0.15">
      <c r="A42" s="313" t="s">
        <v>200</v>
      </c>
      <c r="C42" s="56" t="s">
        <v>93</v>
      </c>
      <c r="D42" s="60"/>
      <c r="E42" s="56" t="s">
        <v>25</v>
      </c>
      <c r="F42" s="56" t="s">
        <v>94</v>
      </c>
      <c r="H42" s="56" t="s">
        <v>114</v>
      </c>
      <c r="I42" s="61" t="s">
        <v>96</v>
      </c>
      <c r="J42" s="63">
        <f>D42*G42</f>
        <v>0</v>
      </c>
      <c r="K42" s="64">
        <f t="shared" si="6"/>
        <v>0</v>
      </c>
      <c r="L42" s="440"/>
    </row>
    <row r="43" spans="1:12" s="56" customFormat="1" x14ac:dyDescent="0.15">
      <c r="A43" s="313" t="s">
        <v>199</v>
      </c>
      <c r="D43" s="60"/>
      <c r="I43" s="61"/>
      <c r="J43" s="63"/>
      <c r="K43" s="64">
        <f t="shared" si="6"/>
        <v>0</v>
      </c>
      <c r="L43" s="440"/>
    </row>
    <row r="44" spans="1:12" s="56" customFormat="1" x14ac:dyDescent="0.15">
      <c r="A44" s="313" t="s">
        <v>198</v>
      </c>
      <c r="D44" s="60"/>
      <c r="I44" s="61"/>
      <c r="J44" s="63"/>
      <c r="K44" s="64">
        <f t="shared" si="6"/>
        <v>0</v>
      </c>
      <c r="L44" s="440"/>
    </row>
    <row r="45" spans="1:12" s="56" customFormat="1" x14ac:dyDescent="0.15">
      <c r="A45" s="313" t="s">
        <v>197</v>
      </c>
      <c r="D45" s="60"/>
      <c r="I45" s="61"/>
      <c r="J45" s="63"/>
      <c r="K45" s="64">
        <f t="shared" si="6"/>
        <v>0</v>
      </c>
      <c r="L45" s="440"/>
    </row>
    <row r="46" spans="1:12" s="56" customFormat="1" x14ac:dyDescent="0.15">
      <c r="A46" s="62" t="s">
        <v>193</v>
      </c>
      <c r="B46" s="56" t="s">
        <v>115</v>
      </c>
      <c r="D46" s="60"/>
      <c r="I46" s="61"/>
      <c r="J46" s="63"/>
      <c r="K46" s="64">
        <f t="shared" si="6"/>
        <v>0</v>
      </c>
      <c r="L46" s="440"/>
    </row>
    <row r="47" spans="1:12" s="56" customFormat="1" x14ac:dyDescent="0.15">
      <c r="A47" s="62"/>
      <c r="B47" s="56" t="s">
        <v>116</v>
      </c>
      <c r="D47" s="60"/>
      <c r="I47" s="61"/>
      <c r="J47" s="63"/>
      <c r="K47" s="64">
        <f t="shared" si="6"/>
        <v>0</v>
      </c>
      <c r="L47" s="440"/>
    </row>
    <row r="48" spans="1:12" s="56" customFormat="1" x14ac:dyDescent="0.15">
      <c r="A48" s="62" t="s">
        <v>194</v>
      </c>
      <c r="D48" s="60"/>
      <c r="I48" s="61"/>
      <c r="J48" s="63"/>
      <c r="K48" s="64">
        <f t="shared" si="6"/>
        <v>0</v>
      </c>
      <c r="L48" s="440"/>
    </row>
    <row r="49" spans="1:13" s="15" customFormat="1" x14ac:dyDescent="0.15">
      <c r="A49" s="323" t="s">
        <v>84</v>
      </c>
      <c r="B49" s="324"/>
      <c r="C49" s="324"/>
      <c r="D49" s="92"/>
      <c r="E49" s="324"/>
      <c r="F49" s="324"/>
      <c r="G49" s="324"/>
      <c r="H49" s="324"/>
      <c r="I49" s="325"/>
      <c r="J49" s="94">
        <f>SUM(J50+J54)</f>
        <v>0</v>
      </c>
      <c r="K49" s="94">
        <f>SUM(K50+K54)</f>
        <v>0</v>
      </c>
      <c r="L49" s="440"/>
    </row>
    <row r="50" spans="1:13" s="15" customFormat="1" x14ac:dyDescent="0.15">
      <c r="A50" s="326" t="s">
        <v>85</v>
      </c>
      <c r="B50" s="327"/>
      <c r="C50" s="327"/>
      <c r="D50" s="328"/>
      <c r="E50" s="327"/>
      <c r="F50" s="327"/>
      <c r="G50" s="327"/>
      <c r="H50" s="327"/>
      <c r="I50" s="329"/>
      <c r="J50" s="330">
        <f>SUM(J51:J53)</f>
        <v>0</v>
      </c>
      <c r="K50" s="331">
        <f>SUM(K51:K53)</f>
        <v>0</v>
      </c>
      <c r="L50" s="440"/>
      <c r="M50" s="16"/>
    </row>
    <row r="51" spans="1:13" s="15" customFormat="1" x14ac:dyDescent="0.15">
      <c r="A51" s="64"/>
      <c r="B51" s="332" t="s">
        <v>177</v>
      </c>
      <c r="C51" s="333"/>
      <c r="D51" s="332"/>
      <c r="E51" s="333"/>
      <c r="F51" s="333"/>
      <c r="G51" s="333"/>
      <c r="H51" s="333"/>
      <c r="I51" s="314" t="s">
        <v>96</v>
      </c>
      <c r="J51" s="63">
        <f>'別紙2(4)項目別明細表(委託共同研究先)【2028年度】'!$J$52</f>
        <v>0</v>
      </c>
      <c r="K51" s="334">
        <f>'別紙2(4)項目別明細表(委託共同研究先)【2028年度】'!$K$52</f>
        <v>0</v>
      </c>
      <c r="L51" s="440"/>
      <c r="M51" s="16"/>
    </row>
    <row r="52" spans="1:13" s="15" customFormat="1" x14ac:dyDescent="0.15">
      <c r="A52" s="64"/>
      <c r="B52" s="332"/>
      <c r="C52" s="333"/>
      <c r="D52" s="332"/>
      <c r="E52" s="333"/>
      <c r="F52" s="333"/>
      <c r="G52" s="333"/>
      <c r="H52" s="333"/>
      <c r="I52" s="314"/>
      <c r="J52" s="63"/>
      <c r="K52" s="334"/>
      <c r="L52" s="440"/>
      <c r="M52" s="16"/>
    </row>
    <row r="53" spans="1:13" s="15" customFormat="1" x14ac:dyDescent="0.15">
      <c r="A53" s="335"/>
      <c r="B53" s="332"/>
      <c r="C53" s="332"/>
      <c r="D53" s="332"/>
      <c r="E53" s="333"/>
      <c r="F53" s="333"/>
      <c r="G53" s="333"/>
      <c r="H53" s="333"/>
      <c r="I53" s="314" t="s">
        <v>96</v>
      </c>
      <c r="J53" s="63"/>
      <c r="K53" s="334"/>
      <c r="L53" s="440"/>
      <c r="M53" s="17"/>
    </row>
    <row r="54" spans="1:13" s="15" customFormat="1" x14ac:dyDescent="0.15">
      <c r="A54" s="283" t="s">
        <v>86</v>
      </c>
      <c r="B54" s="336"/>
      <c r="C54" s="336"/>
      <c r="D54" s="337"/>
      <c r="E54" s="336"/>
      <c r="F54" s="336"/>
      <c r="G54" s="336"/>
      <c r="H54" s="336"/>
      <c r="I54" s="338"/>
      <c r="J54" s="339">
        <f>SUM(J55:J56)</f>
        <v>0</v>
      </c>
      <c r="K54" s="340">
        <f>SUM(K55:K56)</f>
        <v>0</v>
      </c>
      <c r="L54" s="440"/>
    </row>
    <row r="55" spans="1:13" s="15" customFormat="1" x14ac:dyDescent="0.15">
      <c r="A55" s="341"/>
      <c r="B55" s="336"/>
      <c r="C55" s="337"/>
      <c r="D55" s="337"/>
      <c r="E55" s="336"/>
      <c r="F55" s="336"/>
      <c r="G55" s="336"/>
      <c r="H55" s="336"/>
      <c r="I55" s="342" t="s">
        <v>96</v>
      </c>
      <c r="J55" s="339"/>
      <c r="K55" s="340"/>
      <c r="L55" s="440"/>
      <c r="M55" s="17"/>
    </row>
    <row r="56" spans="1:13" s="15" customFormat="1" ht="14.25" thickBot="1" x14ac:dyDescent="0.2">
      <c r="A56" s="343"/>
      <c r="B56" s="344"/>
      <c r="C56" s="344"/>
      <c r="D56" s="345"/>
      <c r="E56" s="344"/>
      <c r="F56" s="344"/>
      <c r="G56" s="344"/>
      <c r="H56" s="344"/>
      <c r="I56" s="346"/>
      <c r="J56" s="347"/>
      <c r="K56" s="348"/>
      <c r="L56" s="441"/>
    </row>
    <row r="57" spans="1:13" s="15" customFormat="1" ht="14.25" thickBot="1" x14ac:dyDescent="0.2">
      <c r="A57" s="349" t="s">
        <v>117</v>
      </c>
      <c r="B57" s="350"/>
      <c r="C57" s="350"/>
      <c r="D57" s="350"/>
      <c r="E57" s="350"/>
      <c r="F57" s="350"/>
      <c r="G57" s="350"/>
      <c r="H57" s="350"/>
      <c r="I57" s="351"/>
      <c r="J57" s="352">
        <f>SUM(J6,J19,J28,J49)</f>
        <v>0</v>
      </c>
      <c r="K57" s="352">
        <f>SUM(K6,K19,K28,K49)</f>
        <v>0</v>
      </c>
      <c r="L57" s="353">
        <f>ROUNDDOWN(SUM(K6,K19,K28,K49)*A58,-3)</f>
        <v>0</v>
      </c>
    </row>
    <row r="58" spans="1:13" x14ac:dyDescent="0.15">
      <c r="A58" s="288">
        <v>0.5</v>
      </c>
      <c r="B58" s="272"/>
      <c r="C58" s="272"/>
      <c r="D58" s="54"/>
      <c r="E58" s="272"/>
      <c r="F58" s="272"/>
      <c r="G58" s="272"/>
      <c r="H58" s="272"/>
      <c r="I58" s="272"/>
      <c r="J58" s="54"/>
      <c r="K58" s="54"/>
      <c r="L58" s="272"/>
    </row>
    <row r="59" spans="1:13" x14ac:dyDescent="0.15">
      <c r="A59" s="272"/>
      <c r="B59" s="272"/>
      <c r="C59" s="272"/>
      <c r="D59" s="54"/>
      <c r="E59" s="272"/>
      <c r="F59" s="272"/>
      <c r="G59" s="272"/>
      <c r="H59" s="272"/>
      <c r="I59" s="272"/>
      <c r="J59" s="54"/>
      <c r="K59" s="54"/>
      <c r="L59" s="272"/>
    </row>
    <row r="60" spans="1:13" x14ac:dyDescent="0.15">
      <c r="A60" s="333" t="s">
        <v>118</v>
      </c>
      <c r="B60" s="272"/>
      <c r="C60" s="272"/>
      <c r="D60" s="54"/>
      <c r="E60" s="272"/>
      <c r="F60" s="272"/>
      <c r="G60" s="272"/>
      <c r="H60" s="272"/>
      <c r="I60" s="272"/>
      <c r="J60" s="54"/>
      <c r="K60" s="54"/>
      <c r="L60" s="272"/>
    </row>
    <row r="61" spans="1:13" ht="32.25" customHeight="1" x14ac:dyDescent="0.15">
      <c r="A61" s="272" t="s">
        <v>190</v>
      </c>
      <c r="B61" s="233"/>
      <c r="C61" s="233"/>
      <c r="D61" s="233"/>
      <c r="E61" s="233"/>
      <c r="F61" s="233"/>
      <c r="G61" s="233"/>
      <c r="H61" s="233"/>
      <c r="I61" s="233"/>
      <c r="J61" s="233"/>
      <c r="K61" s="233"/>
      <c r="L61" s="233"/>
    </row>
    <row r="62" spans="1:13" x14ac:dyDescent="0.15">
      <c r="A62" s="233"/>
      <c r="B62" s="233"/>
      <c r="C62" s="233"/>
      <c r="D62" s="233"/>
      <c r="E62" s="233"/>
      <c r="F62" s="233"/>
      <c r="G62" s="233"/>
      <c r="H62" s="233"/>
      <c r="I62" s="233"/>
      <c r="J62" s="233"/>
      <c r="K62" s="354" t="s">
        <v>408</v>
      </c>
      <c r="L62" s="299" t="s">
        <v>424</v>
      </c>
    </row>
    <row r="63" spans="1:13" x14ac:dyDescent="0.15">
      <c r="A63" s="100"/>
      <c r="B63" s="100"/>
      <c r="C63" s="100"/>
      <c r="D63" s="100"/>
      <c r="E63" s="100"/>
      <c r="F63" s="100"/>
      <c r="G63" s="100"/>
      <c r="H63" s="100"/>
      <c r="I63" s="100"/>
      <c r="J63" s="100"/>
      <c r="K63" s="100"/>
      <c r="L63" s="100"/>
    </row>
    <row r="64" spans="1:13" x14ac:dyDescent="0.15">
      <c r="A64" s="100"/>
      <c r="B64" s="100"/>
      <c r="C64" s="100"/>
      <c r="D64" s="100"/>
      <c r="E64" s="100"/>
      <c r="F64" s="100"/>
      <c r="G64" s="100"/>
      <c r="H64" s="100"/>
      <c r="I64" s="100"/>
      <c r="J64" s="100"/>
      <c r="K64" s="100"/>
      <c r="L64" s="100"/>
    </row>
    <row r="65" spans="1:12" x14ac:dyDescent="0.15">
      <c r="A65" s="100"/>
      <c r="B65" s="100"/>
      <c r="C65" s="100"/>
      <c r="D65" s="100"/>
      <c r="E65" s="100"/>
      <c r="F65" s="100"/>
      <c r="G65" s="100"/>
      <c r="H65" s="100"/>
      <c r="I65" s="100"/>
      <c r="J65" s="100"/>
      <c r="K65" s="100"/>
      <c r="L65" s="100"/>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37ED0-86BD-44A0-8442-0B3D5B0F549E}">
  <sheetPr>
    <tabColor rgb="FFFFC000"/>
  </sheetPr>
  <dimension ref="A1:M65"/>
  <sheetViews>
    <sheetView zoomScale="85" zoomScaleNormal="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2" ht="18.75" x14ac:dyDescent="0.15">
      <c r="A1" s="242"/>
      <c r="B1" s="272"/>
      <c r="C1" s="272"/>
      <c r="D1" s="54"/>
      <c r="E1" s="272"/>
      <c r="F1" s="272"/>
      <c r="G1" s="272"/>
      <c r="H1" s="272"/>
      <c r="I1" s="272"/>
      <c r="J1" s="54"/>
      <c r="K1" s="54"/>
      <c r="L1" s="55" t="s">
        <v>71</v>
      </c>
    </row>
    <row r="2" spans="1:12" ht="19.5" x14ac:dyDescent="0.15">
      <c r="A2" s="444" t="s">
        <v>205</v>
      </c>
      <c r="B2" s="444"/>
      <c r="C2" s="444"/>
      <c r="D2" s="444"/>
      <c r="E2" s="444"/>
      <c r="F2" s="444"/>
      <c r="G2" s="444"/>
      <c r="H2" s="444"/>
      <c r="I2" s="444"/>
      <c r="J2" s="444"/>
      <c r="K2" s="444"/>
      <c r="L2" s="444"/>
    </row>
    <row r="3" spans="1:12" ht="18.75" x14ac:dyDescent="0.15">
      <c r="A3" s="272"/>
      <c r="B3" s="445"/>
      <c r="C3" s="445"/>
      <c r="D3" s="445"/>
      <c r="E3" s="445"/>
      <c r="F3" s="445"/>
      <c r="G3" s="445"/>
      <c r="H3" s="445"/>
      <c r="I3" s="446"/>
      <c r="J3" s="446"/>
      <c r="K3" s="446"/>
      <c r="L3" s="446"/>
    </row>
    <row r="4" spans="1:12" s="11" customFormat="1" ht="14.25" thickBot="1" x14ac:dyDescent="0.2">
      <c r="A4" s="450" t="str">
        <f>"（４）"&amp;情報項目シート!C6&amp;"　　　項目別明細表(2029年度）"</f>
        <v>（４）　　　項目別明細表(2029年度）</v>
      </c>
      <c r="B4" s="450"/>
      <c r="C4" s="450"/>
      <c r="D4" s="450"/>
      <c r="E4" s="450"/>
      <c r="F4" s="450"/>
      <c r="G4" s="450"/>
      <c r="H4" s="450"/>
      <c r="I4" s="450"/>
      <c r="J4" s="450"/>
      <c r="K4" s="450"/>
      <c r="L4" s="270"/>
    </row>
    <row r="5" spans="1:12" s="11" customFormat="1" x14ac:dyDescent="0.15">
      <c r="A5" s="447" t="s">
        <v>89</v>
      </c>
      <c r="B5" s="448"/>
      <c r="C5" s="448"/>
      <c r="D5" s="448"/>
      <c r="E5" s="448"/>
      <c r="F5" s="448"/>
      <c r="G5" s="448"/>
      <c r="H5" s="448"/>
      <c r="I5" s="449"/>
      <c r="J5" s="300" t="s">
        <v>90</v>
      </c>
      <c r="K5" s="301" t="s">
        <v>34</v>
      </c>
      <c r="L5" s="302" t="s">
        <v>91</v>
      </c>
    </row>
    <row r="6" spans="1:12" s="11" customFormat="1" x14ac:dyDescent="0.15">
      <c r="A6" s="303" t="s">
        <v>74</v>
      </c>
      <c r="B6" s="304"/>
      <c r="C6" s="304"/>
      <c r="D6" s="305"/>
      <c r="E6" s="304"/>
      <c r="F6" s="304"/>
      <c r="G6" s="304"/>
      <c r="H6" s="304"/>
      <c r="I6" s="306"/>
      <c r="J6" s="307">
        <f>SUM(J7,J10,J16)</f>
        <v>0</v>
      </c>
      <c r="K6" s="307">
        <f>SUM(K7,K10,K16)</f>
        <v>0</v>
      </c>
      <c r="L6" s="439"/>
    </row>
    <row r="7" spans="1:12" s="11" customFormat="1" x14ac:dyDescent="0.15">
      <c r="A7" s="308" t="s">
        <v>75</v>
      </c>
      <c r="B7" s="309"/>
      <c r="C7" s="309"/>
      <c r="D7" s="310"/>
      <c r="E7" s="309"/>
      <c r="F7" s="309"/>
      <c r="G7" s="309"/>
      <c r="H7" s="309"/>
      <c r="I7" s="311"/>
      <c r="J7" s="312">
        <f>SUM(J8:J9)</f>
        <v>0</v>
      </c>
      <c r="K7" s="312">
        <f>SUM(K8:K9)</f>
        <v>0</v>
      </c>
      <c r="L7" s="440"/>
    </row>
    <row r="8" spans="1:12" s="11" customFormat="1" x14ac:dyDescent="0.15">
      <c r="A8" s="313"/>
      <c r="B8" s="270" t="s">
        <v>92</v>
      </c>
      <c r="C8" s="270" t="s">
        <v>93</v>
      </c>
      <c r="D8" s="60"/>
      <c r="E8" s="270" t="s">
        <v>25</v>
      </c>
      <c r="F8" s="270" t="s">
        <v>94</v>
      </c>
      <c r="G8" s="270"/>
      <c r="H8" s="270" t="s">
        <v>95</v>
      </c>
      <c r="I8" s="314" t="s">
        <v>96</v>
      </c>
      <c r="J8" s="63">
        <f>D8*G8</f>
        <v>0</v>
      </c>
      <c r="K8" s="64">
        <f>J8</f>
        <v>0</v>
      </c>
      <c r="L8" s="440"/>
    </row>
    <row r="9" spans="1:12" s="11" customFormat="1" x14ac:dyDescent="0.15">
      <c r="A9" s="313"/>
      <c r="B9" s="270"/>
      <c r="C9" s="270"/>
      <c r="D9" s="60"/>
      <c r="E9" s="270"/>
      <c r="F9" s="270"/>
      <c r="G9" s="270"/>
      <c r="H9" s="270"/>
      <c r="I9" s="314"/>
      <c r="J9" s="63"/>
      <c r="K9" s="64">
        <f>J9</f>
        <v>0</v>
      </c>
      <c r="L9" s="440"/>
    </row>
    <row r="10" spans="1:12" s="11" customFormat="1" x14ac:dyDescent="0.15">
      <c r="A10" s="442" t="s">
        <v>76</v>
      </c>
      <c r="B10" s="443"/>
      <c r="C10" s="309"/>
      <c r="D10" s="315"/>
      <c r="E10" s="309"/>
      <c r="F10" s="309"/>
      <c r="G10" s="309"/>
      <c r="H10" s="309"/>
      <c r="I10" s="316"/>
      <c r="J10" s="312">
        <f>SUM(J11:J15)</f>
        <v>0</v>
      </c>
      <c r="K10" s="312">
        <f>SUM(K11:K15)</f>
        <v>0</v>
      </c>
      <c r="L10" s="440"/>
    </row>
    <row r="11" spans="1:12" s="11" customFormat="1" x14ac:dyDescent="0.15">
      <c r="A11" s="313"/>
      <c r="B11" s="270" t="s">
        <v>97</v>
      </c>
      <c r="C11" s="270" t="s">
        <v>93</v>
      </c>
      <c r="D11" s="60"/>
      <c r="E11" s="270" t="s">
        <v>25</v>
      </c>
      <c r="F11" s="270" t="s">
        <v>94</v>
      </c>
      <c r="G11" s="270"/>
      <c r="H11" s="270" t="s">
        <v>95</v>
      </c>
      <c r="I11" s="314" t="s">
        <v>96</v>
      </c>
      <c r="J11" s="63">
        <f t="shared" ref="J11:J12" si="0">D11*G11</f>
        <v>0</v>
      </c>
      <c r="K11" s="64">
        <f>J11</f>
        <v>0</v>
      </c>
      <c r="L11" s="440"/>
    </row>
    <row r="12" spans="1:12" s="11" customFormat="1" x14ac:dyDescent="0.15">
      <c r="A12" s="313"/>
      <c r="B12" s="270" t="s">
        <v>98</v>
      </c>
      <c r="C12" s="270" t="s">
        <v>93</v>
      </c>
      <c r="D12" s="60"/>
      <c r="E12" s="270" t="s">
        <v>25</v>
      </c>
      <c r="F12" s="270" t="s">
        <v>94</v>
      </c>
      <c r="G12" s="270"/>
      <c r="H12" s="270" t="s">
        <v>95</v>
      </c>
      <c r="I12" s="314" t="s">
        <v>96</v>
      </c>
      <c r="J12" s="63">
        <f t="shared" si="0"/>
        <v>0</v>
      </c>
      <c r="K12" s="64">
        <f>J12</f>
        <v>0</v>
      </c>
      <c r="L12" s="440"/>
    </row>
    <row r="13" spans="1:12" s="11" customFormat="1" x14ac:dyDescent="0.15">
      <c r="A13" s="313"/>
      <c r="B13" s="270" t="s">
        <v>100</v>
      </c>
      <c r="C13" s="270"/>
      <c r="D13" s="60"/>
      <c r="E13" s="270"/>
      <c r="F13" s="270"/>
      <c r="G13" s="270"/>
      <c r="H13" s="270"/>
      <c r="I13" s="314" t="s">
        <v>96</v>
      </c>
      <c r="J13" s="63"/>
      <c r="K13" s="64">
        <f>J13</f>
        <v>0</v>
      </c>
      <c r="L13" s="440"/>
    </row>
    <row r="14" spans="1:12" s="11" customFormat="1" x14ac:dyDescent="0.15">
      <c r="A14" s="313"/>
      <c r="B14" s="270" t="s">
        <v>101</v>
      </c>
      <c r="C14" s="270"/>
      <c r="D14" s="60"/>
      <c r="E14" s="270"/>
      <c r="F14" s="270"/>
      <c r="G14" s="270"/>
      <c r="H14" s="270"/>
      <c r="I14" s="314" t="s">
        <v>96</v>
      </c>
      <c r="J14" s="63"/>
      <c r="K14" s="64">
        <f>J14</f>
        <v>0</v>
      </c>
      <c r="L14" s="440"/>
    </row>
    <row r="15" spans="1:12" s="11" customFormat="1" x14ac:dyDescent="0.15">
      <c r="A15" s="313"/>
      <c r="B15" s="270" t="s">
        <v>102</v>
      </c>
      <c r="C15" s="270"/>
      <c r="D15" s="60"/>
      <c r="E15" s="270"/>
      <c r="F15" s="270"/>
      <c r="G15" s="270"/>
      <c r="H15" s="270"/>
      <c r="I15" s="314" t="s">
        <v>96</v>
      </c>
      <c r="J15" s="63"/>
      <c r="K15" s="64">
        <f>J15</f>
        <v>0</v>
      </c>
      <c r="L15" s="440"/>
    </row>
    <row r="16" spans="1:12" s="11" customFormat="1" x14ac:dyDescent="0.15">
      <c r="A16" s="308" t="s">
        <v>77</v>
      </c>
      <c r="B16" s="309"/>
      <c r="C16" s="309"/>
      <c r="D16" s="310"/>
      <c r="E16" s="309"/>
      <c r="F16" s="309"/>
      <c r="G16" s="309"/>
      <c r="H16" s="309"/>
      <c r="I16" s="311"/>
      <c r="J16" s="312">
        <f>SUM(J17:J18)</f>
        <v>0</v>
      </c>
      <c r="K16" s="312">
        <f>SUM(K17:K18)</f>
        <v>0</v>
      </c>
      <c r="L16" s="440"/>
    </row>
    <row r="17" spans="1:13" s="11" customFormat="1" x14ac:dyDescent="0.15">
      <c r="A17" s="313"/>
      <c r="B17" s="270" t="s">
        <v>104</v>
      </c>
      <c r="C17" s="270"/>
      <c r="D17" s="60"/>
      <c r="E17" s="270"/>
      <c r="F17" s="270"/>
      <c r="G17" s="270"/>
      <c r="H17" s="270"/>
      <c r="I17" s="314" t="s">
        <v>96</v>
      </c>
      <c r="J17" s="63"/>
      <c r="K17" s="64">
        <f>J17</f>
        <v>0</v>
      </c>
      <c r="L17" s="440"/>
    </row>
    <row r="18" spans="1:13" s="11" customFormat="1" x14ac:dyDescent="0.15">
      <c r="A18" s="313"/>
      <c r="B18" s="270" t="s">
        <v>105</v>
      </c>
      <c r="C18" s="270"/>
      <c r="D18" s="60"/>
      <c r="E18" s="270"/>
      <c r="F18" s="270"/>
      <c r="G18" s="270"/>
      <c r="H18" s="270"/>
      <c r="I18" s="314" t="s">
        <v>96</v>
      </c>
      <c r="J18" s="63"/>
      <c r="K18" s="64">
        <f>J18</f>
        <v>0</v>
      </c>
      <c r="L18" s="440"/>
    </row>
    <row r="19" spans="1:13" s="11" customFormat="1" x14ac:dyDescent="0.15">
      <c r="A19" s="317" t="s">
        <v>35</v>
      </c>
      <c r="B19" s="318"/>
      <c r="C19" s="318"/>
      <c r="D19" s="319"/>
      <c r="E19" s="318"/>
      <c r="F19" s="318"/>
      <c r="G19" s="318"/>
      <c r="H19" s="318"/>
      <c r="I19" s="320"/>
      <c r="J19" s="321">
        <f>SUM(J20,J26)</f>
        <v>0</v>
      </c>
      <c r="K19" s="321">
        <f>SUM(K20,K26)</f>
        <v>0</v>
      </c>
      <c r="L19" s="440"/>
    </row>
    <row r="20" spans="1:13" s="11" customFormat="1" x14ac:dyDescent="0.15">
      <c r="A20" s="308" t="s">
        <v>78</v>
      </c>
      <c r="B20" s="309"/>
      <c r="C20" s="309"/>
      <c r="D20" s="315"/>
      <c r="E20" s="309"/>
      <c r="F20" s="309"/>
      <c r="G20" s="309"/>
      <c r="H20" s="309"/>
      <c r="I20" s="316"/>
      <c r="J20" s="312">
        <f>SUM(J21:J25)</f>
        <v>0</v>
      </c>
      <c r="K20" s="312">
        <f>SUM(K21:K25)</f>
        <v>0</v>
      </c>
      <c r="L20" s="440"/>
    </row>
    <row r="21" spans="1:13" s="11" customFormat="1" x14ac:dyDescent="0.15">
      <c r="A21" s="313" t="s">
        <v>122</v>
      </c>
      <c r="B21" s="270"/>
      <c r="C21" s="270" t="s">
        <v>93</v>
      </c>
      <c r="D21" s="60"/>
      <c r="E21" s="270" t="s">
        <v>25</v>
      </c>
      <c r="F21" s="270" t="s">
        <v>94</v>
      </c>
      <c r="G21" s="270"/>
      <c r="H21" s="270" t="s">
        <v>95</v>
      </c>
      <c r="I21" s="314" t="s">
        <v>96</v>
      </c>
      <c r="J21" s="63">
        <f>D21*G21</f>
        <v>0</v>
      </c>
      <c r="K21" s="65">
        <f>J21</f>
        <v>0</v>
      </c>
      <c r="L21" s="440"/>
      <c r="M21" s="14"/>
    </row>
    <row r="22" spans="1:13" s="11" customFormat="1" x14ac:dyDescent="0.15">
      <c r="A22" s="313" t="s">
        <v>123</v>
      </c>
      <c r="B22" s="270"/>
      <c r="C22" s="270"/>
      <c r="D22" s="60"/>
      <c r="E22" s="270" t="s">
        <v>25</v>
      </c>
      <c r="F22" s="270" t="s">
        <v>94</v>
      </c>
      <c r="G22" s="270"/>
      <c r="H22" s="270" t="s">
        <v>95</v>
      </c>
      <c r="I22" s="314" t="s">
        <v>96</v>
      </c>
      <c r="J22" s="63">
        <f>D22*G22</f>
        <v>0</v>
      </c>
      <c r="K22" s="65">
        <f t="shared" ref="K22:K25" si="1">J22</f>
        <v>0</v>
      </c>
      <c r="L22" s="440"/>
      <c r="M22" s="14"/>
    </row>
    <row r="23" spans="1:13" s="11" customFormat="1" x14ac:dyDescent="0.15">
      <c r="A23" s="313"/>
      <c r="B23" s="270"/>
      <c r="C23" s="270"/>
      <c r="D23" s="60"/>
      <c r="E23" s="270" t="s">
        <v>25</v>
      </c>
      <c r="F23" s="270" t="s">
        <v>94</v>
      </c>
      <c r="G23" s="270"/>
      <c r="H23" s="270" t="s">
        <v>95</v>
      </c>
      <c r="I23" s="314" t="s">
        <v>96</v>
      </c>
      <c r="J23" s="63">
        <f t="shared" ref="J23:J25" si="2">D23*G23</f>
        <v>0</v>
      </c>
      <c r="K23" s="65">
        <f t="shared" si="1"/>
        <v>0</v>
      </c>
      <c r="L23" s="440"/>
      <c r="M23" s="14"/>
    </row>
    <row r="24" spans="1:13" s="11" customFormat="1" x14ac:dyDescent="0.15">
      <c r="A24" s="313"/>
      <c r="B24" s="270"/>
      <c r="C24" s="270"/>
      <c r="D24" s="60"/>
      <c r="E24" s="270" t="s">
        <v>25</v>
      </c>
      <c r="F24" s="270" t="s">
        <v>94</v>
      </c>
      <c r="G24" s="270"/>
      <c r="H24" s="270" t="s">
        <v>95</v>
      </c>
      <c r="I24" s="314" t="s">
        <v>96</v>
      </c>
      <c r="J24" s="63">
        <f t="shared" si="2"/>
        <v>0</v>
      </c>
      <c r="K24" s="65">
        <f t="shared" si="1"/>
        <v>0</v>
      </c>
      <c r="L24" s="440"/>
      <c r="M24" s="14"/>
    </row>
    <row r="25" spans="1:13" s="11" customFormat="1" x14ac:dyDescent="0.15">
      <c r="A25" s="313"/>
      <c r="B25" s="270"/>
      <c r="C25" s="270" t="s">
        <v>93</v>
      </c>
      <c r="D25" s="60"/>
      <c r="E25" s="270" t="s">
        <v>25</v>
      </c>
      <c r="F25" s="270" t="s">
        <v>94</v>
      </c>
      <c r="G25" s="270"/>
      <c r="H25" s="270" t="s">
        <v>95</v>
      </c>
      <c r="I25" s="314" t="s">
        <v>96</v>
      </c>
      <c r="J25" s="63">
        <f t="shared" si="2"/>
        <v>0</v>
      </c>
      <c r="K25" s="65">
        <f t="shared" si="1"/>
        <v>0</v>
      </c>
      <c r="L25" s="440"/>
    </row>
    <row r="26" spans="1:13" s="11" customFormat="1" x14ac:dyDescent="0.15">
      <c r="A26" s="308" t="s">
        <v>79</v>
      </c>
      <c r="B26" s="309"/>
      <c r="C26" s="309"/>
      <c r="D26" s="315"/>
      <c r="E26" s="309"/>
      <c r="F26" s="309"/>
      <c r="G26" s="309"/>
      <c r="H26" s="309"/>
      <c r="I26" s="316"/>
      <c r="J26" s="312">
        <f>SUM(J27)</f>
        <v>0</v>
      </c>
      <c r="K26" s="312">
        <f>SUM(K27)</f>
        <v>0</v>
      </c>
      <c r="L26" s="440"/>
    </row>
    <row r="27" spans="1:13" s="11" customFormat="1" x14ac:dyDescent="0.15">
      <c r="A27" s="313"/>
      <c r="B27" s="270"/>
      <c r="C27" s="270" t="s">
        <v>93</v>
      </c>
      <c r="D27" s="60"/>
      <c r="E27" s="270" t="s">
        <v>25</v>
      </c>
      <c r="F27" s="270" t="s">
        <v>94</v>
      </c>
      <c r="G27" s="270"/>
      <c r="H27" s="270" t="s">
        <v>107</v>
      </c>
      <c r="I27" s="314" t="s">
        <v>96</v>
      </c>
      <c r="J27" s="63">
        <f t="shared" ref="J27" si="3">D27*G27</f>
        <v>0</v>
      </c>
      <c r="K27" s="65">
        <f>J27</f>
        <v>0</v>
      </c>
      <c r="L27" s="440"/>
    </row>
    <row r="28" spans="1:13" s="11" customFormat="1" x14ac:dyDescent="0.15">
      <c r="A28" s="317" t="s">
        <v>36</v>
      </c>
      <c r="B28" s="318"/>
      <c r="C28" s="318"/>
      <c r="D28" s="319"/>
      <c r="E28" s="318"/>
      <c r="F28" s="318"/>
      <c r="G28" s="318"/>
      <c r="H28" s="318"/>
      <c r="I28" s="320"/>
      <c r="J28" s="321">
        <f>SUM(J29,J32,J36,J38)</f>
        <v>0</v>
      </c>
      <c r="K28" s="322">
        <f>SUM(K29,K32,K36,K38)</f>
        <v>0</v>
      </c>
      <c r="L28" s="440"/>
    </row>
    <row r="29" spans="1:13" s="11" customFormat="1" x14ac:dyDescent="0.15">
      <c r="A29" s="308" t="s">
        <v>80</v>
      </c>
      <c r="B29" s="309"/>
      <c r="C29" s="309"/>
      <c r="D29" s="315"/>
      <c r="E29" s="309"/>
      <c r="F29" s="309"/>
      <c r="G29" s="309"/>
      <c r="H29" s="309"/>
      <c r="I29" s="316"/>
      <c r="J29" s="312">
        <f>SUM(J30:J31)</f>
        <v>0</v>
      </c>
      <c r="K29" s="312">
        <f>SUM(K30:K31)</f>
        <v>0</v>
      </c>
      <c r="L29" s="440"/>
    </row>
    <row r="30" spans="1:13" s="11" customFormat="1" x14ac:dyDescent="0.15">
      <c r="A30" s="313"/>
      <c r="B30" s="270" t="s">
        <v>109</v>
      </c>
      <c r="C30" s="270"/>
      <c r="D30" s="60"/>
      <c r="E30" s="270"/>
      <c r="F30" s="270"/>
      <c r="G30" s="270"/>
      <c r="H30" s="270"/>
      <c r="I30" s="314" t="s">
        <v>96</v>
      </c>
      <c r="J30" s="64"/>
      <c r="K30" s="64">
        <f>J30</f>
        <v>0</v>
      </c>
      <c r="L30" s="440"/>
    </row>
    <row r="31" spans="1:13" s="11" customFormat="1" x14ac:dyDescent="0.15">
      <c r="A31" s="313"/>
      <c r="B31" s="270" t="s">
        <v>110</v>
      </c>
      <c r="C31" s="270"/>
      <c r="D31" s="60"/>
      <c r="E31" s="270"/>
      <c r="F31" s="270"/>
      <c r="G31" s="270"/>
      <c r="H31" s="270"/>
      <c r="I31" s="314" t="s">
        <v>96</v>
      </c>
      <c r="J31" s="64"/>
      <c r="K31" s="64">
        <f>J31</f>
        <v>0</v>
      </c>
      <c r="L31" s="440"/>
    </row>
    <row r="32" spans="1:13" s="11" customFormat="1" x14ac:dyDescent="0.15">
      <c r="A32" s="308" t="s">
        <v>81</v>
      </c>
      <c r="B32" s="309"/>
      <c r="C32" s="309"/>
      <c r="D32" s="310"/>
      <c r="E32" s="309"/>
      <c r="F32" s="309"/>
      <c r="G32" s="309"/>
      <c r="H32" s="309"/>
      <c r="I32" s="316"/>
      <c r="J32" s="312">
        <f>SUM(J33:J35)</f>
        <v>0</v>
      </c>
      <c r="K32" s="312">
        <f>SUM(K33:K35)</f>
        <v>0</v>
      </c>
      <c r="L32" s="440"/>
    </row>
    <row r="33" spans="1:12" s="11" customFormat="1" x14ac:dyDescent="0.15">
      <c r="A33" s="313" t="s">
        <v>111</v>
      </c>
      <c r="B33" s="270" t="s">
        <v>381</v>
      </c>
      <c r="C33" s="270" t="s">
        <v>93</v>
      </c>
      <c r="D33" s="60"/>
      <c r="E33" s="270" t="s">
        <v>25</v>
      </c>
      <c r="F33" s="270" t="s">
        <v>94</v>
      </c>
      <c r="G33" s="270"/>
      <c r="H33" s="270" t="s">
        <v>380</v>
      </c>
      <c r="I33" s="314" t="s">
        <v>96</v>
      </c>
      <c r="J33" s="63">
        <f>D33*G33</f>
        <v>0</v>
      </c>
      <c r="K33" s="64">
        <f>J33</f>
        <v>0</v>
      </c>
      <c r="L33" s="440"/>
    </row>
    <row r="34" spans="1:12" s="11" customFormat="1" x14ac:dyDescent="0.15">
      <c r="A34" s="313"/>
      <c r="B34" s="270" t="s">
        <v>382</v>
      </c>
      <c r="C34" s="270" t="s">
        <v>93</v>
      </c>
      <c r="D34" s="60"/>
      <c r="E34" s="270" t="s">
        <v>25</v>
      </c>
      <c r="F34" s="270" t="s">
        <v>94</v>
      </c>
      <c r="G34" s="270"/>
      <c r="H34" s="270" t="s">
        <v>380</v>
      </c>
      <c r="I34" s="314" t="s">
        <v>96</v>
      </c>
      <c r="J34" s="63">
        <f>D34*G34</f>
        <v>0</v>
      </c>
      <c r="K34" s="64">
        <f t="shared" ref="K34:K35" si="4">J34</f>
        <v>0</v>
      </c>
      <c r="L34" s="440"/>
    </row>
    <row r="35" spans="1:12" s="11" customFormat="1" x14ac:dyDescent="0.15">
      <c r="A35" s="313" t="s">
        <v>112</v>
      </c>
      <c r="B35" s="270" t="s">
        <v>382</v>
      </c>
      <c r="C35" s="270" t="s">
        <v>93</v>
      </c>
      <c r="D35" s="60"/>
      <c r="E35" s="270" t="s">
        <v>25</v>
      </c>
      <c r="F35" s="270" t="s">
        <v>94</v>
      </c>
      <c r="G35" s="270"/>
      <c r="H35" s="270" t="s">
        <v>380</v>
      </c>
      <c r="I35" s="314" t="s">
        <v>96</v>
      </c>
      <c r="J35" s="63">
        <f t="shared" ref="J35" si="5">D35*G35</f>
        <v>0</v>
      </c>
      <c r="K35" s="64">
        <f t="shared" si="4"/>
        <v>0</v>
      </c>
      <c r="L35" s="440"/>
    </row>
    <row r="36" spans="1:12" s="11" customFormat="1" x14ac:dyDescent="0.15">
      <c r="A36" s="308" t="s">
        <v>82</v>
      </c>
      <c r="B36" s="309"/>
      <c r="C36" s="309"/>
      <c r="D36" s="315"/>
      <c r="E36" s="309"/>
      <c r="F36" s="309"/>
      <c r="G36" s="309"/>
      <c r="H36" s="309"/>
      <c r="I36" s="316"/>
      <c r="J36" s="312">
        <f>SUM(J37)</f>
        <v>0</v>
      </c>
      <c r="K36" s="312">
        <f>SUM(K37)</f>
        <v>0</v>
      </c>
      <c r="L36" s="440"/>
    </row>
    <row r="37" spans="1:12" s="11" customFormat="1" x14ac:dyDescent="0.15">
      <c r="A37" s="313"/>
      <c r="B37" s="270" t="s">
        <v>390</v>
      </c>
      <c r="C37" s="270"/>
      <c r="D37" s="60"/>
      <c r="E37" s="270"/>
      <c r="F37" s="270"/>
      <c r="G37" s="270"/>
      <c r="H37" s="270"/>
      <c r="I37" s="314" t="s">
        <v>96</v>
      </c>
      <c r="J37" s="64"/>
      <c r="K37" s="64">
        <f>J37</f>
        <v>0</v>
      </c>
      <c r="L37" s="440"/>
    </row>
    <row r="38" spans="1:12" s="11" customFormat="1" x14ac:dyDescent="0.15">
      <c r="A38" s="308" t="s">
        <v>83</v>
      </c>
      <c r="B38" s="309"/>
      <c r="C38" s="309"/>
      <c r="D38" s="310"/>
      <c r="E38" s="309"/>
      <c r="F38" s="309"/>
      <c r="G38" s="309"/>
      <c r="H38" s="309"/>
      <c r="I38" s="316"/>
      <c r="J38" s="312">
        <f>SUM(J39:J48)</f>
        <v>0</v>
      </c>
      <c r="K38" s="312">
        <f>SUM(K39:K48)</f>
        <v>0</v>
      </c>
      <c r="L38" s="440"/>
    </row>
    <row r="39" spans="1:12" s="56" customFormat="1" x14ac:dyDescent="0.15">
      <c r="A39" s="313" t="s">
        <v>195</v>
      </c>
      <c r="C39" s="56" t="s">
        <v>93</v>
      </c>
      <c r="D39" s="60"/>
      <c r="E39" s="56" t="s">
        <v>25</v>
      </c>
      <c r="F39" s="56" t="s">
        <v>94</v>
      </c>
      <c r="H39" s="56" t="s">
        <v>114</v>
      </c>
      <c r="I39" s="61" t="s">
        <v>96</v>
      </c>
      <c r="J39" s="63">
        <f>D39*G39</f>
        <v>0</v>
      </c>
      <c r="K39" s="64">
        <f t="shared" ref="K39:K48" si="6">J39</f>
        <v>0</v>
      </c>
      <c r="L39" s="440"/>
    </row>
    <row r="40" spans="1:12" s="56" customFormat="1" x14ac:dyDescent="0.15">
      <c r="A40" s="313" t="s">
        <v>196</v>
      </c>
      <c r="D40" s="60"/>
      <c r="I40" s="61"/>
      <c r="J40" s="63"/>
      <c r="K40" s="64">
        <f t="shared" si="6"/>
        <v>0</v>
      </c>
      <c r="L40" s="440"/>
    </row>
    <row r="41" spans="1:12" s="56" customFormat="1" x14ac:dyDescent="0.15">
      <c r="A41" s="313" t="s">
        <v>201</v>
      </c>
      <c r="D41" s="60"/>
      <c r="I41" s="61"/>
      <c r="J41" s="63"/>
      <c r="K41" s="64">
        <f t="shared" si="6"/>
        <v>0</v>
      </c>
      <c r="L41" s="440"/>
    </row>
    <row r="42" spans="1:12" s="56" customFormat="1" x14ac:dyDescent="0.15">
      <c r="A42" s="313" t="s">
        <v>200</v>
      </c>
      <c r="C42" s="56" t="s">
        <v>93</v>
      </c>
      <c r="D42" s="60"/>
      <c r="E42" s="56" t="s">
        <v>25</v>
      </c>
      <c r="F42" s="56" t="s">
        <v>94</v>
      </c>
      <c r="H42" s="56" t="s">
        <v>114</v>
      </c>
      <c r="I42" s="61" t="s">
        <v>96</v>
      </c>
      <c r="J42" s="63">
        <f>D42*G42</f>
        <v>0</v>
      </c>
      <c r="K42" s="64">
        <f t="shared" si="6"/>
        <v>0</v>
      </c>
      <c r="L42" s="440"/>
    </row>
    <row r="43" spans="1:12" s="56" customFormat="1" x14ac:dyDescent="0.15">
      <c r="A43" s="313" t="s">
        <v>199</v>
      </c>
      <c r="D43" s="60"/>
      <c r="I43" s="61"/>
      <c r="J43" s="63"/>
      <c r="K43" s="64">
        <f t="shared" si="6"/>
        <v>0</v>
      </c>
      <c r="L43" s="440"/>
    </row>
    <row r="44" spans="1:12" s="56" customFormat="1" x14ac:dyDescent="0.15">
      <c r="A44" s="313" t="s">
        <v>198</v>
      </c>
      <c r="D44" s="60"/>
      <c r="I44" s="61"/>
      <c r="J44" s="63"/>
      <c r="K44" s="64">
        <f t="shared" si="6"/>
        <v>0</v>
      </c>
      <c r="L44" s="440"/>
    </row>
    <row r="45" spans="1:12" s="56" customFormat="1" x14ac:dyDescent="0.15">
      <c r="A45" s="313" t="s">
        <v>197</v>
      </c>
      <c r="D45" s="60"/>
      <c r="I45" s="61"/>
      <c r="J45" s="63"/>
      <c r="K45" s="64">
        <f t="shared" si="6"/>
        <v>0</v>
      </c>
      <c r="L45" s="440"/>
    </row>
    <row r="46" spans="1:12" s="56" customFormat="1" x14ac:dyDescent="0.15">
      <c r="A46" s="62" t="s">
        <v>193</v>
      </c>
      <c r="B46" s="56" t="s">
        <v>115</v>
      </c>
      <c r="D46" s="60"/>
      <c r="I46" s="61"/>
      <c r="J46" s="63"/>
      <c r="K46" s="64">
        <f t="shared" si="6"/>
        <v>0</v>
      </c>
      <c r="L46" s="440"/>
    </row>
    <row r="47" spans="1:12" s="56" customFormat="1" x14ac:dyDescent="0.15">
      <c r="A47" s="62"/>
      <c r="B47" s="56" t="s">
        <v>116</v>
      </c>
      <c r="D47" s="60"/>
      <c r="I47" s="61"/>
      <c r="J47" s="63"/>
      <c r="K47" s="64">
        <f t="shared" si="6"/>
        <v>0</v>
      </c>
      <c r="L47" s="440"/>
    </row>
    <row r="48" spans="1:12" s="56" customFormat="1" x14ac:dyDescent="0.15">
      <c r="A48" s="62" t="s">
        <v>194</v>
      </c>
      <c r="D48" s="60"/>
      <c r="I48" s="61"/>
      <c r="J48" s="63"/>
      <c r="K48" s="64">
        <f t="shared" si="6"/>
        <v>0</v>
      </c>
      <c r="L48" s="440"/>
    </row>
    <row r="49" spans="1:13" s="15" customFormat="1" x14ac:dyDescent="0.15">
      <c r="A49" s="323" t="s">
        <v>84</v>
      </c>
      <c r="B49" s="324"/>
      <c r="C49" s="324"/>
      <c r="D49" s="92"/>
      <c r="E49" s="324"/>
      <c r="F49" s="324"/>
      <c r="G49" s="324"/>
      <c r="H49" s="324"/>
      <c r="I49" s="325"/>
      <c r="J49" s="94">
        <f>SUM(J50+J54)</f>
        <v>0</v>
      </c>
      <c r="K49" s="94">
        <f>SUM(K50+K54)</f>
        <v>0</v>
      </c>
      <c r="L49" s="440"/>
    </row>
    <row r="50" spans="1:13" s="15" customFormat="1" x14ac:dyDescent="0.15">
      <c r="A50" s="326" t="s">
        <v>85</v>
      </c>
      <c r="B50" s="327"/>
      <c r="C50" s="327"/>
      <c r="D50" s="328"/>
      <c r="E50" s="327"/>
      <c r="F50" s="327"/>
      <c r="G50" s="327"/>
      <c r="H50" s="327"/>
      <c r="I50" s="329"/>
      <c r="J50" s="330">
        <f>SUM(J51:J53)</f>
        <v>0</v>
      </c>
      <c r="K50" s="331">
        <f>SUM(K51:K53)</f>
        <v>0</v>
      </c>
      <c r="L50" s="440"/>
      <c r="M50" s="16"/>
    </row>
    <row r="51" spans="1:13" s="15" customFormat="1" x14ac:dyDescent="0.15">
      <c r="A51" s="64"/>
      <c r="B51" s="332" t="s">
        <v>177</v>
      </c>
      <c r="C51" s="333"/>
      <c r="D51" s="332"/>
      <c r="E51" s="333"/>
      <c r="F51" s="333"/>
      <c r="G51" s="333"/>
      <c r="H51" s="333"/>
      <c r="I51" s="314" t="s">
        <v>96</v>
      </c>
      <c r="J51" s="63">
        <f>'別紙2(4)項目別明細表(委託共同研究先)【2029年度】'!$J$52</f>
        <v>0</v>
      </c>
      <c r="K51" s="334">
        <f>'別紙2(4)項目別明細表(委託共同研究先)【2029年度】'!$K$52</f>
        <v>0</v>
      </c>
      <c r="L51" s="440"/>
      <c r="M51" s="16"/>
    </row>
    <row r="52" spans="1:13" s="15" customFormat="1" x14ac:dyDescent="0.15">
      <c r="A52" s="64"/>
      <c r="B52" s="332"/>
      <c r="C52" s="333"/>
      <c r="D52" s="332"/>
      <c r="E52" s="333"/>
      <c r="F52" s="333"/>
      <c r="G52" s="333"/>
      <c r="H52" s="333"/>
      <c r="I52" s="314"/>
      <c r="J52" s="63"/>
      <c r="K52" s="334"/>
      <c r="L52" s="440"/>
      <c r="M52" s="16"/>
    </row>
    <row r="53" spans="1:13" s="15" customFormat="1" x14ac:dyDescent="0.15">
      <c r="A53" s="335"/>
      <c r="B53" s="332"/>
      <c r="C53" s="332"/>
      <c r="D53" s="332"/>
      <c r="E53" s="333"/>
      <c r="F53" s="333"/>
      <c r="G53" s="333"/>
      <c r="H53" s="333"/>
      <c r="I53" s="314" t="s">
        <v>96</v>
      </c>
      <c r="J53" s="63"/>
      <c r="K53" s="334"/>
      <c r="L53" s="440"/>
      <c r="M53" s="17"/>
    </row>
    <row r="54" spans="1:13" s="15" customFormat="1" x14ac:dyDescent="0.15">
      <c r="A54" s="283" t="s">
        <v>86</v>
      </c>
      <c r="B54" s="336"/>
      <c r="C54" s="336"/>
      <c r="D54" s="337"/>
      <c r="E54" s="336"/>
      <c r="F54" s="336"/>
      <c r="G54" s="336"/>
      <c r="H54" s="336"/>
      <c r="I54" s="338"/>
      <c r="J54" s="339">
        <f>SUM(J55:J56)</f>
        <v>0</v>
      </c>
      <c r="K54" s="340">
        <f>SUM(K55:K56)</f>
        <v>0</v>
      </c>
      <c r="L54" s="440"/>
    </row>
    <row r="55" spans="1:13" s="15" customFormat="1" x14ac:dyDescent="0.15">
      <c r="A55" s="341"/>
      <c r="B55" s="336"/>
      <c r="C55" s="337"/>
      <c r="D55" s="337"/>
      <c r="E55" s="336"/>
      <c r="F55" s="336"/>
      <c r="G55" s="336"/>
      <c r="H55" s="336"/>
      <c r="I55" s="342" t="s">
        <v>96</v>
      </c>
      <c r="J55" s="339"/>
      <c r="K55" s="340"/>
      <c r="L55" s="440"/>
      <c r="M55" s="17"/>
    </row>
    <row r="56" spans="1:13" s="15" customFormat="1" ht="14.25" thickBot="1" x14ac:dyDescent="0.2">
      <c r="A56" s="343"/>
      <c r="B56" s="344"/>
      <c r="C56" s="344"/>
      <c r="D56" s="345"/>
      <c r="E56" s="344"/>
      <c r="F56" s="344"/>
      <c r="G56" s="344"/>
      <c r="H56" s="344"/>
      <c r="I56" s="346"/>
      <c r="J56" s="347"/>
      <c r="K56" s="348"/>
      <c r="L56" s="441"/>
    </row>
    <row r="57" spans="1:13" s="15" customFormat="1" ht="14.25" thickBot="1" x14ac:dyDescent="0.2">
      <c r="A57" s="349" t="s">
        <v>117</v>
      </c>
      <c r="B57" s="350"/>
      <c r="C57" s="350"/>
      <c r="D57" s="350"/>
      <c r="E57" s="350"/>
      <c r="F57" s="350"/>
      <c r="G57" s="350"/>
      <c r="H57" s="350"/>
      <c r="I57" s="351"/>
      <c r="J57" s="352">
        <f>SUM(J6,J19,J28,J49)</f>
        <v>0</v>
      </c>
      <c r="K57" s="352">
        <f>SUM(K6,K19,K28,K49)</f>
        <v>0</v>
      </c>
      <c r="L57" s="353">
        <f>ROUNDDOWN(SUM(K6,K19,K28,K49)*A58,-3)</f>
        <v>0</v>
      </c>
    </row>
    <row r="58" spans="1:13" x14ac:dyDescent="0.15">
      <c r="A58" s="288">
        <v>0.5</v>
      </c>
      <c r="B58" s="272"/>
      <c r="C58" s="272"/>
      <c r="D58" s="54"/>
      <c r="E58" s="272"/>
      <c r="F58" s="272"/>
      <c r="G58" s="272"/>
      <c r="H58" s="272"/>
      <c r="I58" s="272"/>
      <c r="J58" s="54"/>
      <c r="K58" s="54"/>
      <c r="L58" s="272"/>
    </row>
    <row r="59" spans="1:13" x14ac:dyDescent="0.15">
      <c r="A59" s="272"/>
      <c r="B59" s="272"/>
      <c r="C59" s="272"/>
      <c r="D59" s="54"/>
      <c r="E59" s="272"/>
      <c r="F59" s="272"/>
      <c r="G59" s="272"/>
      <c r="H59" s="272"/>
      <c r="I59" s="272"/>
      <c r="J59" s="54"/>
      <c r="K59" s="54"/>
      <c r="L59" s="272"/>
    </row>
    <row r="60" spans="1:13" x14ac:dyDescent="0.15">
      <c r="A60" s="333" t="s">
        <v>118</v>
      </c>
      <c r="B60" s="272"/>
      <c r="C60" s="272"/>
      <c r="D60" s="54"/>
      <c r="E60" s="272"/>
      <c r="F60" s="272"/>
      <c r="G60" s="272"/>
      <c r="H60" s="272"/>
      <c r="I60" s="272"/>
      <c r="J60" s="54"/>
      <c r="K60" s="54"/>
      <c r="L60" s="272"/>
    </row>
    <row r="61" spans="1:13" ht="32.25" customHeight="1" x14ac:dyDescent="0.15">
      <c r="A61" s="272" t="s">
        <v>190</v>
      </c>
      <c r="B61" s="233"/>
      <c r="C61" s="233"/>
      <c r="D61" s="233"/>
      <c r="E61" s="233"/>
      <c r="F61" s="233"/>
      <c r="G61" s="233"/>
      <c r="H61" s="233"/>
      <c r="I61" s="233"/>
      <c r="J61" s="233"/>
      <c r="K61" s="233"/>
      <c r="L61" s="233"/>
    </row>
    <row r="62" spans="1:13" x14ac:dyDescent="0.15">
      <c r="A62" s="233"/>
      <c r="B62" s="233"/>
      <c r="C62" s="233"/>
      <c r="D62" s="233"/>
      <c r="E62" s="233"/>
      <c r="F62" s="233"/>
      <c r="G62" s="233"/>
      <c r="H62" s="233"/>
      <c r="I62" s="233"/>
      <c r="J62" s="233"/>
      <c r="K62" s="354" t="s">
        <v>408</v>
      </c>
      <c r="L62" s="299" t="s">
        <v>424</v>
      </c>
    </row>
    <row r="63" spans="1:13" x14ac:dyDescent="0.15">
      <c r="A63" s="100"/>
      <c r="B63" s="100"/>
      <c r="C63" s="100"/>
      <c r="D63" s="100"/>
      <c r="E63" s="100"/>
      <c r="F63" s="100"/>
      <c r="G63" s="100"/>
      <c r="H63" s="100"/>
      <c r="I63" s="100"/>
      <c r="J63" s="100"/>
      <c r="K63" s="100"/>
      <c r="L63" s="100"/>
    </row>
    <row r="64" spans="1:13" x14ac:dyDescent="0.15">
      <c r="A64" s="100"/>
      <c r="B64" s="100"/>
      <c r="C64" s="100"/>
      <c r="D64" s="100"/>
      <c r="E64" s="100"/>
      <c r="F64" s="100"/>
      <c r="G64" s="100"/>
      <c r="H64" s="100"/>
      <c r="I64" s="100"/>
      <c r="J64" s="100"/>
      <c r="K64" s="100"/>
      <c r="L64" s="100"/>
    </row>
    <row r="65" spans="1:12" x14ac:dyDescent="0.15">
      <c r="A65" s="100"/>
      <c r="B65" s="100"/>
      <c r="C65" s="100"/>
      <c r="D65" s="100"/>
      <c r="E65" s="100"/>
      <c r="F65" s="100"/>
      <c r="G65" s="100"/>
      <c r="H65" s="100"/>
      <c r="I65" s="100"/>
      <c r="J65" s="100"/>
      <c r="K65" s="100"/>
      <c r="L65" s="100"/>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4:K4"/>
    <mergeCell ref="A5:I5"/>
  </mergeCells>
  <phoneticPr fontId="4"/>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zoomScaleSheetLayoutView="80" workbookViewId="0"/>
  </sheetViews>
  <sheetFormatPr defaultRowHeight="19.5" customHeight="1" x14ac:dyDescent="0.15"/>
  <cols>
    <col min="1" max="1" width="23.875" style="53" bestFit="1" customWidth="1"/>
    <col min="2" max="2" width="21.375" style="53" bestFit="1" customWidth="1"/>
    <col min="3" max="3" width="3.375" style="53" bestFit="1" customWidth="1"/>
    <col min="4" max="4" width="11.875" style="54" bestFit="1" customWidth="1"/>
    <col min="5" max="6" width="3.375" style="53" bestFit="1" customWidth="1"/>
    <col min="7" max="7" width="4.5" style="53" bestFit="1" customWidth="1"/>
    <col min="8" max="8" width="4.75" style="53" bestFit="1" customWidth="1"/>
    <col min="9" max="9" width="3.375" style="53" bestFit="1" customWidth="1"/>
    <col min="10" max="11" width="21.125" style="54" customWidth="1"/>
    <col min="12" max="12" width="21.125" style="53" customWidth="1"/>
    <col min="13" max="13" width="9.25" style="53" bestFit="1" customWidth="1"/>
    <col min="14" max="16384" width="9" style="53"/>
  </cols>
  <sheetData>
    <row r="1" spans="1:12" ht="19.5" customHeight="1" x14ac:dyDescent="0.15">
      <c r="A1" s="242"/>
      <c r="L1" s="55" t="s">
        <v>71</v>
      </c>
    </row>
    <row r="2" spans="1:12" ht="19.5" customHeight="1" x14ac:dyDescent="0.15">
      <c r="A2" s="456" t="s">
        <v>206</v>
      </c>
      <c r="B2" s="456"/>
      <c r="C2" s="456"/>
      <c r="D2" s="456"/>
      <c r="E2" s="456"/>
      <c r="F2" s="456"/>
      <c r="G2" s="456"/>
      <c r="H2" s="456"/>
      <c r="I2" s="456"/>
      <c r="J2" s="456"/>
      <c r="K2" s="456"/>
      <c r="L2" s="456"/>
    </row>
    <row r="3" spans="1:12" ht="19.5" customHeight="1" x14ac:dyDescent="0.15">
      <c r="B3" s="445"/>
      <c r="C3" s="445"/>
      <c r="D3" s="445"/>
      <c r="E3" s="445"/>
      <c r="F3" s="445"/>
      <c r="G3" s="445"/>
      <c r="H3" s="445"/>
      <c r="I3" s="446"/>
      <c r="J3" s="446"/>
      <c r="K3" s="446"/>
      <c r="L3" s="446"/>
    </row>
    <row r="4" spans="1:12" s="56" customFormat="1" ht="19.5" customHeight="1" thickBot="1" x14ac:dyDescent="0.2">
      <c r="A4" s="457" t="str">
        <f>"（４）"&amp;情報項目シート!C48&amp;"　　項目別明細表(2025年度）"</f>
        <v>（４）　　項目別明細表(2025年度）</v>
      </c>
      <c r="B4" s="457"/>
      <c r="C4" s="457"/>
      <c r="D4" s="457"/>
      <c r="E4" s="457"/>
      <c r="F4" s="457"/>
      <c r="G4" s="457"/>
      <c r="H4" s="457"/>
      <c r="I4" s="457"/>
      <c r="J4" s="457"/>
      <c r="K4" s="457"/>
    </row>
    <row r="5" spans="1:12" s="56" customFormat="1" ht="13.5" x14ac:dyDescent="0.15">
      <c r="A5" s="458" t="s">
        <v>89</v>
      </c>
      <c r="B5" s="459"/>
      <c r="C5" s="459"/>
      <c r="D5" s="459"/>
      <c r="E5" s="459"/>
      <c r="F5" s="459"/>
      <c r="G5" s="459"/>
      <c r="H5" s="459"/>
      <c r="I5" s="460"/>
      <c r="J5" s="57" t="s">
        <v>57</v>
      </c>
      <c r="K5" s="58" t="s">
        <v>34</v>
      </c>
      <c r="L5" s="59" t="s">
        <v>91</v>
      </c>
    </row>
    <row r="6" spans="1:12" s="56" customFormat="1" ht="13.5" x14ac:dyDescent="0.15">
      <c r="A6" s="355" t="s">
        <v>74</v>
      </c>
      <c r="B6" s="80"/>
      <c r="C6" s="80"/>
      <c r="D6" s="81"/>
      <c r="E6" s="80"/>
      <c r="F6" s="80"/>
      <c r="G6" s="80"/>
      <c r="H6" s="80"/>
      <c r="I6" s="80"/>
      <c r="J6" s="82">
        <f>SUM(J7,J10,J17)</f>
        <v>0</v>
      </c>
      <c r="K6" s="82">
        <f>SUM(K7,K10,K17)</f>
        <v>0</v>
      </c>
      <c r="L6" s="451"/>
    </row>
    <row r="7" spans="1:12" s="56" customFormat="1" ht="13.5" x14ac:dyDescent="0.15">
      <c r="A7" s="356" t="s">
        <v>75</v>
      </c>
      <c r="B7" s="83"/>
      <c r="C7" s="83"/>
      <c r="D7" s="84"/>
      <c r="E7" s="83"/>
      <c r="F7" s="83"/>
      <c r="G7" s="83"/>
      <c r="H7" s="83"/>
      <c r="I7" s="85"/>
      <c r="J7" s="86">
        <f>SUM(J8:J9)</f>
        <v>0</v>
      </c>
      <c r="K7" s="86">
        <f>SUM(K8:K9)</f>
        <v>0</v>
      </c>
      <c r="L7" s="452"/>
    </row>
    <row r="8" spans="1:12" s="56" customFormat="1" ht="13.5" x14ac:dyDescent="0.15">
      <c r="A8" s="62"/>
      <c r="B8" s="56" t="s">
        <v>92</v>
      </c>
      <c r="C8" s="56" t="s">
        <v>154</v>
      </c>
      <c r="D8" s="60"/>
      <c r="E8" s="56" t="s">
        <v>25</v>
      </c>
      <c r="F8" s="56" t="s">
        <v>143</v>
      </c>
      <c r="G8" s="56">
        <v>1</v>
      </c>
      <c r="H8" s="56" t="s">
        <v>144</v>
      </c>
      <c r="I8" s="61" t="s">
        <v>145</v>
      </c>
      <c r="J8" s="63"/>
      <c r="K8" s="64">
        <f>J8</f>
        <v>0</v>
      </c>
      <c r="L8" s="452"/>
    </row>
    <row r="9" spans="1:12" s="56" customFormat="1" ht="13.5" x14ac:dyDescent="0.15">
      <c r="A9" s="62"/>
      <c r="D9" s="60"/>
      <c r="I9" s="61"/>
      <c r="J9" s="63"/>
      <c r="K9" s="64">
        <f>J9</f>
        <v>0</v>
      </c>
      <c r="L9" s="452"/>
    </row>
    <row r="10" spans="1:12" s="56" customFormat="1" ht="13.5" x14ac:dyDescent="0.15">
      <c r="A10" s="454" t="s">
        <v>76</v>
      </c>
      <c r="B10" s="455"/>
      <c r="C10" s="83"/>
      <c r="D10" s="87"/>
      <c r="E10" s="83"/>
      <c r="F10" s="83"/>
      <c r="G10" s="83"/>
      <c r="H10" s="83"/>
      <c r="I10" s="83"/>
      <c r="J10" s="86">
        <f>SUM(J11:J16)</f>
        <v>0</v>
      </c>
      <c r="K10" s="86">
        <f>SUM(K11:K16)</f>
        <v>0</v>
      </c>
      <c r="L10" s="452"/>
    </row>
    <row r="11" spans="1:12" s="56" customFormat="1" ht="13.5" x14ac:dyDescent="0.15">
      <c r="A11" s="62"/>
      <c r="B11" s="56" t="s">
        <v>97</v>
      </c>
      <c r="C11" s="56" t="s">
        <v>154</v>
      </c>
      <c r="D11" s="60"/>
      <c r="E11" s="56" t="s">
        <v>25</v>
      </c>
      <c r="F11" s="56" t="s">
        <v>143</v>
      </c>
      <c r="H11" s="56" t="s">
        <v>144</v>
      </c>
      <c r="I11" s="61" t="s">
        <v>145</v>
      </c>
      <c r="J11" s="63">
        <f>D11*G11</f>
        <v>0</v>
      </c>
      <c r="K11" s="64">
        <f t="shared" ref="K11:K18" si="0">J11</f>
        <v>0</v>
      </c>
      <c r="L11" s="452"/>
    </row>
    <row r="12" spans="1:12" s="56" customFormat="1" ht="13.5" x14ac:dyDescent="0.15">
      <c r="A12" s="62"/>
      <c r="B12" s="56" t="s">
        <v>98</v>
      </c>
      <c r="C12" s="56" t="s">
        <v>155</v>
      </c>
      <c r="D12" s="60"/>
      <c r="E12" s="56" t="s">
        <v>25</v>
      </c>
      <c r="F12" s="56" t="s">
        <v>143</v>
      </c>
      <c r="H12" s="56" t="s">
        <v>144</v>
      </c>
      <c r="I12" s="61" t="s">
        <v>145</v>
      </c>
      <c r="J12" s="63">
        <f>D12*G12</f>
        <v>0</v>
      </c>
      <c r="K12" s="64">
        <f t="shared" si="0"/>
        <v>0</v>
      </c>
      <c r="L12" s="452"/>
    </row>
    <row r="13" spans="1:12" s="56" customFormat="1" ht="13.5" x14ac:dyDescent="0.15">
      <c r="A13" s="62"/>
      <c r="B13" s="56" t="s">
        <v>100</v>
      </c>
      <c r="D13" s="60"/>
      <c r="E13" s="56" t="s">
        <v>25</v>
      </c>
      <c r="I13" s="61" t="s">
        <v>145</v>
      </c>
      <c r="J13" s="63"/>
      <c r="K13" s="64">
        <f t="shared" si="0"/>
        <v>0</v>
      </c>
      <c r="L13" s="452"/>
    </row>
    <row r="14" spans="1:12" s="56" customFormat="1" ht="13.5" x14ac:dyDescent="0.15">
      <c r="A14" s="62"/>
      <c r="B14" s="56" t="s">
        <v>101</v>
      </c>
      <c r="D14" s="60"/>
      <c r="E14" s="56" t="s">
        <v>25</v>
      </c>
      <c r="I14" s="61" t="s">
        <v>145</v>
      </c>
      <c r="J14" s="63"/>
      <c r="K14" s="64">
        <f t="shared" si="0"/>
        <v>0</v>
      </c>
      <c r="L14" s="452"/>
    </row>
    <row r="15" spans="1:12" s="56" customFormat="1" ht="13.5" x14ac:dyDescent="0.15">
      <c r="A15" s="62"/>
      <c r="B15" s="56" t="s">
        <v>102</v>
      </c>
      <c r="D15" s="60"/>
      <c r="E15" s="56" t="s">
        <v>25</v>
      </c>
      <c r="I15" s="61" t="s">
        <v>145</v>
      </c>
      <c r="J15" s="63"/>
      <c r="K15" s="64">
        <f t="shared" si="0"/>
        <v>0</v>
      </c>
      <c r="L15" s="452"/>
    </row>
    <row r="16" spans="1:12" s="56" customFormat="1" ht="13.5" x14ac:dyDescent="0.15">
      <c r="A16" s="62"/>
      <c r="D16" s="60"/>
      <c r="I16" s="61"/>
      <c r="J16" s="63"/>
      <c r="K16" s="64">
        <f t="shared" si="0"/>
        <v>0</v>
      </c>
      <c r="L16" s="452"/>
    </row>
    <row r="17" spans="1:13" s="56" customFormat="1" ht="13.5" x14ac:dyDescent="0.15">
      <c r="A17" s="356" t="s">
        <v>77</v>
      </c>
      <c r="B17" s="83"/>
      <c r="C17" s="83"/>
      <c r="D17" s="84"/>
      <c r="E17" s="83"/>
      <c r="F17" s="83"/>
      <c r="G17" s="83"/>
      <c r="H17" s="83"/>
      <c r="I17" s="85"/>
      <c r="J17" s="86">
        <f>SUM(J18:J19)</f>
        <v>0</v>
      </c>
      <c r="K17" s="86">
        <f>SUM(K18:K19)</f>
        <v>0</v>
      </c>
      <c r="L17" s="452"/>
    </row>
    <row r="18" spans="1:13" s="56" customFormat="1" ht="13.5" x14ac:dyDescent="0.15">
      <c r="A18" s="62"/>
      <c r="B18" s="56" t="s">
        <v>104</v>
      </c>
      <c r="D18" s="60"/>
      <c r="E18" s="56" t="s">
        <v>25</v>
      </c>
      <c r="I18" s="61" t="s">
        <v>145</v>
      </c>
      <c r="J18" s="63"/>
      <c r="K18" s="64">
        <f t="shared" si="0"/>
        <v>0</v>
      </c>
      <c r="L18" s="452"/>
    </row>
    <row r="19" spans="1:13" s="56" customFormat="1" ht="13.5" x14ac:dyDescent="0.15">
      <c r="A19" s="62"/>
      <c r="B19" s="56" t="s">
        <v>105</v>
      </c>
      <c r="D19" s="60"/>
      <c r="E19" s="56" t="s">
        <v>25</v>
      </c>
      <c r="I19" s="61" t="s">
        <v>145</v>
      </c>
      <c r="J19" s="63"/>
      <c r="K19" s="64">
        <f>J19</f>
        <v>0</v>
      </c>
      <c r="L19" s="452"/>
    </row>
    <row r="20" spans="1:13" s="56" customFormat="1" ht="13.5" x14ac:dyDescent="0.15">
      <c r="A20" s="357" t="s">
        <v>35</v>
      </c>
      <c r="B20" s="88"/>
      <c r="C20" s="88"/>
      <c r="D20" s="89"/>
      <c r="E20" s="88"/>
      <c r="F20" s="88"/>
      <c r="G20" s="88"/>
      <c r="H20" s="88"/>
      <c r="I20" s="88"/>
      <c r="J20" s="90">
        <f>SUM(J21,J25)</f>
        <v>0</v>
      </c>
      <c r="K20" s="90">
        <f>SUM(K21,K25)</f>
        <v>0</v>
      </c>
      <c r="L20" s="452"/>
    </row>
    <row r="21" spans="1:13" s="56" customFormat="1" ht="13.5" x14ac:dyDescent="0.15">
      <c r="A21" s="356" t="s">
        <v>78</v>
      </c>
      <c r="B21" s="83"/>
      <c r="C21" s="83"/>
      <c r="D21" s="87"/>
      <c r="E21" s="83"/>
      <c r="F21" s="83"/>
      <c r="G21" s="83"/>
      <c r="H21" s="83"/>
      <c r="I21" s="83"/>
      <c r="J21" s="86">
        <f>SUM(J22:J24)</f>
        <v>0</v>
      </c>
      <c r="K21" s="86">
        <f>SUM(K22:K24)</f>
        <v>0</v>
      </c>
      <c r="L21" s="452"/>
    </row>
    <row r="22" spans="1:13" s="56" customFormat="1" ht="13.5" x14ac:dyDescent="0.15">
      <c r="A22" s="62"/>
      <c r="B22" s="56" t="s">
        <v>146</v>
      </c>
      <c r="C22" s="56" t="s">
        <v>155</v>
      </c>
      <c r="D22" s="60">
        <v>1830</v>
      </c>
      <c r="E22" s="56" t="s">
        <v>25</v>
      </c>
      <c r="F22" s="56" t="s">
        <v>143</v>
      </c>
      <c r="G22" s="56">
        <v>0</v>
      </c>
      <c r="H22" s="56" t="s">
        <v>144</v>
      </c>
      <c r="I22" s="61" t="s">
        <v>145</v>
      </c>
      <c r="J22" s="63">
        <f>D22*G22</f>
        <v>0</v>
      </c>
      <c r="K22" s="65">
        <f>J22</f>
        <v>0</v>
      </c>
      <c r="L22" s="452"/>
      <c r="M22" s="66"/>
    </row>
    <row r="23" spans="1:13" s="56" customFormat="1" ht="13.5" x14ac:dyDescent="0.15">
      <c r="A23" s="62"/>
      <c r="B23" s="56" t="s">
        <v>147</v>
      </c>
      <c r="C23" s="56" t="s">
        <v>154</v>
      </c>
      <c r="D23" s="60">
        <v>3530</v>
      </c>
      <c r="E23" s="56" t="s">
        <v>25</v>
      </c>
      <c r="F23" s="56" t="s">
        <v>143</v>
      </c>
      <c r="G23" s="56">
        <v>0</v>
      </c>
      <c r="H23" s="56" t="s">
        <v>144</v>
      </c>
      <c r="I23" s="61" t="s">
        <v>145</v>
      </c>
      <c r="J23" s="63">
        <f>D23*G23</f>
        <v>0</v>
      </c>
      <c r="K23" s="65">
        <f>J23</f>
        <v>0</v>
      </c>
      <c r="L23" s="452"/>
    </row>
    <row r="24" spans="1:13" s="56" customFormat="1" ht="13.5" x14ac:dyDescent="0.15">
      <c r="A24" s="62"/>
      <c r="D24" s="60"/>
      <c r="I24" s="61"/>
      <c r="J24" s="63"/>
      <c r="K24" s="65">
        <f>J24</f>
        <v>0</v>
      </c>
      <c r="L24" s="452"/>
    </row>
    <row r="25" spans="1:13" s="56" customFormat="1" ht="13.5" x14ac:dyDescent="0.15">
      <c r="A25" s="356" t="s">
        <v>79</v>
      </c>
      <c r="B25" s="83"/>
      <c r="C25" s="83"/>
      <c r="D25" s="87"/>
      <c r="E25" s="83"/>
      <c r="F25" s="83"/>
      <c r="G25" s="83"/>
      <c r="H25" s="83"/>
      <c r="I25" s="83"/>
      <c r="J25" s="86">
        <f>SUM(J26)</f>
        <v>0</v>
      </c>
      <c r="K25" s="86">
        <f>SUM(K26)</f>
        <v>0</v>
      </c>
      <c r="L25" s="452"/>
    </row>
    <row r="26" spans="1:13" s="56" customFormat="1" ht="13.5" x14ac:dyDescent="0.15">
      <c r="A26" s="62"/>
      <c r="B26" s="56" t="s">
        <v>148</v>
      </c>
      <c r="C26" s="56" t="s">
        <v>154</v>
      </c>
      <c r="D26" s="60">
        <v>8000</v>
      </c>
      <c r="E26" s="56" t="s">
        <v>25</v>
      </c>
      <c r="F26" s="56" t="s">
        <v>143</v>
      </c>
      <c r="G26" s="56">
        <v>0</v>
      </c>
      <c r="H26" s="56" t="s">
        <v>107</v>
      </c>
      <c r="I26" s="61" t="s">
        <v>149</v>
      </c>
      <c r="J26" s="63">
        <f t="shared" ref="J26" si="1">D26*G26</f>
        <v>0</v>
      </c>
      <c r="K26" s="65">
        <f>J26</f>
        <v>0</v>
      </c>
      <c r="L26" s="452"/>
    </row>
    <row r="27" spans="1:13" s="56" customFormat="1" ht="13.5" x14ac:dyDescent="0.15">
      <c r="A27" s="357" t="s">
        <v>36</v>
      </c>
      <c r="B27" s="88"/>
      <c r="C27" s="88"/>
      <c r="D27" s="89"/>
      <c r="E27" s="88"/>
      <c r="F27" s="88"/>
      <c r="G27" s="88"/>
      <c r="H27" s="88"/>
      <c r="I27" s="88"/>
      <c r="J27" s="90">
        <f>SUM(J28,J32,J37,J40)</f>
        <v>0</v>
      </c>
      <c r="K27" s="96">
        <f>SUM(K28,K32,K37,K40)</f>
        <v>0</v>
      </c>
      <c r="L27" s="452"/>
    </row>
    <row r="28" spans="1:13" s="56" customFormat="1" ht="13.5" x14ac:dyDescent="0.15">
      <c r="A28" s="356" t="s">
        <v>80</v>
      </c>
      <c r="B28" s="83"/>
      <c r="C28" s="83"/>
      <c r="D28" s="87"/>
      <c r="E28" s="83"/>
      <c r="F28" s="83"/>
      <c r="G28" s="83"/>
      <c r="H28" s="83"/>
      <c r="I28" s="83"/>
      <c r="J28" s="86">
        <f>SUM(J29:J31)</f>
        <v>0</v>
      </c>
      <c r="K28" s="86">
        <f>SUM(K29:K31)</f>
        <v>0</v>
      </c>
      <c r="L28" s="452"/>
    </row>
    <row r="29" spans="1:13" s="56" customFormat="1" ht="13.5" x14ac:dyDescent="0.15">
      <c r="A29" s="62"/>
      <c r="B29" s="56" t="s">
        <v>109</v>
      </c>
      <c r="D29" s="60"/>
      <c r="E29" s="56" t="s">
        <v>25</v>
      </c>
      <c r="I29" s="61" t="s">
        <v>145</v>
      </c>
      <c r="J29" s="63"/>
      <c r="K29" s="64">
        <f>J29</f>
        <v>0</v>
      </c>
      <c r="L29" s="452"/>
    </row>
    <row r="30" spans="1:13" s="56" customFormat="1" ht="13.5" x14ac:dyDescent="0.15">
      <c r="A30" s="62"/>
      <c r="B30" s="56" t="s">
        <v>110</v>
      </c>
      <c r="D30" s="60"/>
      <c r="E30" s="56" t="s">
        <v>25</v>
      </c>
      <c r="I30" s="61" t="s">
        <v>145</v>
      </c>
      <c r="J30" s="63"/>
      <c r="K30" s="64">
        <f>J30</f>
        <v>0</v>
      </c>
      <c r="L30" s="452"/>
    </row>
    <row r="31" spans="1:13" s="56" customFormat="1" ht="13.5" x14ac:dyDescent="0.15">
      <c r="A31" s="62"/>
      <c r="D31" s="60"/>
      <c r="I31" s="61"/>
      <c r="J31" s="63"/>
      <c r="K31" s="64"/>
      <c r="L31" s="452"/>
    </row>
    <row r="32" spans="1:13" s="56" customFormat="1" ht="13.5" x14ac:dyDescent="0.15">
      <c r="A32" s="356" t="s">
        <v>81</v>
      </c>
      <c r="B32" s="83"/>
      <c r="C32" s="83"/>
      <c r="D32" s="84"/>
      <c r="E32" s="83"/>
      <c r="F32" s="83"/>
      <c r="G32" s="83"/>
      <c r="H32" s="83"/>
      <c r="I32" s="83"/>
      <c r="J32" s="86">
        <f>SUM(J33:J36)</f>
        <v>0</v>
      </c>
      <c r="K32" s="86">
        <f>SUM(K33:K36)</f>
        <v>0</v>
      </c>
      <c r="L32" s="452"/>
    </row>
    <row r="33" spans="1:12" s="56" customFormat="1" ht="13.5" x14ac:dyDescent="0.15">
      <c r="A33" s="313" t="s">
        <v>111</v>
      </c>
      <c r="B33" s="270" t="s">
        <v>381</v>
      </c>
      <c r="C33" s="270" t="s">
        <v>93</v>
      </c>
      <c r="D33" s="60"/>
      <c r="E33" s="270" t="s">
        <v>25</v>
      </c>
      <c r="F33" s="270" t="s">
        <v>94</v>
      </c>
      <c r="G33" s="270"/>
      <c r="H33" s="270" t="s">
        <v>380</v>
      </c>
      <c r="I33" s="314" t="s">
        <v>96</v>
      </c>
      <c r="J33" s="63">
        <f>D33*G33</f>
        <v>0</v>
      </c>
      <c r="K33" s="64">
        <f>J33</f>
        <v>0</v>
      </c>
      <c r="L33" s="452"/>
    </row>
    <row r="34" spans="1:12" s="56" customFormat="1" ht="13.5" x14ac:dyDescent="0.15">
      <c r="A34" s="313"/>
      <c r="B34" s="270" t="s">
        <v>382</v>
      </c>
      <c r="C34" s="270" t="s">
        <v>93</v>
      </c>
      <c r="D34" s="60"/>
      <c r="E34" s="270" t="s">
        <v>25</v>
      </c>
      <c r="F34" s="270" t="s">
        <v>94</v>
      </c>
      <c r="G34" s="270"/>
      <c r="H34" s="270" t="s">
        <v>380</v>
      </c>
      <c r="I34" s="314" t="s">
        <v>96</v>
      </c>
      <c r="J34" s="63">
        <f>D34*G34</f>
        <v>0</v>
      </c>
      <c r="K34" s="64">
        <f t="shared" ref="K34:K35" si="2">J34</f>
        <v>0</v>
      </c>
      <c r="L34" s="452"/>
    </row>
    <row r="35" spans="1:12" s="56" customFormat="1" ht="13.5" x14ac:dyDescent="0.15">
      <c r="A35" s="313" t="s">
        <v>112</v>
      </c>
      <c r="B35" s="270" t="s">
        <v>382</v>
      </c>
      <c r="C35" s="270" t="s">
        <v>93</v>
      </c>
      <c r="D35" s="60"/>
      <c r="E35" s="270" t="s">
        <v>25</v>
      </c>
      <c r="F35" s="270" t="s">
        <v>94</v>
      </c>
      <c r="G35" s="270"/>
      <c r="H35" s="270" t="s">
        <v>380</v>
      </c>
      <c r="I35" s="314" t="s">
        <v>96</v>
      </c>
      <c r="J35" s="63">
        <f t="shared" ref="J35" si="3">D35*G35</f>
        <v>0</v>
      </c>
      <c r="K35" s="64">
        <f t="shared" si="2"/>
        <v>0</v>
      </c>
      <c r="L35" s="452"/>
    </row>
    <row r="36" spans="1:12" s="56" customFormat="1" ht="13.5" x14ac:dyDescent="0.15">
      <c r="A36" s="62"/>
      <c r="D36" s="60"/>
      <c r="I36" s="61"/>
      <c r="J36" s="63"/>
      <c r="K36" s="64">
        <f t="shared" ref="K36" si="4">J36</f>
        <v>0</v>
      </c>
      <c r="L36" s="452"/>
    </row>
    <row r="37" spans="1:12" s="56" customFormat="1" ht="13.5" x14ac:dyDescent="0.15">
      <c r="A37" s="356" t="s">
        <v>82</v>
      </c>
      <c r="B37" s="83"/>
      <c r="C37" s="83"/>
      <c r="D37" s="87"/>
      <c r="E37" s="83"/>
      <c r="F37" s="83"/>
      <c r="G37" s="83"/>
      <c r="H37" s="83"/>
      <c r="I37" s="83"/>
      <c r="J37" s="86">
        <f>SUM(J38:J39)</f>
        <v>0</v>
      </c>
      <c r="K37" s="86">
        <f>SUM(K38:K39)</f>
        <v>0</v>
      </c>
      <c r="L37" s="452"/>
    </row>
    <row r="38" spans="1:12" s="56" customFormat="1" ht="13.5" x14ac:dyDescent="0.15">
      <c r="A38" s="62"/>
      <c r="B38" s="56" t="s">
        <v>390</v>
      </c>
      <c r="D38" s="60"/>
      <c r="E38" s="56" t="s">
        <v>25</v>
      </c>
      <c r="I38" s="61" t="s">
        <v>145</v>
      </c>
      <c r="J38" s="63"/>
      <c r="K38" s="64">
        <f>J38</f>
        <v>0</v>
      </c>
      <c r="L38" s="452"/>
    </row>
    <row r="39" spans="1:12" s="56" customFormat="1" ht="13.5" x14ac:dyDescent="0.15">
      <c r="A39" s="62"/>
      <c r="D39" s="60"/>
      <c r="I39" s="61"/>
      <c r="J39" s="63"/>
      <c r="K39" s="64">
        <f>J39</f>
        <v>0</v>
      </c>
      <c r="L39" s="452"/>
    </row>
    <row r="40" spans="1:12" s="56" customFormat="1" ht="13.5" x14ac:dyDescent="0.15">
      <c r="A40" s="356" t="s">
        <v>83</v>
      </c>
      <c r="B40" s="83"/>
      <c r="C40" s="83"/>
      <c r="D40" s="84"/>
      <c r="E40" s="83"/>
      <c r="F40" s="83"/>
      <c r="G40" s="83"/>
      <c r="H40" s="83"/>
      <c r="I40" s="83"/>
      <c r="J40" s="86">
        <f>SUM(J41:J50)</f>
        <v>0</v>
      </c>
      <c r="K40" s="86">
        <f>SUM(K41:K50)</f>
        <v>0</v>
      </c>
      <c r="L40" s="452"/>
    </row>
    <row r="41" spans="1:12" s="56" customFormat="1" ht="13.5" x14ac:dyDescent="0.15">
      <c r="A41" s="313" t="s">
        <v>195</v>
      </c>
      <c r="C41" s="56" t="s">
        <v>154</v>
      </c>
      <c r="D41" s="60"/>
      <c r="E41" s="56" t="s">
        <v>25</v>
      </c>
      <c r="F41" s="56" t="s">
        <v>143</v>
      </c>
      <c r="H41" s="56" t="s">
        <v>114</v>
      </c>
      <c r="I41" s="61" t="s">
        <v>145</v>
      </c>
      <c r="J41" s="63">
        <f>D41*G41</f>
        <v>0</v>
      </c>
      <c r="K41" s="64">
        <f t="shared" ref="K41:K50" si="5">J41</f>
        <v>0</v>
      </c>
      <c r="L41" s="452"/>
    </row>
    <row r="42" spans="1:12" s="56" customFormat="1" ht="13.5" x14ac:dyDescent="0.15">
      <c r="A42" s="313" t="s">
        <v>196</v>
      </c>
      <c r="D42" s="60"/>
      <c r="I42" s="61"/>
      <c r="J42" s="63"/>
      <c r="K42" s="64">
        <f t="shared" si="5"/>
        <v>0</v>
      </c>
      <c r="L42" s="452"/>
    </row>
    <row r="43" spans="1:12" s="56" customFormat="1" ht="13.5" x14ac:dyDescent="0.15">
      <c r="A43" s="313" t="s">
        <v>201</v>
      </c>
      <c r="D43" s="60"/>
      <c r="I43" s="61"/>
      <c r="J43" s="63"/>
      <c r="K43" s="64">
        <f t="shared" si="5"/>
        <v>0</v>
      </c>
      <c r="L43" s="452"/>
    </row>
    <row r="44" spans="1:12" s="56" customFormat="1" ht="13.5" x14ac:dyDescent="0.15">
      <c r="A44" s="313" t="s">
        <v>200</v>
      </c>
      <c r="C44" s="56" t="s">
        <v>93</v>
      </c>
      <c r="D44" s="60"/>
      <c r="E44" s="56" t="s">
        <v>25</v>
      </c>
      <c r="F44" s="56" t="s">
        <v>94</v>
      </c>
      <c r="H44" s="56" t="s">
        <v>114</v>
      </c>
      <c r="I44" s="61" t="s">
        <v>96</v>
      </c>
      <c r="J44" s="63">
        <f>D44*G44</f>
        <v>0</v>
      </c>
      <c r="K44" s="64">
        <f t="shared" si="5"/>
        <v>0</v>
      </c>
      <c r="L44" s="452"/>
    </row>
    <row r="45" spans="1:12" s="56" customFormat="1" ht="13.5" x14ac:dyDescent="0.15">
      <c r="A45" s="313" t="s">
        <v>199</v>
      </c>
      <c r="D45" s="60"/>
      <c r="I45" s="61"/>
      <c r="J45" s="63"/>
      <c r="K45" s="64">
        <f t="shared" si="5"/>
        <v>0</v>
      </c>
      <c r="L45" s="452"/>
    </row>
    <row r="46" spans="1:12" s="56" customFormat="1" ht="13.5" x14ac:dyDescent="0.15">
      <c r="A46" s="313" t="s">
        <v>198</v>
      </c>
      <c r="D46" s="60"/>
      <c r="I46" s="61"/>
      <c r="J46" s="63"/>
      <c r="K46" s="64">
        <f t="shared" si="5"/>
        <v>0</v>
      </c>
      <c r="L46" s="452"/>
    </row>
    <row r="47" spans="1:12" s="56" customFormat="1" ht="13.5" x14ac:dyDescent="0.15">
      <c r="A47" s="313" t="s">
        <v>197</v>
      </c>
      <c r="D47" s="60"/>
      <c r="I47" s="61"/>
      <c r="J47" s="63"/>
      <c r="K47" s="64">
        <f t="shared" si="5"/>
        <v>0</v>
      </c>
      <c r="L47" s="452"/>
    </row>
    <row r="48" spans="1:12" s="56" customFormat="1" ht="13.5" x14ac:dyDescent="0.15">
      <c r="A48" s="62" t="s">
        <v>193</v>
      </c>
      <c r="B48" s="56" t="s">
        <v>115</v>
      </c>
      <c r="D48" s="60"/>
      <c r="I48" s="61"/>
      <c r="J48" s="63"/>
      <c r="K48" s="64">
        <f t="shared" si="5"/>
        <v>0</v>
      </c>
      <c r="L48" s="452"/>
    </row>
    <row r="49" spans="1:12" s="56" customFormat="1" ht="13.5" x14ac:dyDescent="0.15">
      <c r="A49" s="62"/>
      <c r="B49" s="56" t="s">
        <v>116</v>
      </c>
      <c r="D49" s="60"/>
      <c r="I49" s="61"/>
      <c r="J49" s="63"/>
      <c r="K49" s="64">
        <f t="shared" si="5"/>
        <v>0</v>
      </c>
      <c r="L49" s="452"/>
    </row>
    <row r="50" spans="1:12" s="56" customFormat="1" ht="13.5" x14ac:dyDescent="0.15">
      <c r="A50" s="62" t="s">
        <v>194</v>
      </c>
      <c r="D50" s="60"/>
      <c r="I50" s="61"/>
      <c r="J50" s="63"/>
      <c r="K50" s="64">
        <f t="shared" si="5"/>
        <v>0</v>
      </c>
      <c r="L50" s="452"/>
    </row>
    <row r="51" spans="1:12" s="71" customFormat="1" ht="14.25" thickBot="1" x14ac:dyDescent="0.2">
      <c r="A51" s="358" t="s">
        <v>150</v>
      </c>
      <c r="B51" s="219" t="s">
        <v>400</v>
      </c>
      <c r="C51" s="91">
        <v>0</v>
      </c>
      <c r="D51" s="92" t="s">
        <v>401</v>
      </c>
      <c r="E51" s="91"/>
      <c r="F51" s="91"/>
      <c r="G51" s="91"/>
      <c r="H51" s="91"/>
      <c r="I51" s="93"/>
      <c r="J51" s="94">
        <f>ROUNDDOWN((J6+J20+J27)*C51%,-3)</f>
        <v>0</v>
      </c>
      <c r="K51" s="95">
        <f>ROUNDDOWN((K6+K20+K27)*C51%,-3)</f>
        <v>0</v>
      </c>
      <c r="L51" s="453"/>
    </row>
    <row r="52" spans="1:12" s="71" customFormat="1" ht="14.25" thickBot="1" x14ac:dyDescent="0.2">
      <c r="A52" s="359" t="s">
        <v>151</v>
      </c>
      <c r="B52" s="72"/>
      <c r="C52" s="67"/>
      <c r="D52" s="68"/>
      <c r="E52" s="67"/>
      <c r="F52" s="67"/>
      <c r="G52" s="67"/>
      <c r="H52" s="67"/>
      <c r="I52" s="69"/>
      <c r="J52" s="70">
        <f>SUM(J6,J20,J27,J51)</f>
        <v>0</v>
      </c>
      <c r="K52" s="70">
        <f>SUM(K6,K20,K27,K51)</f>
        <v>0</v>
      </c>
      <c r="L52" s="73">
        <f>ROUNDDOWN((K52)*A55,-3)</f>
        <v>0</v>
      </c>
    </row>
    <row r="53" spans="1:12" s="71" customFormat="1" ht="13.5" x14ac:dyDescent="0.15">
      <c r="A53" s="359" t="s">
        <v>152</v>
      </c>
      <c r="B53" s="74">
        <v>10</v>
      </c>
      <c r="C53" s="67"/>
      <c r="D53" s="68"/>
      <c r="E53" s="67"/>
      <c r="F53" s="67"/>
      <c r="G53" s="67"/>
      <c r="H53" s="67"/>
      <c r="I53" s="69"/>
      <c r="J53" s="70">
        <f>ROUNDDOWN(J52*B53%,0)</f>
        <v>0</v>
      </c>
      <c r="K53" s="461"/>
      <c r="L53" s="463"/>
    </row>
    <row r="54" spans="1:12" s="71" customFormat="1" ht="14.25" thickBot="1" x14ac:dyDescent="0.2">
      <c r="A54" s="360" t="s">
        <v>153</v>
      </c>
      <c r="B54" s="75"/>
      <c r="C54" s="75"/>
      <c r="D54" s="75"/>
      <c r="E54" s="75"/>
      <c r="F54" s="75"/>
      <c r="G54" s="75"/>
      <c r="H54" s="75"/>
      <c r="I54" s="75"/>
      <c r="J54" s="76">
        <f>SUM(J52:J53)</f>
        <v>0</v>
      </c>
      <c r="K54" s="462"/>
      <c r="L54" s="453"/>
    </row>
    <row r="55" spans="1:12" s="71" customFormat="1" ht="13.5" x14ac:dyDescent="0.15">
      <c r="A55" s="263">
        <v>0.5</v>
      </c>
      <c r="J55" s="72"/>
      <c r="K55" s="77"/>
      <c r="L55" s="78"/>
    </row>
    <row r="56" spans="1:12" ht="20.100000000000001" customHeight="1" x14ac:dyDescent="0.15">
      <c r="A56" s="464" t="s">
        <v>142</v>
      </c>
      <c r="B56" s="464"/>
      <c r="C56" s="464"/>
      <c r="D56" s="464"/>
      <c r="E56" s="464"/>
      <c r="F56" s="464"/>
      <c r="G56" s="464"/>
      <c r="H56" s="464"/>
      <c r="I56" s="464"/>
      <c r="J56" s="464"/>
      <c r="K56" s="464"/>
      <c r="L56" s="464"/>
    </row>
    <row r="57" spans="1:12" ht="30" customHeight="1" x14ac:dyDescent="0.15">
      <c r="A57" s="438" t="s">
        <v>191</v>
      </c>
      <c r="B57" s="438"/>
      <c r="C57" s="438"/>
      <c r="D57" s="438"/>
      <c r="E57" s="438"/>
      <c r="F57" s="438"/>
      <c r="G57" s="438"/>
      <c r="H57" s="438"/>
      <c r="I57" s="438"/>
      <c r="J57" s="438"/>
      <c r="K57" s="438"/>
      <c r="L57" s="438"/>
    </row>
    <row r="58" spans="1:12" ht="19.5" customHeight="1" x14ac:dyDescent="0.15">
      <c r="A58" s="465" t="s">
        <v>192</v>
      </c>
      <c r="B58" s="465"/>
      <c r="C58" s="465"/>
      <c r="D58" s="465"/>
      <c r="E58" s="465"/>
      <c r="F58" s="465"/>
      <c r="G58" s="465"/>
      <c r="H58" s="465"/>
      <c r="I58" s="465"/>
      <c r="J58" s="465"/>
      <c r="K58" s="465"/>
      <c r="L58" s="465"/>
    </row>
    <row r="59" spans="1:12" ht="19.5" customHeight="1" x14ac:dyDescent="0.15">
      <c r="A59" s="71"/>
      <c r="K59" s="354" t="s">
        <v>409</v>
      </c>
      <c r="L59" s="299" t="s">
        <v>424</v>
      </c>
    </row>
    <row r="60" spans="1:12" ht="19.5" customHeight="1" x14ac:dyDescent="0.15">
      <c r="A60" s="79"/>
    </row>
  </sheetData>
  <sheetProtection sheet="1" formatCells="0" formatColumns="0" formatRows="0" insertColumns="0" insertRows="0" insertHyperlinks="0" deleteColumns="0" deleteRows="0" sort="0" autoFilter="0" pivotTables="0"/>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zoomScaleSheetLayoutView="80" workbookViewId="0"/>
  </sheetViews>
  <sheetFormatPr defaultRowHeight="19.5" customHeight="1" x14ac:dyDescent="0.15"/>
  <cols>
    <col min="1" max="1" width="23.875" style="53" bestFit="1" customWidth="1"/>
    <col min="2" max="2" width="21.375" style="53" bestFit="1" customWidth="1"/>
    <col min="3" max="3" width="3.375" style="53" bestFit="1" customWidth="1"/>
    <col min="4" max="4" width="11.875" style="54" bestFit="1" customWidth="1"/>
    <col min="5" max="6" width="3.375" style="53" bestFit="1" customWidth="1"/>
    <col min="7" max="7" width="4.5" style="53" bestFit="1" customWidth="1"/>
    <col min="8" max="8" width="4.75" style="53" bestFit="1" customWidth="1"/>
    <col min="9" max="9" width="3.375" style="53" bestFit="1" customWidth="1"/>
    <col min="10" max="11" width="21.125" style="54" customWidth="1"/>
    <col min="12" max="12" width="21.125" style="53" customWidth="1"/>
    <col min="13" max="13" width="9.25" style="53" bestFit="1" customWidth="1"/>
    <col min="14" max="16384" width="9" style="53"/>
  </cols>
  <sheetData>
    <row r="1" spans="1:12" ht="19.5" customHeight="1" x14ac:dyDescent="0.15">
      <c r="A1" s="242"/>
      <c r="L1" s="55" t="s">
        <v>71</v>
      </c>
    </row>
    <row r="2" spans="1:12" ht="19.5" customHeight="1" x14ac:dyDescent="0.15">
      <c r="A2" s="456" t="s">
        <v>206</v>
      </c>
      <c r="B2" s="456"/>
      <c r="C2" s="456"/>
      <c r="D2" s="456"/>
      <c r="E2" s="456"/>
      <c r="F2" s="456"/>
      <c r="G2" s="456"/>
      <c r="H2" s="456"/>
      <c r="I2" s="456"/>
      <c r="J2" s="456"/>
      <c r="K2" s="456"/>
      <c r="L2" s="456"/>
    </row>
    <row r="3" spans="1:12" ht="19.5" customHeight="1" x14ac:dyDescent="0.15">
      <c r="B3" s="445"/>
      <c r="C3" s="445"/>
      <c r="D3" s="445"/>
      <c r="E3" s="445"/>
      <c r="F3" s="445"/>
      <c r="G3" s="445"/>
      <c r="H3" s="445"/>
      <c r="I3" s="446"/>
      <c r="J3" s="446"/>
      <c r="K3" s="446"/>
      <c r="L3" s="446"/>
    </row>
    <row r="4" spans="1:12" s="56" customFormat="1" ht="19.5" customHeight="1" thickBot="1" x14ac:dyDescent="0.2">
      <c r="A4" s="457" t="str">
        <f>"（４）"&amp;情報項目シート!C48&amp;"　　項目別明細表(2026年度）"</f>
        <v>（４）　　項目別明細表(2026年度）</v>
      </c>
      <c r="B4" s="457"/>
      <c r="C4" s="457"/>
      <c r="D4" s="457"/>
      <c r="E4" s="457"/>
      <c r="F4" s="457"/>
      <c r="G4" s="457"/>
      <c r="H4" s="457"/>
      <c r="I4" s="457"/>
      <c r="J4" s="457"/>
      <c r="K4" s="457"/>
    </row>
    <row r="5" spans="1:12" s="56" customFormat="1" ht="13.5" x14ac:dyDescent="0.15">
      <c r="A5" s="458" t="s">
        <v>89</v>
      </c>
      <c r="B5" s="459"/>
      <c r="C5" s="459"/>
      <c r="D5" s="459"/>
      <c r="E5" s="459"/>
      <c r="F5" s="459"/>
      <c r="G5" s="459"/>
      <c r="H5" s="459"/>
      <c r="I5" s="460"/>
      <c r="J5" s="57" t="s">
        <v>57</v>
      </c>
      <c r="K5" s="58" t="s">
        <v>34</v>
      </c>
      <c r="L5" s="59" t="s">
        <v>91</v>
      </c>
    </row>
    <row r="6" spans="1:12" s="56" customFormat="1" ht="13.5" x14ac:dyDescent="0.15">
      <c r="A6" s="355" t="s">
        <v>74</v>
      </c>
      <c r="B6" s="80"/>
      <c r="C6" s="80"/>
      <c r="D6" s="81"/>
      <c r="E6" s="80"/>
      <c r="F6" s="80"/>
      <c r="G6" s="80"/>
      <c r="H6" s="80"/>
      <c r="I6" s="80"/>
      <c r="J6" s="82">
        <f>SUM(J7,J10,J17)</f>
        <v>0</v>
      </c>
      <c r="K6" s="82">
        <f>SUM(K7,K10,K17)</f>
        <v>0</v>
      </c>
      <c r="L6" s="451"/>
    </row>
    <row r="7" spans="1:12" s="56" customFormat="1" ht="13.5" x14ac:dyDescent="0.15">
      <c r="A7" s="356" t="s">
        <v>75</v>
      </c>
      <c r="B7" s="83"/>
      <c r="C7" s="83"/>
      <c r="D7" s="84"/>
      <c r="E7" s="83"/>
      <c r="F7" s="83"/>
      <c r="G7" s="83"/>
      <c r="H7" s="83"/>
      <c r="I7" s="85"/>
      <c r="J7" s="86">
        <f>SUM(J8:J9)</f>
        <v>0</v>
      </c>
      <c r="K7" s="86">
        <f>SUM(K8:K9)</f>
        <v>0</v>
      </c>
      <c r="L7" s="452"/>
    </row>
    <row r="8" spans="1:12" s="56" customFormat="1" ht="13.5" x14ac:dyDescent="0.15">
      <c r="A8" s="62"/>
      <c r="B8" s="56" t="s">
        <v>92</v>
      </c>
      <c r="C8" s="56" t="s">
        <v>93</v>
      </c>
      <c r="D8" s="60"/>
      <c r="E8" s="56" t="s">
        <v>25</v>
      </c>
      <c r="F8" s="56" t="s">
        <v>94</v>
      </c>
      <c r="G8" s="56">
        <v>1</v>
      </c>
      <c r="H8" s="56" t="s">
        <v>95</v>
      </c>
      <c r="I8" s="61" t="s">
        <v>96</v>
      </c>
      <c r="J8" s="63"/>
      <c r="K8" s="64">
        <f>J8</f>
        <v>0</v>
      </c>
      <c r="L8" s="452"/>
    </row>
    <row r="9" spans="1:12" s="56" customFormat="1" ht="13.5" x14ac:dyDescent="0.15">
      <c r="A9" s="62"/>
      <c r="D9" s="60"/>
      <c r="I9" s="61"/>
      <c r="J9" s="63"/>
      <c r="K9" s="64">
        <f>J9</f>
        <v>0</v>
      </c>
      <c r="L9" s="452"/>
    </row>
    <row r="10" spans="1:12" s="56" customFormat="1" ht="13.5" x14ac:dyDescent="0.15">
      <c r="A10" s="454" t="s">
        <v>76</v>
      </c>
      <c r="B10" s="455"/>
      <c r="C10" s="83"/>
      <c r="D10" s="87"/>
      <c r="E10" s="83"/>
      <c r="F10" s="83"/>
      <c r="G10" s="83"/>
      <c r="H10" s="83"/>
      <c r="I10" s="83"/>
      <c r="J10" s="86">
        <f>SUM(J11:J16)</f>
        <v>0</v>
      </c>
      <c r="K10" s="86">
        <f>SUM(K11:K16)</f>
        <v>0</v>
      </c>
      <c r="L10" s="452"/>
    </row>
    <row r="11" spans="1:12" s="56" customFormat="1" ht="13.5" x14ac:dyDescent="0.15">
      <c r="A11" s="62"/>
      <c r="B11" s="56" t="s">
        <v>97</v>
      </c>
      <c r="C11" s="56" t="s">
        <v>93</v>
      </c>
      <c r="D11" s="60"/>
      <c r="E11" s="56" t="s">
        <v>25</v>
      </c>
      <c r="F11" s="56" t="s">
        <v>94</v>
      </c>
      <c r="H11" s="56" t="s">
        <v>95</v>
      </c>
      <c r="I11" s="61" t="s">
        <v>96</v>
      </c>
      <c r="J11" s="63">
        <f>D11*G11</f>
        <v>0</v>
      </c>
      <c r="K11" s="64">
        <f t="shared" ref="K11:K18" si="0">J11</f>
        <v>0</v>
      </c>
      <c r="L11" s="452"/>
    </row>
    <row r="12" spans="1:12" s="56" customFormat="1" ht="13.5" x14ac:dyDescent="0.15">
      <c r="A12" s="62"/>
      <c r="B12" s="56" t="s">
        <v>98</v>
      </c>
      <c r="C12" s="56" t="s">
        <v>93</v>
      </c>
      <c r="D12" s="60"/>
      <c r="E12" s="56" t="s">
        <v>25</v>
      </c>
      <c r="F12" s="56" t="s">
        <v>94</v>
      </c>
      <c r="H12" s="56" t="s">
        <v>95</v>
      </c>
      <c r="I12" s="61" t="s">
        <v>96</v>
      </c>
      <c r="J12" s="63">
        <f>D12*G12</f>
        <v>0</v>
      </c>
      <c r="K12" s="64">
        <f t="shared" si="0"/>
        <v>0</v>
      </c>
      <c r="L12" s="452"/>
    </row>
    <row r="13" spans="1:12" s="56" customFormat="1" ht="13.5" x14ac:dyDescent="0.15">
      <c r="A13" s="62"/>
      <c r="B13" s="56" t="s">
        <v>100</v>
      </c>
      <c r="D13" s="60"/>
      <c r="E13" s="56" t="s">
        <v>25</v>
      </c>
      <c r="I13" s="61" t="s">
        <v>96</v>
      </c>
      <c r="J13" s="63"/>
      <c r="K13" s="64">
        <f t="shared" si="0"/>
        <v>0</v>
      </c>
      <c r="L13" s="452"/>
    </row>
    <row r="14" spans="1:12" s="56" customFormat="1" ht="13.5" x14ac:dyDescent="0.15">
      <c r="A14" s="62"/>
      <c r="B14" s="56" t="s">
        <v>101</v>
      </c>
      <c r="D14" s="60"/>
      <c r="E14" s="56" t="s">
        <v>25</v>
      </c>
      <c r="I14" s="61" t="s">
        <v>96</v>
      </c>
      <c r="J14" s="63"/>
      <c r="K14" s="64">
        <f t="shared" si="0"/>
        <v>0</v>
      </c>
      <c r="L14" s="452"/>
    </row>
    <row r="15" spans="1:12" s="56" customFormat="1" ht="13.5" x14ac:dyDescent="0.15">
      <c r="A15" s="62"/>
      <c r="B15" s="56" t="s">
        <v>102</v>
      </c>
      <c r="D15" s="60"/>
      <c r="E15" s="56" t="s">
        <v>25</v>
      </c>
      <c r="I15" s="61" t="s">
        <v>96</v>
      </c>
      <c r="J15" s="63"/>
      <c r="K15" s="64">
        <f t="shared" si="0"/>
        <v>0</v>
      </c>
      <c r="L15" s="452"/>
    </row>
    <row r="16" spans="1:12" s="56" customFormat="1" ht="13.5" x14ac:dyDescent="0.15">
      <c r="A16" s="62"/>
      <c r="D16" s="60"/>
      <c r="I16" s="61"/>
      <c r="J16" s="63"/>
      <c r="K16" s="64">
        <f t="shared" si="0"/>
        <v>0</v>
      </c>
      <c r="L16" s="452"/>
    </row>
    <row r="17" spans="1:13" s="56" customFormat="1" ht="13.5" x14ac:dyDescent="0.15">
      <c r="A17" s="356" t="s">
        <v>77</v>
      </c>
      <c r="B17" s="83"/>
      <c r="C17" s="83"/>
      <c r="D17" s="84"/>
      <c r="E17" s="83"/>
      <c r="F17" s="83"/>
      <c r="G17" s="83"/>
      <c r="H17" s="83"/>
      <c r="I17" s="85"/>
      <c r="J17" s="86">
        <f>SUM(J18:J19)</f>
        <v>0</v>
      </c>
      <c r="K17" s="86">
        <f>SUM(K18:K19)</f>
        <v>0</v>
      </c>
      <c r="L17" s="452"/>
    </row>
    <row r="18" spans="1:13" s="56" customFormat="1" ht="13.5" x14ac:dyDescent="0.15">
      <c r="A18" s="62"/>
      <c r="B18" s="56" t="s">
        <v>104</v>
      </c>
      <c r="D18" s="60"/>
      <c r="E18" s="56" t="s">
        <v>25</v>
      </c>
      <c r="I18" s="61" t="s">
        <v>96</v>
      </c>
      <c r="J18" s="63"/>
      <c r="K18" s="64">
        <f t="shared" si="0"/>
        <v>0</v>
      </c>
      <c r="L18" s="452"/>
    </row>
    <row r="19" spans="1:13" s="56" customFormat="1" ht="13.5" x14ac:dyDescent="0.15">
      <c r="A19" s="62"/>
      <c r="B19" s="56" t="s">
        <v>105</v>
      </c>
      <c r="D19" s="60"/>
      <c r="E19" s="56" t="s">
        <v>25</v>
      </c>
      <c r="I19" s="61" t="s">
        <v>96</v>
      </c>
      <c r="J19" s="63"/>
      <c r="K19" s="64">
        <f>J19</f>
        <v>0</v>
      </c>
      <c r="L19" s="452"/>
    </row>
    <row r="20" spans="1:13" s="56" customFormat="1" ht="13.5" x14ac:dyDescent="0.15">
      <c r="A20" s="357" t="s">
        <v>35</v>
      </c>
      <c r="B20" s="88"/>
      <c r="C20" s="88"/>
      <c r="D20" s="89"/>
      <c r="E20" s="88"/>
      <c r="F20" s="88"/>
      <c r="G20" s="88"/>
      <c r="H20" s="88"/>
      <c r="I20" s="88"/>
      <c r="J20" s="90">
        <f>SUM(J21,J25)</f>
        <v>0</v>
      </c>
      <c r="K20" s="90">
        <f>SUM(K21,K25)</f>
        <v>0</v>
      </c>
      <c r="L20" s="452"/>
    </row>
    <row r="21" spans="1:13" s="56" customFormat="1" ht="13.5" x14ac:dyDescent="0.15">
      <c r="A21" s="356" t="s">
        <v>78</v>
      </c>
      <c r="B21" s="83"/>
      <c r="C21" s="83"/>
      <c r="D21" s="87"/>
      <c r="E21" s="83"/>
      <c r="F21" s="83"/>
      <c r="G21" s="83"/>
      <c r="H21" s="83"/>
      <c r="I21" s="83"/>
      <c r="J21" s="86">
        <f>SUM(J22:J24)</f>
        <v>0</v>
      </c>
      <c r="K21" s="86">
        <f>SUM(K22:K24)</f>
        <v>0</v>
      </c>
      <c r="L21" s="452"/>
    </row>
    <row r="22" spans="1:13" s="56" customFormat="1" ht="13.5" x14ac:dyDescent="0.15">
      <c r="A22" s="62"/>
      <c r="B22" s="56" t="s">
        <v>146</v>
      </c>
      <c r="C22" s="56" t="s">
        <v>93</v>
      </c>
      <c r="D22" s="60">
        <v>1830</v>
      </c>
      <c r="E22" s="56" t="s">
        <v>25</v>
      </c>
      <c r="F22" s="56" t="s">
        <v>94</v>
      </c>
      <c r="G22" s="56">
        <v>0</v>
      </c>
      <c r="H22" s="56" t="s">
        <v>95</v>
      </c>
      <c r="I22" s="61" t="s">
        <v>96</v>
      </c>
      <c r="J22" s="63">
        <f>D22*G22</f>
        <v>0</v>
      </c>
      <c r="K22" s="65">
        <f>J22</f>
        <v>0</v>
      </c>
      <c r="L22" s="452"/>
      <c r="M22" s="66"/>
    </row>
    <row r="23" spans="1:13" s="56" customFormat="1" ht="13.5" x14ac:dyDescent="0.15">
      <c r="A23" s="62"/>
      <c r="B23" s="56" t="s">
        <v>147</v>
      </c>
      <c r="C23" s="56" t="s">
        <v>93</v>
      </c>
      <c r="D23" s="60">
        <v>3530</v>
      </c>
      <c r="E23" s="56" t="s">
        <v>25</v>
      </c>
      <c r="F23" s="56" t="s">
        <v>94</v>
      </c>
      <c r="G23" s="56">
        <v>0</v>
      </c>
      <c r="H23" s="56" t="s">
        <v>95</v>
      </c>
      <c r="I23" s="61" t="s">
        <v>96</v>
      </c>
      <c r="J23" s="63">
        <f>D23*G23</f>
        <v>0</v>
      </c>
      <c r="K23" s="65">
        <f>J23</f>
        <v>0</v>
      </c>
      <c r="L23" s="452"/>
    </row>
    <row r="24" spans="1:13" s="56" customFormat="1" ht="13.5" x14ac:dyDescent="0.15">
      <c r="A24" s="62"/>
      <c r="D24" s="60"/>
      <c r="I24" s="61"/>
      <c r="J24" s="63"/>
      <c r="K24" s="65">
        <f>J24</f>
        <v>0</v>
      </c>
      <c r="L24" s="452"/>
    </row>
    <row r="25" spans="1:13" s="56" customFormat="1" ht="13.5" x14ac:dyDescent="0.15">
      <c r="A25" s="356" t="s">
        <v>79</v>
      </c>
      <c r="B25" s="83"/>
      <c r="C25" s="83"/>
      <c r="D25" s="87"/>
      <c r="E25" s="83"/>
      <c r="F25" s="83"/>
      <c r="G25" s="83"/>
      <c r="H25" s="83"/>
      <c r="I25" s="83"/>
      <c r="J25" s="86">
        <f>SUM(J26)</f>
        <v>0</v>
      </c>
      <c r="K25" s="86">
        <f>SUM(K26)</f>
        <v>0</v>
      </c>
      <c r="L25" s="452"/>
    </row>
    <row r="26" spans="1:13" s="56" customFormat="1" ht="13.5" x14ac:dyDescent="0.15">
      <c r="A26" s="62"/>
      <c r="B26" s="56" t="s">
        <v>148</v>
      </c>
      <c r="C26" s="56" t="s">
        <v>93</v>
      </c>
      <c r="D26" s="60">
        <v>8000</v>
      </c>
      <c r="E26" s="56" t="s">
        <v>25</v>
      </c>
      <c r="F26" s="56" t="s">
        <v>94</v>
      </c>
      <c r="G26" s="56">
        <v>0</v>
      </c>
      <c r="H26" s="56" t="s">
        <v>107</v>
      </c>
      <c r="I26" s="61" t="s">
        <v>96</v>
      </c>
      <c r="J26" s="63">
        <f t="shared" ref="J26" si="1">D26*G26</f>
        <v>0</v>
      </c>
      <c r="K26" s="65">
        <f>J26</f>
        <v>0</v>
      </c>
      <c r="L26" s="452"/>
    </row>
    <row r="27" spans="1:13" s="56" customFormat="1" ht="13.5" x14ac:dyDescent="0.15">
      <c r="A27" s="357" t="s">
        <v>36</v>
      </c>
      <c r="B27" s="88"/>
      <c r="C27" s="88"/>
      <c r="D27" s="89"/>
      <c r="E27" s="88"/>
      <c r="F27" s="88"/>
      <c r="G27" s="88"/>
      <c r="H27" s="88"/>
      <c r="I27" s="88"/>
      <c r="J27" s="90">
        <f>SUM(J28,J32,J37,J40)</f>
        <v>0</v>
      </c>
      <c r="K27" s="96">
        <f>SUM(K28,K32,K37,K40)</f>
        <v>0</v>
      </c>
      <c r="L27" s="452"/>
    </row>
    <row r="28" spans="1:13" s="56" customFormat="1" ht="13.5" x14ac:dyDescent="0.15">
      <c r="A28" s="356" t="s">
        <v>80</v>
      </c>
      <c r="B28" s="83"/>
      <c r="C28" s="83"/>
      <c r="D28" s="87"/>
      <c r="E28" s="83"/>
      <c r="F28" s="83"/>
      <c r="G28" s="83"/>
      <c r="H28" s="83"/>
      <c r="I28" s="83"/>
      <c r="J28" s="86">
        <f>SUM(J29:J31)</f>
        <v>0</v>
      </c>
      <c r="K28" s="86">
        <f>SUM(K29:K31)</f>
        <v>0</v>
      </c>
      <c r="L28" s="452"/>
    </row>
    <row r="29" spans="1:13" s="56" customFormat="1" ht="13.5" x14ac:dyDescent="0.15">
      <c r="A29" s="62"/>
      <c r="B29" s="56" t="s">
        <v>109</v>
      </c>
      <c r="D29" s="60"/>
      <c r="E29" s="56" t="s">
        <v>25</v>
      </c>
      <c r="I29" s="61" t="s">
        <v>96</v>
      </c>
      <c r="J29" s="63"/>
      <c r="K29" s="64">
        <f>J29</f>
        <v>0</v>
      </c>
      <c r="L29" s="452"/>
    </row>
    <row r="30" spans="1:13" s="56" customFormat="1" ht="13.5" x14ac:dyDescent="0.15">
      <c r="A30" s="62"/>
      <c r="B30" s="56" t="s">
        <v>110</v>
      </c>
      <c r="D30" s="60"/>
      <c r="E30" s="56" t="s">
        <v>25</v>
      </c>
      <c r="I30" s="61" t="s">
        <v>96</v>
      </c>
      <c r="J30" s="63"/>
      <c r="K30" s="64">
        <f>J30</f>
        <v>0</v>
      </c>
      <c r="L30" s="452"/>
    </row>
    <row r="31" spans="1:13" s="56" customFormat="1" ht="13.5" x14ac:dyDescent="0.15">
      <c r="A31" s="62"/>
      <c r="D31" s="60"/>
      <c r="I31" s="61"/>
      <c r="J31" s="63"/>
      <c r="K31" s="64"/>
      <c r="L31" s="452"/>
    </row>
    <row r="32" spans="1:13" s="56" customFormat="1" ht="13.5" x14ac:dyDescent="0.15">
      <c r="A32" s="356" t="s">
        <v>81</v>
      </c>
      <c r="B32" s="83"/>
      <c r="C32" s="83"/>
      <c r="D32" s="84"/>
      <c r="E32" s="83"/>
      <c r="F32" s="83"/>
      <c r="G32" s="83"/>
      <c r="H32" s="83"/>
      <c r="I32" s="83"/>
      <c r="J32" s="86">
        <f>SUM(J33:J36)</f>
        <v>0</v>
      </c>
      <c r="K32" s="86">
        <f>SUM(K33:K36)</f>
        <v>0</v>
      </c>
      <c r="L32" s="452"/>
    </row>
    <row r="33" spans="1:12" s="56" customFormat="1" ht="13.5" x14ac:dyDescent="0.15">
      <c r="A33" s="313" t="s">
        <v>111</v>
      </c>
      <c r="B33" s="270" t="s">
        <v>381</v>
      </c>
      <c r="C33" s="270" t="s">
        <v>93</v>
      </c>
      <c r="D33" s="60"/>
      <c r="E33" s="270" t="s">
        <v>25</v>
      </c>
      <c r="F33" s="270" t="s">
        <v>94</v>
      </c>
      <c r="G33" s="270"/>
      <c r="H33" s="270" t="s">
        <v>380</v>
      </c>
      <c r="I33" s="314" t="s">
        <v>96</v>
      </c>
      <c r="J33" s="63">
        <f>D33*G33</f>
        <v>0</v>
      </c>
      <c r="K33" s="64">
        <f>J33</f>
        <v>0</v>
      </c>
      <c r="L33" s="452"/>
    </row>
    <row r="34" spans="1:12" s="56" customFormat="1" ht="13.5" x14ac:dyDescent="0.15">
      <c r="A34" s="313"/>
      <c r="B34" s="270" t="s">
        <v>382</v>
      </c>
      <c r="C34" s="270" t="s">
        <v>93</v>
      </c>
      <c r="D34" s="60"/>
      <c r="E34" s="270" t="s">
        <v>25</v>
      </c>
      <c r="F34" s="270" t="s">
        <v>94</v>
      </c>
      <c r="G34" s="270"/>
      <c r="H34" s="270" t="s">
        <v>380</v>
      </c>
      <c r="I34" s="314" t="s">
        <v>96</v>
      </c>
      <c r="J34" s="63">
        <f>D34*G34</f>
        <v>0</v>
      </c>
      <c r="K34" s="64">
        <f t="shared" ref="K34:K35" si="2">J34</f>
        <v>0</v>
      </c>
      <c r="L34" s="452"/>
    </row>
    <row r="35" spans="1:12" s="56" customFormat="1" ht="13.5" x14ac:dyDescent="0.15">
      <c r="A35" s="313" t="s">
        <v>112</v>
      </c>
      <c r="B35" s="270" t="s">
        <v>382</v>
      </c>
      <c r="C35" s="270" t="s">
        <v>93</v>
      </c>
      <c r="D35" s="60"/>
      <c r="E35" s="270" t="s">
        <v>25</v>
      </c>
      <c r="F35" s="270" t="s">
        <v>94</v>
      </c>
      <c r="G35" s="270"/>
      <c r="H35" s="270" t="s">
        <v>380</v>
      </c>
      <c r="I35" s="314" t="s">
        <v>96</v>
      </c>
      <c r="J35" s="63">
        <f t="shared" ref="J35" si="3">D35*G35</f>
        <v>0</v>
      </c>
      <c r="K35" s="64">
        <f t="shared" si="2"/>
        <v>0</v>
      </c>
      <c r="L35" s="452"/>
    </row>
    <row r="36" spans="1:12" s="56" customFormat="1" ht="13.5" x14ac:dyDescent="0.15">
      <c r="A36" s="62"/>
      <c r="D36" s="60"/>
      <c r="I36" s="61"/>
      <c r="J36" s="63"/>
      <c r="K36" s="64">
        <f t="shared" ref="K36" si="4">J36</f>
        <v>0</v>
      </c>
      <c r="L36" s="452"/>
    </row>
    <row r="37" spans="1:12" s="56" customFormat="1" ht="13.5" x14ac:dyDescent="0.15">
      <c r="A37" s="356" t="s">
        <v>82</v>
      </c>
      <c r="B37" s="83"/>
      <c r="C37" s="83"/>
      <c r="D37" s="87"/>
      <c r="E37" s="83"/>
      <c r="F37" s="83"/>
      <c r="G37" s="83"/>
      <c r="H37" s="83"/>
      <c r="I37" s="83"/>
      <c r="J37" s="86">
        <f>SUM(J38:J39)</f>
        <v>0</v>
      </c>
      <c r="K37" s="86">
        <f>SUM(K38:K39)</f>
        <v>0</v>
      </c>
      <c r="L37" s="452"/>
    </row>
    <row r="38" spans="1:12" s="56" customFormat="1" ht="13.5" x14ac:dyDescent="0.15">
      <c r="A38" s="62"/>
      <c r="B38" s="56" t="s">
        <v>390</v>
      </c>
      <c r="D38" s="60"/>
      <c r="E38" s="56" t="s">
        <v>25</v>
      </c>
      <c r="I38" s="61" t="s">
        <v>96</v>
      </c>
      <c r="J38" s="63"/>
      <c r="K38" s="64">
        <f>J38</f>
        <v>0</v>
      </c>
      <c r="L38" s="452"/>
    </row>
    <row r="39" spans="1:12" s="56" customFormat="1" ht="13.5" x14ac:dyDescent="0.15">
      <c r="A39" s="62"/>
      <c r="D39" s="60"/>
      <c r="I39" s="61"/>
      <c r="J39" s="63"/>
      <c r="K39" s="64">
        <f>J39</f>
        <v>0</v>
      </c>
      <c r="L39" s="452"/>
    </row>
    <row r="40" spans="1:12" s="56" customFormat="1" ht="13.5" x14ac:dyDescent="0.15">
      <c r="A40" s="356" t="s">
        <v>83</v>
      </c>
      <c r="B40" s="83"/>
      <c r="C40" s="83"/>
      <c r="D40" s="84"/>
      <c r="E40" s="83"/>
      <c r="F40" s="83"/>
      <c r="G40" s="83"/>
      <c r="H40" s="83"/>
      <c r="I40" s="83"/>
      <c r="J40" s="86">
        <f>SUM(J41:J50)</f>
        <v>0</v>
      </c>
      <c r="K40" s="86">
        <f>SUM(K41:K50)</f>
        <v>0</v>
      </c>
      <c r="L40" s="452"/>
    </row>
    <row r="41" spans="1:12" s="56" customFormat="1" ht="13.5" x14ac:dyDescent="0.15">
      <c r="A41" s="313" t="s">
        <v>195</v>
      </c>
      <c r="C41" s="56" t="s">
        <v>93</v>
      </c>
      <c r="D41" s="60"/>
      <c r="E41" s="56" t="s">
        <v>25</v>
      </c>
      <c r="F41" s="56" t="s">
        <v>94</v>
      </c>
      <c r="H41" s="56" t="s">
        <v>114</v>
      </c>
      <c r="I41" s="61" t="s">
        <v>96</v>
      </c>
      <c r="J41" s="63">
        <f>D41*G41</f>
        <v>0</v>
      </c>
      <c r="K41" s="64">
        <f t="shared" ref="K41:K50" si="5">J41</f>
        <v>0</v>
      </c>
      <c r="L41" s="452"/>
    </row>
    <row r="42" spans="1:12" s="56" customFormat="1" ht="13.5" x14ac:dyDescent="0.15">
      <c r="A42" s="313" t="s">
        <v>196</v>
      </c>
      <c r="D42" s="60"/>
      <c r="I42" s="61"/>
      <c r="J42" s="63"/>
      <c r="K42" s="64">
        <f t="shared" si="5"/>
        <v>0</v>
      </c>
      <c r="L42" s="452"/>
    </row>
    <row r="43" spans="1:12" s="56" customFormat="1" ht="13.5" x14ac:dyDescent="0.15">
      <c r="A43" s="313" t="s">
        <v>201</v>
      </c>
      <c r="D43" s="60"/>
      <c r="I43" s="61"/>
      <c r="J43" s="63"/>
      <c r="K43" s="64">
        <f t="shared" si="5"/>
        <v>0</v>
      </c>
      <c r="L43" s="452"/>
    </row>
    <row r="44" spans="1:12" s="56" customFormat="1" ht="13.5" x14ac:dyDescent="0.15">
      <c r="A44" s="313" t="s">
        <v>200</v>
      </c>
      <c r="C44" s="56" t="s">
        <v>93</v>
      </c>
      <c r="D44" s="60"/>
      <c r="E44" s="56" t="s">
        <v>25</v>
      </c>
      <c r="F44" s="56" t="s">
        <v>94</v>
      </c>
      <c r="H44" s="56" t="s">
        <v>114</v>
      </c>
      <c r="I44" s="61" t="s">
        <v>96</v>
      </c>
      <c r="J44" s="63">
        <f>D44*G44</f>
        <v>0</v>
      </c>
      <c r="K44" s="64">
        <f t="shared" si="5"/>
        <v>0</v>
      </c>
      <c r="L44" s="452"/>
    </row>
    <row r="45" spans="1:12" s="56" customFormat="1" ht="13.5" x14ac:dyDescent="0.15">
      <c r="A45" s="313" t="s">
        <v>199</v>
      </c>
      <c r="D45" s="60"/>
      <c r="I45" s="61"/>
      <c r="J45" s="63"/>
      <c r="K45" s="64">
        <f t="shared" si="5"/>
        <v>0</v>
      </c>
      <c r="L45" s="452"/>
    </row>
    <row r="46" spans="1:12" s="56" customFormat="1" ht="13.5" x14ac:dyDescent="0.15">
      <c r="A46" s="313" t="s">
        <v>198</v>
      </c>
      <c r="D46" s="60"/>
      <c r="I46" s="61"/>
      <c r="J46" s="63"/>
      <c r="K46" s="64">
        <f t="shared" si="5"/>
        <v>0</v>
      </c>
      <c r="L46" s="452"/>
    </row>
    <row r="47" spans="1:12" s="56" customFormat="1" ht="13.5" x14ac:dyDescent="0.15">
      <c r="A47" s="313" t="s">
        <v>197</v>
      </c>
      <c r="D47" s="60"/>
      <c r="I47" s="61"/>
      <c r="J47" s="63"/>
      <c r="K47" s="64">
        <f t="shared" si="5"/>
        <v>0</v>
      </c>
      <c r="L47" s="452"/>
    </row>
    <row r="48" spans="1:12" s="56" customFormat="1" ht="13.5" x14ac:dyDescent="0.15">
      <c r="A48" s="62" t="s">
        <v>193</v>
      </c>
      <c r="B48" s="56" t="s">
        <v>115</v>
      </c>
      <c r="D48" s="60"/>
      <c r="I48" s="61"/>
      <c r="J48" s="63"/>
      <c r="K48" s="64">
        <f t="shared" si="5"/>
        <v>0</v>
      </c>
      <c r="L48" s="452"/>
    </row>
    <row r="49" spans="1:12" s="56" customFormat="1" ht="13.5" x14ac:dyDescent="0.15">
      <c r="A49" s="62"/>
      <c r="B49" s="56" t="s">
        <v>116</v>
      </c>
      <c r="D49" s="60"/>
      <c r="I49" s="61"/>
      <c r="J49" s="63"/>
      <c r="K49" s="64">
        <f t="shared" si="5"/>
        <v>0</v>
      </c>
      <c r="L49" s="452"/>
    </row>
    <row r="50" spans="1:12" s="56" customFormat="1" ht="13.5" x14ac:dyDescent="0.15">
      <c r="A50" s="62" t="s">
        <v>194</v>
      </c>
      <c r="D50" s="60"/>
      <c r="I50" s="61"/>
      <c r="J50" s="63"/>
      <c r="K50" s="64">
        <f t="shared" si="5"/>
        <v>0</v>
      </c>
      <c r="L50" s="452"/>
    </row>
    <row r="51" spans="1:12" s="71" customFormat="1" ht="14.25" thickBot="1" x14ac:dyDescent="0.2">
      <c r="A51" s="358" t="s">
        <v>150</v>
      </c>
      <c r="B51" s="219" t="s">
        <v>400</v>
      </c>
      <c r="C51" s="91">
        <v>0</v>
      </c>
      <c r="D51" s="92" t="s">
        <v>401</v>
      </c>
      <c r="E51" s="91"/>
      <c r="F51" s="91"/>
      <c r="G51" s="91"/>
      <c r="H51" s="91"/>
      <c r="I51" s="93"/>
      <c r="J51" s="94">
        <f>ROUNDDOWN((J6+J20+J27)*C51%,-3)</f>
        <v>0</v>
      </c>
      <c r="K51" s="95">
        <f>ROUNDDOWN((K6+K20+K27)*C51%,-3)</f>
        <v>0</v>
      </c>
      <c r="L51" s="453"/>
    </row>
    <row r="52" spans="1:12" s="71" customFormat="1" ht="14.25" thickBot="1" x14ac:dyDescent="0.2">
      <c r="A52" s="359" t="s">
        <v>151</v>
      </c>
      <c r="B52" s="72"/>
      <c r="C52" s="67"/>
      <c r="D52" s="68"/>
      <c r="E52" s="67"/>
      <c r="F52" s="67"/>
      <c r="G52" s="67"/>
      <c r="H52" s="67"/>
      <c r="I52" s="69"/>
      <c r="J52" s="70">
        <f>SUM(J6,J20,J27,J51)</f>
        <v>0</v>
      </c>
      <c r="K52" s="70">
        <f>SUM(K6,K20,K27,K51)</f>
        <v>0</v>
      </c>
      <c r="L52" s="73">
        <f>ROUNDDOWN((K52)*A55,-3)</f>
        <v>0</v>
      </c>
    </row>
    <row r="53" spans="1:12" s="71" customFormat="1" ht="13.5" x14ac:dyDescent="0.15">
      <c r="A53" s="359" t="s">
        <v>152</v>
      </c>
      <c r="B53" s="74">
        <v>10</v>
      </c>
      <c r="C53" s="67"/>
      <c r="D53" s="68"/>
      <c r="E53" s="67"/>
      <c r="F53" s="67"/>
      <c r="G53" s="67"/>
      <c r="H53" s="67"/>
      <c r="I53" s="69"/>
      <c r="J53" s="70">
        <f>ROUNDDOWN(J52*B53%,0)</f>
        <v>0</v>
      </c>
      <c r="K53" s="461"/>
      <c r="L53" s="463"/>
    </row>
    <row r="54" spans="1:12" s="71" customFormat="1" ht="14.25" thickBot="1" x14ac:dyDescent="0.2">
      <c r="A54" s="360" t="s">
        <v>153</v>
      </c>
      <c r="B54" s="75"/>
      <c r="C54" s="75"/>
      <c r="D54" s="75"/>
      <c r="E54" s="75"/>
      <c r="F54" s="75"/>
      <c r="G54" s="75"/>
      <c r="H54" s="75"/>
      <c r="I54" s="75"/>
      <c r="J54" s="76">
        <f>SUM(J52:J53)</f>
        <v>0</v>
      </c>
      <c r="K54" s="462"/>
      <c r="L54" s="453"/>
    </row>
    <row r="55" spans="1:12" s="71" customFormat="1" ht="13.5" x14ac:dyDescent="0.15">
      <c r="A55" s="263">
        <v>0.5</v>
      </c>
      <c r="J55" s="72"/>
      <c r="K55" s="77"/>
      <c r="L55" s="78"/>
    </row>
    <row r="56" spans="1:12" ht="20.100000000000001" customHeight="1" x14ac:dyDescent="0.15">
      <c r="A56" s="464" t="s">
        <v>142</v>
      </c>
      <c r="B56" s="464"/>
      <c r="C56" s="464"/>
      <c r="D56" s="464"/>
      <c r="E56" s="464"/>
      <c r="F56" s="464"/>
      <c r="G56" s="464"/>
      <c r="H56" s="464"/>
      <c r="I56" s="464"/>
      <c r="J56" s="464"/>
      <c r="K56" s="464"/>
      <c r="L56" s="464"/>
    </row>
    <row r="57" spans="1:12" ht="30" customHeight="1" x14ac:dyDescent="0.15">
      <c r="A57" s="438" t="s">
        <v>191</v>
      </c>
      <c r="B57" s="438"/>
      <c r="C57" s="438"/>
      <c r="D57" s="438"/>
      <c r="E57" s="438"/>
      <c r="F57" s="438"/>
      <c r="G57" s="438"/>
      <c r="H57" s="438"/>
      <c r="I57" s="438"/>
      <c r="J57" s="438"/>
      <c r="K57" s="438"/>
      <c r="L57" s="438"/>
    </row>
    <row r="58" spans="1:12" ht="19.5" customHeight="1" x14ac:dyDescent="0.15">
      <c r="A58" s="465" t="s">
        <v>192</v>
      </c>
      <c r="B58" s="465"/>
      <c r="C58" s="465"/>
      <c r="D58" s="465"/>
      <c r="E58" s="465"/>
      <c r="F58" s="465"/>
      <c r="G58" s="465"/>
      <c r="H58" s="465"/>
      <c r="I58" s="465"/>
      <c r="J58" s="465"/>
      <c r="K58" s="465"/>
      <c r="L58" s="465"/>
    </row>
    <row r="59" spans="1:12" ht="19.5" customHeight="1" x14ac:dyDescent="0.15">
      <c r="A59" s="71"/>
      <c r="K59" s="354" t="s">
        <v>409</v>
      </c>
      <c r="L59" s="299" t="s">
        <v>424</v>
      </c>
    </row>
    <row r="60" spans="1:12" ht="19.5" customHeight="1" x14ac:dyDescent="0.15">
      <c r="A60" s="79"/>
    </row>
  </sheetData>
  <sheetProtection sheet="1" formatCells="0" formatColumns="0" formatRows="0" insertColumns="0" insertRows="0" insertHyperlinks="0" deleteColumns="0" deleteRows="0" sort="0" autoFilter="0" pivotTables="0"/>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zoomScaleSheetLayoutView="80" workbookViewId="0"/>
  </sheetViews>
  <sheetFormatPr defaultRowHeight="19.5" customHeight="1" x14ac:dyDescent="0.15"/>
  <cols>
    <col min="1" max="1" width="23.875" style="53" bestFit="1" customWidth="1"/>
    <col min="2" max="2" width="21.375" style="53" bestFit="1" customWidth="1"/>
    <col min="3" max="3" width="3.375" style="53" bestFit="1" customWidth="1"/>
    <col min="4" max="4" width="11.875" style="54" bestFit="1" customWidth="1"/>
    <col min="5" max="6" width="3.375" style="53" bestFit="1" customWidth="1"/>
    <col min="7" max="7" width="4.5" style="53" bestFit="1" customWidth="1"/>
    <col min="8" max="8" width="4.75" style="53" bestFit="1" customWidth="1"/>
    <col min="9" max="9" width="3.375" style="53" bestFit="1" customWidth="1"/>
    <col min="10" max="11" width="21.125" style="54" customWidth="1"/>
    <col min="12" max="12" width="21.125" style="53" customWidth="1"/>
    <col min="13" max="13" width="9.25" style="53" bestFit="1" customWidth="1"/>
    <col min="14" max="16384" width="9" style="53"/>
  </cols>
  <sheetData>
    <row r="1" spans="1:12" ht="19.5" customHeight="1" x14ac:dyDescent="0.15">
      <c r="A1" s="242"/>
      <c r="L1" s="55" t="s">
        <v>71</v>
      </c>
    </row>
    <row r="2" spans="1:12" ht="19.5" customHeight="1" x14ac:dyDescent="0.15">
      <c r="A2" s="456" t="s">
        <v>206</v>
      </c>
      <c r="B2" s="456"/>
      <c r="C2" s="456"/>
      <c r="D2" s="456"/>
      <c r="E2" s="456"/>
      <c r="F2" s="456"/>
      <c r="G2" s="456"/>
      <c r="H2" s="456"/>
      <c r="I2" s="456"/>
      <c r="J2" s="456"/>
      <c r="K2" s="456"/>
      <c r="L2" s="456"/>
    </row>
    <row r="3" spans="1:12" ht="19.5" customHeight="1" x14ac:dyDescent="0.15">
      <c r="B3" s="445"/>
      <c r="C3" s="445"/>
      <c r="D3" s="445"/>
      <c r="E3" s="445"/>
      <c r="F3" s="445"/>
      <c r="G3" s="445"/>
      <c r="H3" s="445"/>
      <c r="I3" s="446"/>
      <c r="J3" s="446"/>
      <c r="K3" s="446"/>
      <c r="L3" s="446"/>
    </row>
    <row r="4" spans="1:12" s="56" customFormat="1" ht="19.5" customHeight="1" thickBot="1" x14ac:dyDescent="0.2">
      <c r="A4" s="457" t="str">
        <f>"（４）"&amp;情報項目シート!C48&amp;"　　項目別明細表(2027年度）"</f>
        <v>（４）　　項目別明細表(2027年度）</v>
      </c>
      <c r="B4" s="457"/>
      <c r="C4" s="457"/>
      <c r="D4" s="457"/>
      <c r="E4" s="457"/>
      <c r="F4" s="457"/>
      <c r="G4" s="457"/>
      <c r="H4" s="457"/>
      <c r="I4" s="457"/>
      <c r="J4" s="457"/>
      <c r="K4" s="457"/>
    </row>
    <row r="5" spans="1:12" s="56" customFormat="1" ht="13.5" x14ac:dyDescent="0.15">
      <c r="A5" s="458" t="s">
        <v>89</v>
      </c>
      <c r="B5" s="459"/>
      <c r="C5" s="459"/>
      <c r="D5" s="459"/>
      <c r="E5" s="459"/>
      <c r="F5" s="459"/>
      <c r="G5" s="459"/>
      <c r="H5" s="459"/>
      <c r="I5" s="460"/>
      <c r="J5" s="57" t="s">
        <v>57</v>
      </c>
      <c r="K5" s="58" t="s">
        <v>34</v>
      </c>
      <c r="L5" s="59" t="s">
        <v>91</v>
      </c>
    </row>
    <row r="6" spans="1:12" s="56" customFormat="1" ht="13.5" x14ac:dyDescent="0.15">
      <c r="A6" s="355" t="s">
        <v>74</v>
      </c>
      <c r="B6" s="80"/>
      <c r="C6" s="80"/>
      <c r="D6" s="81"/>
      <c r="E6" s="80"/>
      <c r="F6" s="80"/>
      <c r="G6" s="80"/>
      <c r="H6" s="80"/>
      <c r="I6" s="80"/>
      <c r="J6" s="82">
        <f>SUM(J7,J10,J17)</f>
        <v>0</v>
      </c>
      <c r="K6" s="82">
        <f>SUM(K7,K10,K17)</f>
        <v>0</v>
      </c>
      <c r="L6" s="451"/>
    </row>
    <row r="7" spans="1:12" s="56" customFormat="1" ht="13.5" x14ac:dyDescent="0.15">
      <c r="A7" s="356" t="s">
        <v>75</v>
      </c>
      <c r="B7" s="83"/>
      <c r="C7" s="83"/>
      <c r="D7" s="84"/>
      <c r="E7" s="83"/>
      <c r="F7" s="83"/>
      <c r="G7" s="83"/>
      <c r="H7" s="83"/>
      <c r="I7" s="85"/>
      <c r="J7" s="86">
        <f>SUM(J8:J9)</f>
        <v>0</v>
      </c>
      <c r="K7" s="86">
        <f>SUM(K8:K9)</f>
        <v>0</v>
      </c>
      <c r="L7" s="452"/>
    </row>
    <row r="8" spans="1:12" s="56" customFormat="1" ht="13.5" x14ac:dyDescent="0.15">
      <c r="A8" s="62"/>
      <c r="B8" s="56" t="s">
        <v>92</v>
      </c>
      <c r="C8" s="56" t="s">
        <v>93</v>
      </c>
      <c r="D8" s="60"/>
      <c r="E8" s="56" t="s">
        <v>25</v>
      </c>
      <c r="F8" s="56" t="s">
        <v>94</v>
      </c>
      <c r="G8" s="56">
        <v>1</v>
      </c>
      <c r="H8" s="56" t="s">
        <v>95</v>
      </c>
      <c r="I8" s="61" t="s">
        <v>96</v>
      </c>
      <c r="J8" s="63"/>
      <c r="K8" s="64">
        <f>J8</f>
        <v>0</v>
      </c>
      <c r="L8" s="452"/>
    </row>
    <row r="9" spans="1:12" s="56" customFormat="1" ht="13.5" x14ac:dyDescent="0.15">
      <c r="A9" s="62"/>
      <c r="D9" s="60"/>
      <c r="I9" s="61"/>
      <c r="J9" s="63"/>
      <c r="K9" s="64">
        <f>J9</f>
        <v>0</v>
      </c>
      <c r="L9" s="452"/>
    </row>
    <row r="10" spans="1:12" s="56" customFormat="1" ht="13.5" x14ac:dyDescent="0.15">
      <c r="A10" s="454" t="s">
        <v>76</v>
      </c>
      <c r="B10" s="455"/>
      <c r="C10" s="83"/>
      <c r="D10" s="87"/>
      <c r="E10" s="83"/>
      <c r="F10" s="83"/>
      <c r="G10" s="83"/>
      <c r="H10" s="83"/>
      <c r="I10" s="83"/>
      <c r="J10" s="86">
        <f>SUM(J11:J16)</f>
        <v>0</v>
      </c>
      <c r="K10" s="86">
        <f>SUM(K11:K16)</f>
        <v>0</v>
      </c>
      <c r="L10" s="452"/>
    </row>
    <row r="11" spans="1:12" s="56" customFormat="1" ht="13.5" x14ac:dyDescent="0.15">
      <c r="A11" s="62"/>
      <c r="B11" s="56" t="s">
        <v>97</v>
      </c>
      <c r="C11" s="56" t="s">
        <v>93</v>
      </c>
      <c r="D11" s="60"/>
      <c r="E11" s="56" t="s">
        <v>25</v>
      </c>
      <c r="F11" s="56" t="s">
        <v>94</v>
      </c>
      <c r="H11" s="56" t="s">
        <v>95</v>
      </c>
      <c r="I11" s="61" t="s">
        <v>96</v>
      </c>
      <c r="J11" s="63">
        <f>D11*G11</f>
        <v>0</v>
      </c>
      <c r="K11" s="64">
        <f t="shared" ref="K11:K18" si="0">J11</f>
        <v>0</v>
      </c>
      <c r="L11" s="452"/>
    </row>
    <row r="12" spans="1:12" s="56" customFormat="1" ht="13.5" x14ac:dyDescent="0.15">
      <c r="A12" s="62"/>
      <c r="B12" s="56" t="s">
        <v>98</v>
      </c>
      <c r="C12" s="56" t="s">
        <v>93</v>
      </c>
      <c r="D12" s="60"/>
      <c r="E12" s="56" t="s">
        <v>25</v>
      </c>
      <c r="F12" s="56" t="s">
        <v>94</v>
      </c>
      <c r="H12" s="56" t="s">
        <v>95</v>
      </c>
      <c r="I12" s="61" t="s">
        <v>96</v>
      </c>
      <c r="J12" s="63">
        <f>D12*G12</f>
        <v>0</v>
      </c>
      <c r="K12" s="64">
        <f t="shared" si="0"/>
        <v>0</v>
      </c>
      <c r="L12" s="452"/>
    </row>
    <row r="13" spans="1:12" s="56" customFormat="1" ht="13.5" x14ac:dyDescent="0.15">
      <c r="A13" s="62"/>
      <c r="B13" s="56" t="s">
        <v>100</v>
      </c>
      <c r="D13" s="60"/>
      <c r="E13" s="56" t="s">
        <v>25</v>
      </c>
      <c r="I13" s="61" t="s">
        <v>96</v>
      </c>
      <c r="J13" s="63"/>
      <c r="K13" s="64">
        <f t="shared" si="0"/>
        <v>0</v>
      </c>
      <c r="L13" s="452"/>
    </row>
    <row r="14" spans="1:12" s="56" customFormat="1" ht="13.5" x14ac:dyDescent="0.15">
      <c r="A14" s="62"/>
      <c r="B14" s="56" t="s">
        <v>101</v>
      </c>
      <c r="D14" s="60"/>
      <c r="E14" s="56" t="s">
        <v>25</v>
      </c>
      <c r="I14" s="61" t="s">
        <v>96</v>
      </c>
      <c r="J14" s="63"/>
      <c r="K14" s="64">
        <f t="shared" si="0"/>
        <v>0</v>
      </c>
      <c r="L14" s="452"/>
    </row>
    <row r="15" spans="1:12" s="56" customFormat="1" ht="13.5" x14ac:dyDescent="0.15">
      <c r="A15" s="62"/>
      <c r="B15" s="56" t="s">
        <v>102</v>
      </c>
      <c r="D15" s="60"/>
      <c r="E15" s="56" t="s">
        <v>25</v>
      </c>
      <c r="I15" s="61" t="s">
        <v>96</v>
      </c>
      <c r="J15" s="63"/>
      <c r="K15" s="64">
        <f t="shared" si="0"/>
        <v>0</v>
      </c>
      <c r="L15" s="452"/>
    </row>
    <row r="16" spans="1:12" s="56" customFormat="1" ht="13.5" x14ac:dyDescent="0.15">
      <c r="A16" s="62"/>
      <c r="D16" s="60"/>
      <c r="I16" s="61"/>
      <c r="J16" s="63"/>
      <c r="K16" s="64">
        <f t="shared" si="0"/>
        <v>0</v>
      </c>
      <c r="L16" s="452"/>
    </row>
    <row r="17" spans="1:13" s="56" customFormat="1" ht="13.5" x14ac:dyDescent="0.15">
      <c r="A17" s="356" t="s">
        <v>77</v>
      </c>
      <c r="B17" s="83"/>
      <c r="C17" s="83"/>
      <c r="D17" s="84"/>
      <c r="E17" s="83"/>
      <c r="F17" s="83"/>
      <c r="G17" s="83"/>
      <c r="H17" s="83"/>
      <c r="I17" s="85"/>
      <c r="J17" s="86">
        <f>SUM(J18:J19)</f>
        <v>0</v>
      </c>
      <c r="K17" s="86">
        <f>SUM(K18:K19)</f>
        <v>0</v>
      </c>
      <c r="L17" s="452"/>
    </row>
    <row r="18" spans="1:13" s="56" customFormat="1" ht="13.5" x14ac:dyDescent="0.15">
      <c r="A18" s="62"/>
      <c r="B18" s="56" t="s">
        <v>104</v>
      </c>
      <c r="D18" s="60"/>
      <c r="E18" s="56" t="s">
        <v>25</v>
      </c>
      <c r="I18" s="61" t="s">
        <v>96</v>
      </c>
      <c r="J18" s="63"/>
      <c r="K18" s="64">
        <f t="shared" si="0"/>
        <v>0</v>
      </c>
      <c r="L18" s="452"/>
    </row>
    <row r="19" spans="1:13" s="56" customFormat="1" ht="13.5" x14ac:dyDescent="0.15">
      <c r="A19" s="62"/>
      <c r="B19" s="56" t="s">
        <v>105</v>
      </c>
      <c r="D19" s="60"/>
      <c r="E19" s="56" t="s">
        <v>25</v>
      </c>
      <c r="I19" s="61" t="s">
        <v>96</v>
      </c>
      <c r="J19" s="63"/>
      <c r="K19" s="64">
        <f>J19</f>
        <v>0</v>
      </c>
      <c r="L19" s="452"/>
    </row>
    <row r="20" spans="1:13" s="56" customFormat="1" ht="13.5" x14ac:dyDescent="0.15">
      <c r="A20" s="357" t="s">
        <v>35</v>
      </c>
      <c r="B20" s="88"/>
      <c r="C20" s="88"/>
      <c r="D20" s="89"/>
      <c r="E20" s="88"/>
      <c r="F20" s="88"/>
      <c r="G20" s="88"/>
      <c r="H20" s="88"/>
      <c r="I20" s="88"/>
      <c r="J20" s="90">
        <f>SUM(J21,J25)</f>
        <v>0</v>
      </c>
      <c r="K20" s="90">
        <f>SUM(K21,K25)</f>
        <v>0</v>
      </c>
      <c r="L20" s="452"/>
    </row>
    <row r="21" spans="1:13" s="56" customFormat="1" ht="13.5" x14ac:dyDescent="0.15">
      <c r="A21" s="356" t="s">
        <v>78</v>
      </c>
      <c r="B21" s="83"/>
      <c r="C21" s="83"/>
      <c r="D21" s="87"/>
      <c r="E21" s="83"/>
      <c r="F21" s="83"/>
      <c r="G21" s="83"/>
      <c r="H21" s="83"/>
      <c r="I21" s="83"/>
      <c r="J21" s="86">
        <f>SUM(J22:J24)</f>
        <v>0</v>
      </c>
      <c r="K21" s="86">
        <f>SUM(K22:K24)</f>
        <v>0</v>
      </c>
      <c r="L21" s="452"/>
    </row>
    <row r="22" spans="1:13" s="56" customFormat="1" ht="13.5" x14ac:dyDescent="0.15">
      <c r="A22" s="62"/>
      <c r="B22" s="56" t="s">
        <v>146</v>
      </c>
      <c r="C22" s="56" t="s">
        <v>93</v>
      </c>
      <c r="D22" s="60">
        <v>1830</v>
      </c>
      <c r="E22" s="56" t="s">
        <v>25</v>
      </c>
      <c r="F22" s="56" t="s">
        <v>94</v>
      </c>
      <c r="G22" s="56">
        <v>0</v>
      </c>
      <c r="H22" s="56" t="s">
        <v>95</v>
      </c>
      <c r="I22" s="61" t="s">
        <v>96</v>
      </c>
      <c r="J22" s="63">
        <f>D22*G22</f>
        <v>0</v>
      </c>
      <c r="K22" s="65">
        <f>J22</f>
        <v>0</v>
      </c>
      <c r="L22" s="452"/>
      <c r="M22" s="66"/>
    </row>
    <row r="23" spans="1:13" s="56" customFormat="1" ht="13.5" x14ac:dyDescent="0.15">
      <c r="A23" s="62"/>
      <c r="B23" s="56" t="s">
        <v>147</v>
      </c>
      <c r="C23" s="56" t="s">
        <v>93</v>
      </c>
      <c r="D23" s="60">
        <v>3530</v>
      </c>
      <c r="E23" s="56" t="s">
        <v>25</v>
      </c>
      <c r="F23" s="56" t="s">
        <v>94</v>
      </c>
      <c r="G23" s="56">
        <v>0</v>
      </c>
      <c r="H23" s="56" t="s">
        <v>95</v>
      </c>
      <c r="I23" s="61" t="s">
        <v>96</v>
      </c>
      <c r="J23" s="63">
        <f>D23*G23</f>
        <v>0</v>
      </c>
      <c r="K23" s="65">
        <f>J23</f>
        <v>0</v>
      </c>
      <c r="L23" s="452"/>
    </row>
    <row r="24" spans="1:13" s="56" customFormat="1" ht="13.5" x14ac:dyDescent="0.15">
      <c r="A24" s="62"/>
      <c r="D24" s="60"/>
      <c r="I24" s="61"/>
      <c r="J24" s="63"/>
      <c r="K24" s="64"/>
      <c r="L24" s="452"/>
    </row>
    <row r="25" spans="1:13" s="56" customFormat="1" ht="13.5" x14ac:dyDescent="0.15">
      <c r="A25" s="356" t="s">
        <v>79</v>
      </c>
      <c r="B25" s="83"/>
      <c r="C25" s="83"/>
      <c r="D25" s="87"/>
      <c r="E25" s="83"/>
      <c r="F25" s="83"/>
      <c r="G25" s="83"/>
      <c r="H25" s="83"/>
      <c r="I25" s="83"/>
      <c r="J25" s="86">
        <f>SUM(J26)</f>
        <v>0</v>
      </c>
      <c r="K25" s="86">
        <f>SUM(K26)</f>
        <v>0</v>
      </c>
      <c r="L25" s="452"/>
    </row>
    <row r="26" spans="1:13" s="56" customFormat="1" ht="13.5" x14ac:dyDescent="0.15">
      <c r="A26" s="62"/>
      <c r="B26" s="56" t="s">
        <v>148</v>
      </c>
      <c r="C26" s="56" t="s">
        <v>93</v>
      </c>
      <c r="D26" s="60">
        <v>8000</v>
      </c>
      <c r="E26" s="56" t="s">
        <v>25</v>
      </c>
      <c r="F26" s="56" t="s">
        <v>94</v>
      </c>
      <c r="G26" s="56">
        <v>0</v>
      </c>
      <c r="H26" s="56" t="s">
        <v>107</v>
      </c>
      <c r="I26" s="61" t="s">
        <v>96</v>
      </c>
      <c r="J26" s="63">
        <f t="shared" ref="J26" si="1">D26*G26</f>
        <v>0</v>
      </c>
      <c r="K26" s="65">
        <f>J26</f>
        <v>0</v>
      </c>
      <c r="L26" s="452"/>
    </row>
    <row r="27" spans="1:13" s="56" customFormat="1" ht="13.5" x14ac:dyDescent="0.15">
      <c r="A27" s="357" t="s">
        <v>36</v>
      </c>
      <c r="B27" s="88"/>
      <c r="C27" s="88"/>
      <c r="D27" s="89"/>
      <c r="E27" s="88"/>
      <c r="F27" s="88"/>
      <c r="G27" s="88"/>
      <c r="H27" s="88"/>
      <c r="I27" s="88"/>
      <c r="J27" s="90">
        <f>SUM(J28,J32,J37,J40)</f>
        <v>0</v>
      </c>
      <c r="K27" s="96">
        <f>SUM(K28,K32,K37,K40)</f>
        <v>0</v>
      </c>
      <c r="L27" s="452"/>
    </row>
    <row r="28" spans="1:13" s="56" customFormat="1" ht="13.5" x14ac:dyDescent="0.15">
      <c r="A28" s="356" t="s">
        <v>80</v>
      </c>
      <c r="B28" s="83"/>
      <c r="C28" s="83"/>
      <c r="D28" s="87"/>
      <c r="E28" s="83"/>
      <c r="F28" s="83"/>
      <c r="G28" s="83"/>
      <c r="H28" s="83"/>
      <c r="I28" s="83"/>
      <c r="J28" s="86">
        <f>SUM(J29:J31)</f>
        <v>0</v>
      </c>
      <c r="K28" s="86">
        <f>SUM(K29:K31)</f>
        <v>0</v>
      </c>
      <c r="L28" s="452"/>
    </row>
    <row r="29" spans="1:13" s="56" customFormat="1" ht="13.5" x14ac:dyDescent="0.15">
      <c r="A29" s="62"/>
      <c r="B29" s="56" t="s">
        <v>109</v>
      </c>
      <c r="D29" s="60"/>
      <c r="E29" s="56" t="s">
        <v>25</v>
      </c>
      <c r="I29" s="61" t="s">
        <v>96</v>
      </c>
      <c r="J29" s="63"/>
      <c r="K29" s="64">
        <f>J29</f>
        <v>0</v>
      </c>
      <c r="L29" s="452"/>
    </row>
    <row r="30" spans="1:13" s="56" customFormat="1" ht="13.5" x14ac:dyDescent="0.15">
      <c r="A30" s="62"/>
      <c r="B30" s="56" t="s">
        <v>110</v>
      </c>
      <c r="D30" s="60"/>
      <c r="E30" s="56" t="s">
        <v>25</v>
      </c>
      <c r="I30" s="61" t="s">
        <v>96</v>
      </c>
      <c r="J30" s="63"/>
      <c r="K30" s="64">
        <f>J30</f>
        <v>0</v>
      </c>
      <c r="L30" s="452"/>
    </row>
    <row r="31" spans="1:13" s="56" customFormat="1" ht="13.5" x14ac:dyDescent="0.15">
      <c r="A31" s="62"/>
      <c r="D31" s="60"/>
      <c r="I31" s="61"/>
      <c r="J31" s="63"/>
      <c r="K31" s="64">
        <f>J31</f>
        <v>0</v>
      </c>
      <c r="L31" s="452"/>
    </row>
    <row r="32" spans="1:13" s="56" customFormat="1" ht="13.5" x14ac:dyDescent="0.15">
      <c r="A32" s="356" t="s">
        <v>81</v>
      </c>
      <c r="B32" s="83"/>
      <c r="C32" s="83"/>
      <c r="D32" s="84"/>
      <c r="E32" s="83"/>
      <c r="F32" s="83"/>
      <c r="G32" s="83"/>
      <c r="H32" s="83"/>
      <c r="I32" s="83"/>
      <c r="J32" s="86">
        <f>SUM(J33:J36)</f>
        <v>0</v>
      </c>
      <c r="K32" s="86">
        <f>SUM(K33:K36)</f>
        <v>0</v>
      </c>
      <c r="L32" s="452"/>
    </row>
    <row r="33" spans="1:12" s="56" customFormat="1" ht="13.5" x14ac:dyDescent="0.15">
      <c r="A33" s="313" t="s">
        <v>111</v>
      </c>
      <c r="B33" s="270" t="s">
        <v>381</v>
      </c>
      <c r="C33" s="270" t="s">
        <v>93</v>
      </c>
      <c r="D33" s="60"/>
      <c r="E33" s="270" t="s">
        <v>25</v>
      </c>
      <c r="F33" s="270" t="s">
        <v>94</v>
      </c>
      <c r="G33" s="270"/>
      <c r="H33" s="270" t="s">
        <v>380</v>
      </c>
      <c r="I33" s="314" t="s">
        <v>96</v>
      </c>
      <c r="J33" s="63">
        <f>D33*G33</f>
        <v>0</v>
      </c>
      <c r="K33" s="64">
        <f>J33</f>
        <v>0</v>
      </c>
      <c r="L33" s="452"/>
    </row>
    <row r="34" spans="1:12" s="56" customFormat="1" ht="13.5" x14ac:dyDescent="0.15">
      <c r="A34" s="313"/>
      <c r="B34" s="270" t="s">
        <v>382</v>
      </c>
      <c r="C34" s="270" t="s">
        <v>93</v>
      </c>
      <c r="D34" s="60"/>
      <c r="E34" s="270" t="s">
        <v>25</v>
      </c>
      <c r="F34" s="270" t="s">
        <v>94</v>
      </c>
      <c r="G34" s="270"/>
      <c r="H34" s="270" t="s">
        <v>380</v>
      </c>
      <c r="I34" s="314" t="s">
        <v>96</v>
      </c>
      <c r="J34" s="63">
        <f>D34*G34</f>
        <v>0</v>
      </c>
      <c r="K34" s="64">
        <f t="shared" ref="K34:K35" si="2">J34</f>
        <v>0</v>
      </c>
      <c r="L34" s="452"/>
    </row>
    <row r="35" spans="1:12" s="56" customFormat="1" ht="13.5" x14ac:dyDescent="0.15">
      <c r="A35" s="313" t="s">
        <v>112</v>
      </c>
      <c r="B35" s="270" t="s">
        <v>382</v>
      </c>
      <c r="C35" s="270" t="s">
        <v>93</v>
      </c>
      <c r="D35" s="60"/>
      <c r="E35" s="270" t="s">
        <v>25</v>
      </c>
      <c r="F35" s="270" t="s">
        <v>94</v>
      </c>
      <c r="G35" s="270"/>
      <c r="H35" s="270" t="s">
        <v>380</v>
      </c>
      <c r="I35" s="314" t="s">
        <v>96</v>
      </c>
      <c r="J35" s="63">
        <f t="shared" ref="J35" si="3">D35*G35</f>
        <v>0</v>
      </c>
      <c r="K35" s="64">
        <f t="shared" si="2"/>
        <v>0</v>
      </c>
      <c r="L35" s="452"/>
    </row>
    <row r="36" spans="1:12" s="56" customFormat="1" ht="13.5" x14ac:dyDescent="0.15">
      <c r="A36" s="62"/>
      <c r="D36" s="60"/>
      <c r="I36" s="61"/>
      <c r="J36" s="63"/>
      <c r="K36" s="64">
        <f t="shared" ref="K36" si="4">J36</f>
        <v>0</v>
      </c>
      <c r="L36" s="452"/>
    </row>
    <row r="37" spans="1:12" s="56" customFormat="1" ht="13.5" x14ac:dyDescent="0.15">
      <c r="A37" s="356" t="s">
        <v>82</v>
      </c>
      <c r="B37" s="83"/>
      <c r="C37" s="83"/>
      <c r="D37" s="87"/>
      <c r="E37" s="83"/>
      <c r="F37" s="83"/>
      <c r="G37" s="83"/>
      <c r="H37" s="83"/>
      <c r="I37" s="83"/>
      <c r="J37" s="86">
        <f>SUM(J38:J39)</f>
        <v>0</v>
      </c>
      <c r="K37" s="86">
        <f>SUM(K38:K39)</f>
        <v>0</v>
      </c>
      <c r="L37" s="452"/>
    </row>
    <row r="38" spans="1:12" s="56" customFormat="1" ht="13.5" x14ac:dyDescent="0.15">
      <c r="A38" s="62"/>
      <c r="B38" s="56" t="s">
        <v>390</v>
      </c>
      <c r="D38" s="60"/>
      <c r="E38" s="56" t="s">
        <v>25</v>
      </c>
      <c r="I38" s="61" t="s">
        <v>96</v>
      </c>
      <c r="J38" s="63"/>
      <c r="K38" s="64">
        <f>J38</f>
        <v>0</v>
      </c>
      <c r="L38" s="452"/>
    </row>
    <row r="39" spans="1:12" s="56" customFormat="1" ht="13.5" x14ac:dyDescent="0.15">
      <c r="A39" s="62"/>
      <c r="D39" s="60"/>
      <c r="I39" s="61"/>
      <c r="J39" s="63"/>
      <c r="K39" s="64">
        <f>J39</f>
        <v>0</v>
      </c>
      <c r="L39" s="452"/>
    </row>
    <row r="40" spans="1:12" s="56" customFormat="1" ht="13.5" x14ac:dyDescent="0.15">
      <c r="A40" s="356" t="s">
        <v>83</v>
      </c>
      <c r="B40" s="83"/>
      <c r="C40" s="83"/>
      <c r="D40" s="84"/>
      <c r="E40" s="83"/>
      <c r="F40" s="83"/>
      <c r="G40" s="83"/>
      <c r="H40" s="83"/>
      <c r="I40" s="83"/>
      <c r="J40" s="86">
        <f>SUM(J41:J50)</f>
        <v>0</v>
      </c>
      <c r="K40" s="86">
        <f>SUM(K41:K50)</f>
        <v>0</v>
      </c>
      <c r="L40" s="452"/>
    </row>
    <row r="41" spans="1:12" s="56" customFormat="1" ht="13.5" x14ac:dyDescent="0.15">
      <c r="A41" s="313" t="s">
        <v>195</v>
      </c>
      <c r="C41" s="56" t="s">
        <v>93</v>
      </c>
      <c r="D41" s="60"/>
      <c r="E41" s="56" t="s">
        <v>25</v>
      </c>
      <c r="F41" s="56" t="s">
        <v>94</v>
      </c>
      <c r="H41" s="56" t="s">
        <v>114</v>
      </c>
      <c r="I41" s="61" t="s">
        <v>96</v>
      </c>
      <c r="J41" s="63">
        <f>D41*G41</f>
        <v>0</v>
      </c>
      <c r="K41" s="64">
        <f t="shared" ref="K41:K50" si="5">J41</f>
        <v>0</v>
      </c>
      <c r="L41" s="452"/>
    </row>
    <row r="42" spans="1:12" s="56" customFormat="1" ht="13.5" x14ac:dyDescent="0.15">
      <c r="A42" s="313" t="s">
        <v>196</v>
      </c>
      <c r="D42" s="60"/>
      <c r="I42" s="61"/>
      <c r="J42" s="63"/>
      <c r="K42" s="64">
        <f t="shared" si="5"/>
        <v>0</v>
      </c>
      <c r="L42" s="452"/>
    </row>
    <row r="43" spans="1:12" s="56" customFormat="1" ht="13.5" x14ac:dyDescent="0.15">
      <c r="A43" s="313" t="s">
        <v>201</v>
      </c>
      <c r="D43" s="60"/>
      <c r="I43" s="61"/>
      <c r="J43" s="63"/>
      <c r="K43" s="64">
        <f t="shared" si="5"/>
        <v>0</v>
      </c>
      <c r="L43" s="452"/>
    </row>
    <row r="44" spans="1:12" s="56" customFormat="1" ht="13.5" x14ac:dyDescent="0.15">
      <c r="A44" s="313" t="s">
        <v>200</v>
      </c>
      <c r="C44" s="56" t="s">
        <v>93</v>
      </c>
      <c r="D44" s="60"/>
      <c r="E44" s="56" t="s">
        <v>25</v>
      </c>
      <c r="F44" s="56" t="s">
        <v>94</v>
      </c>
      <c r="H44" s="56" t="s">
        <v>114</v>
      </c>
      <c r="I44" s="61" t="s">
        <v>96</v>
      </c>
      <c r="J44" s="63">
        <f>D44*G44</f>
        <v>0</v>
      </c>
      <c r="K44" s="64">
        <f t="shared" si="5"/>
        <v>0</v>
      </c>
      <c r="L44" s="452"/>
    </row>
    <row r="45" spans="1:12" s="56" customFormat="1" ht="13.5" x14ac:dyDescent="0.15">
      <c r="A45" s="313" t="s">
        <v>199</v>
      </c>
      <c r="D45" s="60"/>
      <c r="I45" s="61"/>
      <c r="J45" s="63"/>
      <c r="K45" s="64">
        <f t="shared" si="5"/>
        <v>0</v>
      </c>
      <c r="L45" s="452"/>
    </row>
    <row r="46" spans="1:12" s="56" customFormat="1" ht="13.5" x14ac:dyDescent="0.15">
      <c r="A46" s="313" t="s">
        <v>198</v>
      </c>
      <c r="D46" s="60"/>
      <c r="I46" s="61"/>
      <c r="J46" s="63"/>
      <c r="K46" s="64">
        <f t="shared" si="5"/>
        <v>0</v>
      </c>
      <c r="L46" s="452"/>
    </row>
    <row r="47" spans="1:12" s="56" customFormat="1" ht="13.5" x14ac:dyDescent="0.15">
      <c r="A47" s="313" t="s">
        <v>197</v>
      </c>
      <c r="D47" s="60"/>
      <c r="I47" s="61"/>
      <c r="J47" s="63"/>
      <c r="K47" s="64">
        <f t="shared" si="5"/>
        <v>0</v>
      </c>
      <c r="L47" s="452"/>
    </row>
    <row r="48" spans="1:12" s="56" customFormat="1" ht="13.5" x14ac:dyDescent="0.15">
      <c r="A48" s="62" t="s">
        <v>193</v>
      </c>
      <c r="B48" s="56" t="s">
        <v>115</v>
      </c>
      <c r="D48" s="60"/>
      <c r="I48" s="61"/>
      <c r="J48" s="63"/>
      <c r="K48" s="64">
        <f t="shared" si="5"/>
        <v>0</v>
      </c>
      <c r="L48" s="452"/>
    </row>
    <row r="49" spans="1:12" s="56" customFormat="1" ht="13.5" x14ac:dyDescent="0.15">
      <c r="A49" s="62"/>
      <c r="B49" s="56" t="s">
        <v>116</v>
      </c>
      <c r="D49" s="60"/>
      <c r="I49" s="61"/>
      <c r="J49" s="63"/>
      <c r="K49" s="64">
        <f t="shared" si="5"/>
        <v>0</v>
      </c>
      <c r="L49" s="452"/>
    </row>
    <row r="50" spans="1:12" s="56" customFormat="1" ht="13.5" x14ac:dyDescent="0.15">
      <c r="A50" s="62" t="s">
        <v>194</v>
      </c>
      <c r="D50" s="60"/>
      <c r="I50" s="61"/>
      <c r="J50" s="63"/>
      <c r="K50" s="64">
        <f t="shared" si="5"/>
        <v>0</v>
      </c>
      <c r="L50" s="452"/>
    </row>
    <row r="51" spans="1:12" s="71" customFormat="1" ht="14.25" thickBot="1" x14ac:dyDescent="0.2">
      <c r="A51" s="358" t="s">
        <v>150</v>
      </c>
      <c r="B51" s="219" t="s">
        <v>400</v>
      </c>
      <c r="C51" s="91">
        <v>0</v>
      </c>
      <c r="D51" s="92" t="s">
        <v>401</v>
      </c>
      <c r="E51" s="91"/>
      <c r="F51" s="91"/>
      <c r="G51" s="91"/>
      <c r="H51" s="91"/>
      <c r="I51" s="93"/>
      <c r="J51" s="94">
        <f>ROUNDDOWN((J6+J20+J27)*C51%,-3)</f>
        <v>0</v>
      </c>
      <c r="K51" s="95">
        <f>ROUNDDOWN((K6+K20+K27)*C51%,-3)</f>
        <v>0</v>
      </c>
      <c r="L51" s="453"/>
    </row>
    <row r="52" spans="1:12" s="71" customFormat="1" ht="14.25" thickBot="1" x14ac:dyDescent="0.2">
      <c r="A52" s="359" t="s">
        <v>151</v>
      </c>
      <c r="B52" s="72"/>
      <c r="C52" s="67"/>
      <c r="D52" s="68"/>
      <c r="E52" s="67"/>
      <c r="F52" s="67"/>
      <c r="G52" s="67"/>
      <c r="H52" s="67"/>
      <c r="I52" s="69"/>
      <c r="J52" s="70">
        <f>SUM(J6,J20,J27,J51)</f>
        <v>0</v>
      </c>
      <c r="K52" s="70">
        <f>SUM(K6,K20,K27,K51)</f>
        <v>0</v>
      </c>
      <c r="L52" s="73">
        <f>ROUNDDOWN((K52)*A55,-3)</f>
        <v>0</v>
      </c>
    </row>
    <row r="53" spans="1:12" s="71" customFormat="1" ht="13.5" x14ac:dyDescent="0.15">
      <c r="A53" s="359" t="s">
        <v>152</v>
      </c>
      <c r="B53" s="74">
        <v>10</v>
      </c>
      <c r="C53" s="67"/>
      <c r="D53" s="68"/>
      <c r="E53" s="67"/>
      <c r="F53" s="67"/>
      <c r="G53" s="67"/>
      <c r="H53" s="67"/>
      <c r="I53" s="69"/>
      <c r="J53" s="70">
        <f>ROUNDDOWN(J52*B53%,0)</f>
        <v>0</v>
      </c>
      <c r="K53" s="461"/>
      <c r="L53" s="463"/>
    </row>
    <row r="54" spans="1:12" s="71" customFormat="1" ht="14.25" thickBot="1" x14ac:dyDescent="0.2">
      <c r="A54" s="360" t="s">
        <v>153</v>
      </c>
      <c r="B54" s="75"/>
      <c r="C54" s="75"/>
      <c r="D54" s="75"/>
      <c r="E54" s="75"/>
      <c r="F54" s="75"/>
      <c r="G54" s="75"/>
      <c r="H54" s="75"/>
      <c r="I54" s="75"/>
      <c r="J54" s="76">
        <f>SUM(J52:J53)</f>
        <v>0</v>
      </c>
      <c r="K54" s="462"/>
      <c r="L54" s="453"/>
    </row>
    <row r="55" spans="1:12" s="71" customFormat="1" ht="13.5" x14ac:dyDescent="0.15">
      <c r="A55" s="263">
        <v>0.5</v>
      </c>
      <c r="J55" s="72"/>
      <c r="K55" s="77"/>
      <c r="L55" s="78"/>
    </row>
    <row r="56" spans="1:12" ht="20.100000000000001" customHeight="1" x14ac:dyDescent="0.15">
      <c r="A56" s="464" t="s">
        <v>142</v>
      </c>
      <c r="B56" s="464"/>
      <c r="C56" s="464"/>
      <c r="D56" s="464"/>
      <c r="E56" s="464"/>
      <c r="F56" s="464"/>
      <c r="G56" s="464"/>
      <c r="H56" s="464"/>
      <c r="I56" s="464"/>
      <c r="J56" s="464"/>
      <c r="K56" s="464"/>
      <c r="L56" s="464"/>
    </row>
    <row r="57" spans="1:12" ht="30" customHeight="1" x14ac:dyDescent="0.15">
      <c r="A57" s="438" t="s">
        <v>191</v>
      </c>
      <c r="B57" s="438"/>
      <c r="C57" s="438"/>
      <c r="D57" s="438"/>
      <c r="E57" s="438"/>
      <c r="F57" s="438"/>
      <c r="G57" s="438"/>
      <c r="H57" s="438"/>
      <c r="I57" s="438"/>
      <c r="J57" s="438"/>
      <c r="K57" s="438"/>
      <c r="L57" s="438"/>
    </row>
    <row r="58" spans="1:12" ht="19.5" customHeight="1" x14ac:dyDescent="0.15">
      <c r="A58" s="465" t="s">
        <v>192</v>
      </c>
      <c r="B58" s="465"/>
      <c r="C58" s="465"/>
      <c r="D58" s="465"/>
      <c r="E58" s="465"/>
      <c r="F58" s="465"/>
      <c r="G58" s="465"/>
      <c r="H58" s="465"/>
      <c r="I58" s="465"/>
      <c r="J58" s="465"/>
      <c r="K58" s="465"/>
      <c r="L58" s="465"/>
    </row>
    <row r="59" spans="1:12" ht="19.5" customHeight="1" x14ac:dyDescent="0.15">
      <c r="A59" s="71"/>
      <c r="K59" s="354" t="s">
        <v>409</v>
      </c>
      <c r="L59" s="299" t="s">
        <v>424</v>
      </c>
    </row>
    <row r="60" spans="1:12" ht="19.5" customHeight="1" x14ac:dyDescent="0.15">
      <c r="A60" s="79"/>
    </row>
  </sheetData>
  <sheetProtection sheet="1" formatCells="0" formatColumns="0" formatRows="0" insertColumns="0" insertRows="0" insertHyperlinks="0" deleteColumns="0" deleteRows="0" sort="0" autoFilter="0" pivotTables="0"/>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zoomScaleSheetLayoutView="80" workbookViewId="0"/>
  </sheetViews>
  <sheetFormatPr defaultRowHeight="19.5" customHeight="1" x14ac:dyDescent="0.15"/>
  <cols>
    <col min="1" max="1" width="23.875" style="53" bestFit="1" customWidth="1"/>
    <col min="2" max="2" width="21.375" style="53" bestFit="1" customWidth="1"/>
    <col min="3" max="3" width="3.375" style="53" bestFit="1" customWidth="1"/>
    <col min="4" max="4" width="11.875" style="54" bestFit="1" customWidth="1"/>
    <col min="5" max="6" width="3.375" style="53" bestFit="1" customWidth="1"/>
    <col min="7" max="7" width="4.5" style="53" bestFit="1" customWidth="1"/>
    <col min="8" max="8" width="4.75" style="53" bestFit="1" customWidth="1"/>
    <col min="9" max="9" width="3.375" style="53" bestFit="1" customWidth="1"/>
    <col min="10" max="11" width="21.125" style="54" customWidth="1"/>
    <col min="12" max="12" width="21.125" style="53" customWidth="1"/>
    <col min="13" max="13" width="9.25" style="53" bestFit="1" customWidth="1"/>
    <col min="14" max="16384" width="9" style="53"/>
  </cols>
  <sheetData>
    <row r="1" spans="1:12" ht="19.5" customHeight="1" x14ac:dyDescent="0.15">
      <c r="A1" s="242"/>
      <c r="L1" s="55" t="s">
        <v>71</v>
      </c>
    </row>
    <row r="2" spans="1:12" ht="19.5" customHeight="1" x14ac:dyDescent="0.15">
      <c r="A2" s="456" t="s">
        <v>206</v>
      </c>
      <c r="B2" s="456"/>
      <c r="C2" s="456"/>
      <c r="D2" s="456"/>
      <c r="E2" s="456"/>
      <c r="F2" s="456"/>
      <c r="G2" s="456"/>
      <c r="H2" s="456"/>
      <c r="I2" s="456"/>
      <c r="J2" s="456"/>
      <c r="K2" s="456"/>
      <c r="L2" s="456"/>
    </row>
    <row r="3" spans="1:12" ht="19.5" customHeight="1" x14ac:dyDescent="0.15">
      <c r="B3" s="445"/>
      <c r="C3" s="445"/>
      <c r="D3" s="445"/>
      <c r="E3" s="445"/>
      <c r="F3" s="445"/>
      <c r="G3" s="445"/>
      <c r="H3" s="445"/>
      <c r="I3" s="446"/>
      <c r="J3" s="446"/>
      <c r="K3" s="446"/>
      <c r="L3" s="446"/>
    </row>
    <row r="4" spans="1:12" s="56" customFormat="1" ht="19.5" customHeight="1" thickBot="1" x14ac:dyDescent="0.2">
      <c r="A4" s="457" t="str">
        <f>"（４）"&amp;情報項目シート!C48&amp;"　　項目別明細表(2028年度）"</f>
        <v>（４）　　項目別明細表(2028年度）</v>
      </c>
      <c r="B4" s="457"/>
      <c r="C4" s="457"/>
      <c r="D4" s="457"/>
      <c r="E4" s="457"/>
      <c r="F4" s="457"/>
      <c r="G4" s="457"/>
      <c r="H4" s="457"/>
      <c r="I4" s="457"/>
      <c r="J4" s="457"/>
      <c r="K4" s="457"/>
    </row>
    <row r="5" spans="1:12" s="56" customFormat="1" ht="13.5" x14ac:dyDescent="0.15">
      <c r="A5" s="458" t="s">
        <v>89</v>
      </c>
      <c r="B5" s="459"/>
      <c r="C5" s="459"/>
      <c r="D5" s="459"/>
      <c r="E5" s="459"/>
      <c r="F5" s="459"/>
      <c r="G5" s="459"/>
      <c r="H5" s="459"/>
      <c r="I5" s="460"/>
      <c r="J5" s="57" t="s">
        <v>57</v>
      </c>
      <c r="K5" s="58" t="s">
        <v>34</v>
      </c>
      <c r="L5" s="59" t="s">
        <v>91</v>
      </c>
    </row>
    <row r="6" spans="1:12" s="56" customFormat="1" ht="13.5" x14ac:dyDescent="0.15">
      <c r="A6" s="355" t="s">
        <v>74</v>
      </c>
      <c r="B6" s="80"/>
      <c r="C6" s="80"/>
      <c r="D6" s="81"/>
      <c r="E6" s="80"/>
      <c r="F6" s="80"/>
      <c r="G6" s="80"/>
      <c r="H6" s="80"/>
      <c r="I6" s="80"/>
      <c r="J6" s="82">
        <f>SUM(J7,J10,J17)</f>
        <v>0</v>
      </c>
      <c r="K6" s="82">
        <f>SUM(K7,K10,K17)</f>
        <v>0</v>
      </c>
      <c r="L6" s="451"/>
    </row>
    <row r="7" spans="1:12" s="56" customFormat="1" ht="13.5" x14ac:dyDescent="0.15">
      <c r="A7" s="356" t="s">
        <v>75</v>
      </c>
      <c r="B7" s="83"/>
      <c r="C7" s="83"/>
      <c r="D7" s="84"/>
      <c r="E7" s="83"/>
      <c r="F7" s="83"/>
      <c r="G7" s="83"/>
      <c r="H7" s="83"/>
      <c r="I7" s="85"/>
      <c r="J7" s="86">
        <f>SUM(J8:J9)</f>
        <v>0</v>
      </c>
      <c r="K7" s="86">
        <f>SUM(K8:K9)</f>
        <v>0</v>
      </c>
      <c r="L7" s="452"/>
    </row>
    <row r="8" spans="1:12" s="56" customFormat="1" ht="13.5" x14ac:dyDescent="0.15">
      <c r="A8" s="62"/>
      <c r="B8" s="56" t="s">
        <v>92</v>
      </c>
      <c r="C8" s="56" t="s">
        <v>93</v>
      </c>
      <c r="D8" s="60"/>
      <c r="E8" s="56" t="s">
        <v>25</v>
      </c>
      <c r="F8" s="56" t="s">
        <v>94</v>
      </c>
      <c r="G8" s="56">
        <v>1</v>
      </c>
      <c r="H8" s="56" t="s">
        <v>95</v>
      </c>
      <c r="I8" s="61" t="s">
        <v>96</v>
      </c>
      <c r="J8" s="63"/>
      <c r="K8" s="64">
        <f>J8</f>
        <v>0</v>
      </c>
      <c r="L8" s="452"/>
    </row>
    <row r="9" spans="1:12" s="56" customFormat="1" ht="13.5" x14ac:dyDescent="0.15">
      <c r="A9" s="62"/>
      <c r="D9" s="60"/>
      <c r="I9" s="61"/>
      <c r="J9" s="63"/>
      <c r="K9" s="64">
        <f>J9</f>
        <v>0</v>
      </c>
      <c r="L9" s="452"/>
    </row>
    <row r="10" spans="1:12" s="56" customFormat="1" ht="13.5" x14ac:dyDescent="0.15">
      <c r="A10" s="454" t="s">
        <v>76</v>
      </c>
      <c r="B10" s="455"/>
      <c r="C10" s="83"/>
      <c r="D10" s="87"/>
      <c r="E10" s="83"/>
      <c r="F10" s="83"/>
      <c r="G10" s="83"/>
      <c r="H10" s="83"/>
      <c r="I10" s="83"/>
      <c r="J10" s="86">
        <f>SUM(J11:J16)</f>
        <v>0</v>
      </c>
      <c r="K10" s="86">
        <f>SUM(K11:K16)</f>
        <v>0</v>
      </c>
      <c r="L10" s="452"/>
    </row>
    <row r="11" spans="1:12" s="56" customFormat="1" ht="13.5" x14ac:dyDescent="0.15">
      <c r="A11" s="62"/>
      <c r="B11" s="56" t="s">
        <v>97</v>
      </c>
      <c r="C11" s="56" t="s">
        <v>93</v>
      </c>
      <c r="D11" s="60"/>
      <c r="E11" s="56" t="s">
        <v>25</v>
      </c>
      <c r="F11" s="56" t="s">
        <v>94</v>
      </c>
      <c r="H11" s="56" t="s">
        <v>95</v>
      </c>
      <c r="I11" s="61" t="s">
        <v>96</v>
      </c>
      <c r="J11" s="63">
        <f>D11*G11</f>
        <v>0</v>
      </c>
      <c r="K11" s="64">
        <f t="shared" ref="K11:K18" si="0">J11</f>
        <v>0</v>
      </c>
      <c r="L11" s="452"/>
    </row>
    <row r="12" spans="1:12" s="56" customFormat="1" ht="13.5" x14ac:dyDescent="0.15">
      <c r="A12" s="62"/>
      <c r="B12" s="56" t="s">
        <v>98</v>
      </c>
      <c r="C12" s="56" t="s">
        <v>93</v>
      </c>
      <c r="D12" s="60"/>
      <c r="E12" s="56" t="s">
        <v>25</v>
      </c>
      <c r="F12" s="56" t="s">
        <v>94</v>
      </c>
      <c r="H12" s="56" t="s">
        <v>95</v>
      </c>
      <c r="I12" s="61" t="s">
        <v>96</v>
      </c>
      <c r="J12" s="63">
        <f>D12*G12</f>
        <v>0</v>
      </c>
      <c r="K12" s="64">
        <f t="shared" si="0"/>
        <v>0</v>
      </c>
      <c r="L12" s="452"/>
    </row>
    <row r="13" spans="1:12" s="56" customFormat="1" ht="13.5" x14ac:dyDescent="0.15">
      <c r="A13" s="62"/>
      <c r="B13" s="56" t="s">
        <v>100</v>
      </c>
      <c r="D13" s="60"/>
      <c r="E13" s="56" t="s">
        <v>25</v>
      </c>
      <c r="I13" s="61" t="s">
        <v>96</v>
      </c>
      <c r="J13" s="63"/>
      <c r="K13" s="64">
        <f t="shared" si="0"/>
        <v>0</v>
      </c>
      <c r="L13" s="452"/>
    </row>
    <row r="14" spans="1:12" s="56" customFormat="1" ht="13.5" x14ac:dyDescent="0.15">
      <c r="A14" s="62"/>
      <c r="B14" s="56" t="s">
        <v>101</v>
      </c>
      <c r="D14" s="60"/>
      <c r="E14" s="56" t="s">
        <v>25</v>
      </c>
      <c r="I14" s="61" t="s">
        <v>96</v>
      </c>
      <c r="J14" s="63"/>
      <c r="K14" s="64">
        <f t="shared" si="0"/>
        <v>0</v>
      </c>
      <c r="L14" s="452"/>
    </row>
    <row r="15" spans="1:12" s="56" customFormat="1" ht="13.5" x14ac:dyDescent="0.15">
      <c r="A15" s="62"/>
      <c r="B15" s="56" t="s">
        <v>102</v>
      </c>
      <c r="D15" s="60"/>
      <c r="E15" s="56" t="s">
        <v>25</v>
      </c>
      <c r="I15" s="61" t="s">
        <v>96</v>
      </c>
      <c r="J15" s="63"/>
      <c r="K15" s="64">
        <f t="shared" si="0"/>
        <v>0</v>
      </c>
      <c r="L15" s="452"/>
    </row>
    <row r="16" spans="1:12" s="56" customFormat="1" ht="13.5" x14ac:dyDescent="0.15">
      <c r="A16" s="62"/>
      <c r="D16" s="60"/>
      <c r="I16" s="61"/>
      <c r="J16" s="63"/>
      <c r="K16" s="64">
        <f t="shared" si="0"/>
        <v>0</v>
      </c>
      <c r="L16" s="452"/>
    </row>
    <row r="17" spans="1:13" s="56" customFormat="1" ht="13.5" x14ac:dyDescent="0.15">
      <c r="A17" s="356" t="s">
        <v>77</v>
      </c>
      <c r="B17" s="83"/>
      <c r="C17" s="83"/>
      <c r="D17" s="84"/>
      <c r="E17" s="83"/>
      <c r="F17" s="83"/>
      <c r="G17" s="83"/>
      <c r="H17" s="83"/>
      <c r="I17" s="85"/>
      <c r="J17" s="86">
        <f>SUM(J18:J19)</f>
        <v>0</v>
      </c>
      <c r="K17" s="86">
        <f>SUM(K18:K19)</f>
        <v>0</v>
      </c>
      <c r="L17" s="452"/>
    </row>
    <row r="18" spans="1:13" s="56" customFormat="1" ht="13.5" x14ac:dyDescent="0.15">
      <c r="A18" s="62"/>
      <c r="B18" s="56" t="s">
        <v>104</v>
      </c>
      <c r="D18" s="60"/>
      <c r="E18" s="56" t="s">
        <v>25</v>
      </c>
      <c r="I18" s="61" t="s">
        <v>96</v>
      </c>
      <c r="J18" s="63"/>
      <c r="K18" s="64">
        <f t="shared" si="0"/>
        <v>0</v>
      </c>
      <c r="L18" s="452"/>
    </row>
    <row r="19" spans="1:13" s="56" customFormat="1" ht="13.5" x14ac:dyDescent="0.15">
      <c r="A19" s="62"/>
      <c r="B19" s="56" t="s">
        <v>105</v>
      </c>
      <c r="D19" s="60"/>
      <c r="E19" s="56" t="s">
        <v>25</v>
      </c>
      <c r="I19" s="61" t="s">
        <v>96</v>
      </c>
      <c r="J19" s="63"/>
      <c r="K19" s="64">
        <f>J19</f>
        <v>0</v>
      </c>
      <c r="L19" s="452"/>
    </row>
    <row r="20" spans="1:13" s="56" customFormat="1" ht="13.5" x14ac:dyDescent="0.15">
      <c r="A20" s="357" t="s">
        <v>35</v>
      </c>
      <c r="B20" s="88"/>
      <c r="C20" s="88"/>
      <c r="D20" s="89"/>
      <c r="E20" s="88"/>
      <c r="F20" s="88"/>
      <c r="G20" s="88"/>
      <c r="H20" s="88"/>
      <c r="I20" s="88"/>
      <c r="J20" s="90">
        <f>SUM(J21,J25)</f>
        <v>0</v>
      </c>
      <c r="K20" s="90">
        <f>SUM(K21,K25)</f>
        <v>0</v>
      </c>
      <c r="L20" s="452"/>
    </row>
    <row r="21" spans="1:13" s="56" customFormat="1" ht="13.5" x14ac:dyDescent="0.15">
      <c r="A21" s="356" t="s">
        <v>78</v>
      </c>
      <c r="B21" s="83"/>
      <c r="C21" s="83"/>
      <c r="D21" s="87"/>
      <c r="E21" s="83"/>
      <c r="F21" s="83"/>
      <c r="G21" s="83"/>
      <c r="H21" s="83"/>
      <c r="I21" s="83"/>
      <c r="J21" s="86">
        <f>SUM(J22:J24)</f>
        <v>0</v>
      </c>
      <c r="K21" s="86">
        <f>SUM(K22:K24)</f>
        <v>0</v>
      </c>
      <c r="L21" s="452"/>
    </row>
    <row r="22" spans="1:13" s="56" customFormat="1" ht="13.5" x14ac:dyDescent="0.15">
      <c r="A22" s="62"/>
      <c r="B22" s="56" t="s">
        <v>146</v>
      </c>
      <c r="C22" s="56" t="s">
        <v>93</v>
      </c>
      <c r="D22" s="60">
        <v>1830</v>
      </c>
      <c r="E22" s="56" t="s">
        <v>25</v>
      </c>
      <c r="F22" s="56" t="s">
        <v>94</v>
      </c>
      <c r="G22" s="56">
        <v>0</v>
      </c>
      <c r="H22" s="56" t="s">
        <v>95</v>
      </c>
      <c r="I22" s="61" t="s">
        <v>96</v>
      </c>
      <c r="J22" s="63">
        <f>D22*G22</f>
        <v>0</v>
      </c>
      <c r="K22" s="65">
        <f>J22</f>
        <v>0</v>
      </c>
      <c r="L22" s="452"/>
      <c r="M22" s="66"/>
    </row>
    <row r="23" spans="1:13" s="56" customFormat="1" ht="13.5" x14ac:dyDescent="0.15">
      <c r="A23" s="62"/>
      <c r="B23" s="56" t="s">
        <v>147</v>
      </c>
      <c r="C23" s="56" t="s">
        <v>93</v>
      </c>
      <c r="D23" s="60">
        <v>3530</v>
      </c>
      <c r="E23" s="56" t="s">
        <v>25</v>
      </c>
      <c r="F23" s="56" t="s">
        <v>94</v>
      </c>
      <c r="G23" s="56">
        <v>0</v>
      </c>
      <c r="H23" s="56" t="s">
        <v>95</v>
      </c>
      <c r="I23" s="61" t="s">
        <v>96</v>
      </c>
      <c r="J23" s="63">
        <f>D23*G23</f>
        <v>0</v>
      </c>
      <c r="K23" s="65">
        <f>J23</f>
        <v>0</v>
      </c>
      <c r="L23" s="452"/>
    </row>
    <row r="24" spans="1:13" s="56" customFormat="1" ht="13.5" x14ac:dyDescent="0.15">
      <c r="A24" s="62"/>
      <c r="D24" s="60"/>
      <c r="I24" s="61"/>
      <c r="J24" s="63"/>
      <c r="K24" s="65">
        <f>J24</f>
        <v>0</v>
      </c>
      <c r="L24" s="452"/>
    </row>
    <row r="25" spans="1:13" s="56" customFormat="1" ht="13.5" x14ac:dyDescent="0.15">
      <c r="A25" s="356" t="s">
        <v>79</v>
      </c>
      <c r="B25" s="83"/>
      <c r="C25" s="83"/>
      <c r="D25" s="87"/>
      <c r="E25" s="83"/>
      <c r="F25" s="83"/>
      <c r="G25" s="83"/>
      <c r="H25" s="83"/>
      <c r="I25" s="83"/>
      <c r="J25" s="86">
        <f>SUM(J26)</f>
        <v>0</v>
      </c>
      <c r="K25" s="86">
        <f>SUM(K26)</f>
        <v>0</v>
      </c>
      <c r="L25" s="452"/>
    </row>
    <row r="26" spans="1:13" s="56" customFormat="1" ht="13.5" x14ac:dyDescent="0.15">
      <c r="A26" s="62"/>
      <c r="B26" s="56" t="s">
        <v>148</v>
      </c>
      <c r="C26" s="56" t="s">
        <v>93</v>
      </c>
      <c r="D26" s="60">
        <v>8000</v>
      </c>
      <c r="E26" s="56" t="s">
        <v>25</v>
      </c>
      <c r="F26" s="56" t="s">
        <v>94</v>
      </c>
      <c r="G26" s="56">
        <v>0</v>
      </c>
      <c r="H26" s="56" t="s">
        <v>107</v>
      </c>
      <c r="I26" s="61" t="s">
        <v>96</v>
      </c>
      <c r="J26" s="63">
        <f t="shared" ref="J26" si="1">D26*G26</f>
        <v>0</v>
      </c>
      <c r="K26" s="65">
        <f>J26</f>
        <v>0</v>
      </c>
      <c r="L26" s="452"/>
    </row>
    <row r="27" spans="1:13" s="56" customFormat="1" ht="13.5" x14ac:dyDescent="0.15">
      <c r="A27" s="357" t="s">
        <v>36</v>
      </c>
      <c r="B27" s="88"/>
      <c r="C27" s="88"/>
      <c r="D27" s="89"/>
      <c r="E27" s="88"/>
      <c r="F27" s="88"/>
      <c r="G27" s="88"/>
      <c r="H27" s="88"/>
      <c r="I27" s="88"/>
      <c r="J27" s="90">
        <f>SUM(J28,J32,J37,J40)</f>
        <v>0</v>
      </c>
      <c r="K27" s="96">
        <f>SUM(K28,K32,K37,K40)</f>
        <v>0</v>
      </c>
      <c r="L27" s="452"/>
    </row>
    <row r="28" spans="1:13" s="56" customFormat="1" ht="13.5" x14ac:dyDescent="0.15">
      <c r="A28" s="356" t="s">
        <v>80</v>
      </c>
      <c r="B28" s="83"/>
      <c r="C28" s="83"/>
      <c r="D28" s="87"/>
      <c r="E28" s="83"/>
      <c r="F28" s="83"/>
      <c r="G28" s="83"/>
      <c r="H28" s="83"/>
      <c r="I28" s="83"/>
      <c r="J28" s="86">
        <f>SUM(J29:J31)</f>
        <v>0</v>
      </c>
      <c r="K28" s="86">
        <f>SUM(K29:K31)</f>
        <v>0</v>
      </c>
      <c r="L28" s="452"/>
    </row>
    <row r="29" spans="1:13" s="56" customFormat="1" ht="13.5" x14ac:dyDescent="0.15">
      <c r="A29" s="62"/>
      <c r="B29" s="56" t="s">
        <v>109</v>
      </c>
      <c r="D29" s="60"/>
      <c r="E29" s="56" t="s">
        <v>25</v>
      </c>
      <c r="I29" s="61" t="s">
        <v>96</v>
      </c>
      <c r="J29" s="63"/>
      <c r="K29" s="64">
        <f>J29</f>
        <v>0</v>
      </c>
      <c r="L29" s="452"/>
    </row>
    <row r="30" spans="1:13" s="56" customFormat="1" ht="13.5" x14ac:dyDescent="0.15">
      <c r="A30" s="62"/>
      <c r="B30" s="56" t="s">
        <v>110</v>
      </c>
      <c r="D30" s="60"/>
      <c r="E30" s="56" t="s">
        <v>25</v>
      </c>
      <c r="I30" s="61" t="s">
        <v>96</v>
      </c>
      <c r="J30" s="63"/>
      <c r="K30" s="64">
        <f>J30</f>
        <v>0</v>
      </c>
      <c r="L30" s="452"/>
    </row>
    <row r="31" spans="1:13" s="56" customFormat="1" ht="13.5" x14ac:dyDescent="0.15">
      <c r="A31" s="62"/>
      <c r="D31" s="60"/>
      <c r="I31" s="61"/>
      <c r="J31" s="63"/>
      <c r="K31" s="64">
        <f>J31</f>
        <v>0</v>
      </c>
      <c r="L31" s="452"/>
    </row>
    <row r="32" spans="1:13" s="56" customFormat="1" ht="13.5" x14ac:dyDescent="0.15">
      <c r="A32" s="356" t="s">
        <v>81</v>
      </c>
      <c r="B32" s="83"/>
      <c r="C32" s="83"/>
      <c r="D32" s="84"/>
      <c r="E32" s="83"/>
      <c r="F32" s="83"/>
      <c r="G32" s="83"/>
      <c r="H32" s="83"/>
      <c r="I32" s="83"/>
      <c r="J32" s="86">
        <f>SUM(J33:J36)</f>
        <v>0</v>
      </c>
      <c r="K32" s="86">
        <f>SUM(K33:K36)</f>
        <v>0</v>
      </c>
      <c r="L32" s="452"/>
    </row>
    <row r="33" spans="1:12" s="56" customFormat="1" ht="13.5" x14ac:dyDescent="0.15">
      <c r="A33" s="313" t="s">
        <v>111</v>
      </c>
      <c r="B33" s="270" t="s">
        <v>381</v>
      </c>
      <c r="C33" s="270" t="s">
        <v>93</v>
      </c>
      <c r="D33" s="60"/>
      <c r="E33" s="270" t="s">
        <v>25</v>
      </c>
      <c r="F33" s="270" t="s">
        <v>94</v>
      </c>
      <c r="G33" s="270"/>
      <c r="H33" s="270" t="s">
        <v>380</v>
      </c>
      <c r="I33" s="314" t="s">
        <v>96</v>
      </c>
      <c r="J33" s="63">
        <f>D33*G33</f>
        <v>0</v>
      </c>
      <c r="K33" s="64">
        <f>J33</f>
        <v>0</v>
      </c>
      <c r="L33" s="452"/>
    </row>
    <row r="34" spans="1:12" s="56" customFormat="1" ht="13.5" x14ac:dyDescent="0.15">
      <c r="A34" s="313"/>
      <c r="B34" s="270" t="s">
        <v>382</v>
      </c>
      <c r="C34" s="270" t="s">
        <v>93</v>
      </c>
      <c r="D34" s="60"/>
      <c r="E34" s="270" t="s">
        <v>25</v>
      </c>
      <c r="F34" s="270" t="s">
        <v>94</v>
      </c>
      <c r="G34" s="270"/>
      <c r="H34" s="270" t="s">
        <v>380</v>
      </c>
      <c r="I34" s="314" t="s">
        <v>96</v>
      </c>
      <c r="J34" s="63">
        <f>D34*G34</f>
        <v>0</v>
      </c>
      <c r="K34" s="64">
        <f t="shared" ref="K34:K35" si="2">J34</f>
        <v>0</v>
      </c>
      <c r="L34" s="452"/>
    </row>
    <row r="35" spans="1:12" s="56" customFormat="1" ht="13.5" x14ac:dyDescent="0.15">
      <c r="A35" s="313" t="s">
        <v>112</v>
      </c>
      <c r="B35" s="270" t="s">
        <v>382</v>
      </c>
      <c r="C35" s="270" t="s">
        <v>93</v>
      </c>
      <c r="D35" s="60"/>
      <c r="E35" s="270" t="s">
        <v>25</v>
      </c>
      <c r="F35" s="270" t="s">
        <v>94</v>
      </c>
      <c r="G35" s="270"/>
      <c r="H35" s="270" t="s">
        <v>380</v>
      </c>
      <c r="I35" s="314" t="s">
        <v>96</v>
      </c>
      <c r="J35" s="63">
        <f t="shared" ref="J35" si="3">D35*G35</f>
        <v>0</v>
      </c>
      <c r="K35" s="64">
        <f t="shared" si="2"/>
        <v>0</v>
      </c>
      <c r="L35" s="452"/>
    </row>
    <row r="36" spans="1:12" s="56" customFormat="1" ht="13.5" x14ac:dyDescent="0.15">
      <c r="A36" s="62"/>
      <c r="D36" s="60"/>
      <c r="I36" s="61"/>
      <c r="J36" s="63"/>
      <c r="K36" s="64">
        <f t="shared" ref="K36" si="4">J36</f>
        <v>0</v>
      </c>
      <c r="L36" s="452"/>
    </row>
    <row r="37" spans="1:12" s="56" customFormat="1" ht="13.5" x14ac:dyDescent="0.15">
      <c r="A37" s="356" t="s">
        <v>82</v>
      </c>
      <c r="B37" s="83"/>
      <c r="C37" s="83"/>
      <c r="D37" s="87"/>
      <c r="E37" s="83"/>
      <c r="F37" s="83"/>
      <c r="G37" s="83"/>
      <c r="H37" s="83"/>
      <c r="I37" s="83"/>
      <c r="J37" s="86">
        <f>SUM(J38:J39)</f>
        <v>0</v>
      </c>
      <c r="K37" s="86">
        <f>SUM(K38:K39)</f>
        <v>0</v>
      </c>
      <c r="L37" s="452"/>
    </row>
    <row r="38" spans="1:12" s="56" customFormat="1" ht="13.5" x14ac:dyDescent="0.15">
      <c r="A38" s="62"/>
      <c r="B38" s="56" t="s">
        <v>390</v>
      </c>
      <c r="D38" s="60"/>
      <c r="E38" s="56" t="s">
        <v>25</v>
      </c>
      <c r="I38" s="61" t="s">
        <v>96</v>
      </c>
      <c r="J38" s="63"/>
      <c r="K38" s="64">
        <f>J38</f>
        <v>0</v>
      </c>
      <c r="L38" s="452"/>
    </row>
    <row r="39" spans="1:12" s="56" customFormat="1" ht="13.5" x14ac:dyDescent="0.15">
      <c r="A39" s="62"/>
      <c r="D39" s="60"/>
      <c r="I39" s="61"/>
      <c r="J39" s="63"/>
      <c r="K39" s="64">
        <f>J39</f>
        <v>0</v>
      </c>
      <c r="L39" s="452"/>
    </row>
    <row r="40" spans="1:12" s="56" customFormat="1" ht="13.5" x14ac:dyDescent="0.15">
      <c r="A40" s="356" t="s">
        <v>83</v>
      </c>
      <c r="B40" s="83"/>
      <c r="C40" s="83"/>
      <c r="D40" s="84"/>
      <c r="E40" s="83"/>
      <c r="F40" s="83"/>
      <c r="G40" s="83"/>
      <c r="H40" s="83"/>
      <c r="I40" s="83"/>
      <c r="J40" s="86">
        <f>SUM(J41:J50)</f>
        <v>0</v>
      </c>
      <c r="K40" s="86">
        <f>SUM(K41:K50)</f>
        <v>0</v>
      </c>
      <c r="L40" s="452"/>
    </row>
    <row r="41" spans="1:12" s="56" customFormat="1" ht="13.5" x14ac:dyDescent="0.15">
      <c r="A41" s="313" t="s">
        <v>195</v>
      </c>
      <c r="C41" s="56" t="s">
        <v>93</v>
      </c>
      <c r="D41" s="60"/>
      <c r="E41" s="56" t="s">
        <v>25</v>
      </c>
      <c r="F41" s="56" t="s">
        <v>94</v>
      </c>
      <c r="H41" s="56" t="s">
        <v>114</v>
      </c>
      <c r="I41" s="61" t="s">
        <v>96</v>
      </c>
      <c r="J41" s="63">
        <f>D41*G41</f>
        <v>0</v>
      </c>
      <c r="K41" s="64">
        <f t="shared" ref="K41:K50" si="5">J41</f>
        <v>0</v>
      </c>
      <c r="L41" s="452"/>
    </row>
    <row r="42" spans="1:12" s="56" customFormat="1" ht="13.5" x14ac:dyDescent="0.15">
      <c r="A42" s="313" t="s">
        <v>196</v>
      </c>
      <c r="D42" s="60"/>
      <c r="I42" s="61"/>
      <c r="J42" s="63"/>
      <c r="K42" s="64">
        <f t="shared" si="5"/>
        <v>0</v>
      </c>
      <c r="L42" s="452"/>
    </row>
    <row r="43" spans="1:12" s="56" customFormat="1" ht="13.5" x14ac:dyDescent="0.15">
      <c r="A43" s="313" t="s">
        <v>201</v>
      </c>
      <c r="D43" s="60"/>
      <c r="I43" s="61"/>
      <c r="J43" s="63"/>
      <c r="K43" s="64">
        <f t="shared" si="5"/>
        <v>0</v>
      </c>
      <c r="L43" s="452"/>
    </row>
    <row r="44" spans="1:12" s="56" customFormat="1" ht="13.5" x14ac:dyDescent="0.15">
      <c r="A44" s="313" t="s">
        <v>200</v>
      </c>
      <c r="C44" s="56" t="s">
        <v>93</v>
      </c>
      <c r="D44" s="60"/>
      <c r="E44" s="56" t="s">
        <v>25</v>
      </c>
      <c r="F44" s="56" t="s">
        <v>94</v>
      </c>
      <c r="H44" s="56" t="s">
        <v>114</v>
      </c>
      <c r="I44" s="61" t="s">
        <v>96</v>
      </c>
      <c r="J44" s="63">
        <f>D44*G44</f>
        <v>0</v>
      </c>
      <c r="K44" s="64">
        <f t="shared" si="5"/>
        <v>0</v>
      </c>
      <c r="L44" s="452"/>
    </row>
    <row r="45" spans="1:12" s="56" customFormat="1" ht="13.5" x14ac:dyDescent="0.15">
      <c r="A45" s="313" t="s">
        <v>199</v>
      </c>
      <c r="D45" s="60"/>
      <c r="I45" s="61"/>
      <c r="J45" s="63"/>
      <c r="K45" s="64">
        <f t="shared" si="5"/>
        <v>0</v>
      </c>
      <c r="L45" s="452"/>
    </row>
    <row r="46" spans="1:12" s="56" customFormat="1" ht="13.5" x14ac:dyDescent="0.15">
      <c r="A46" s="313" t="s">
        <v>198</v>
      </c>
      <c r="D46" s="60"/>
      <c r="I46" s="61"/>
      <c r="J46" s="63"/>
      <c r="K46" s="64">
        <f t="shared" si="5"/>
        <v>0</v>
      </c>
      <c r="L46" s="452"/>
    </row>
    <row r="47" spans="1:12" s="56" customFormat="1" ht="13.5" x14ac:dyDescent="0.15">
      <c r="A47" s="313" t="s">
        <v>197</v>
      </c>
      <c r="D47" s="60"/>
      <c r="I47" s="61"/>
      <c r="J47" s="63"/>
      <c r="K47" s="64">
        <f t="shared" si="5"/>
        <v>0</v>
      </c>
      <c r="L47" s="452"/>
    </row>
    <row r="48" spans="1:12" s="56" customFormat="1" ht="13.5" x14ac:dyDescent="0.15">
      <c r="A48" s="62" t="s">
        <v>193</v>
      </c>
      <c r="B48" s="56" t="s">
        <v>115</v>
      </c>
      <c r="D48" s="60"/>
      <c r="I48" s="61"/>
      <c r="J48" s="63"/>
      <c r="K48" s="64">
        <f t="shared" si="5"/>
        <v>0</v>
      </c>
      <c r="L48" s="452"/>
    </row>
    <row r="49" spans="1:12" s="56" customFormat="1" ht="13.5" x14ac:dyDescent="0.15">
      <c r="A49" s="62"/>
      <c r="B49" s="56" t="s">
        <v>116</v>
      </c>
      <c r="D49" s="60"/>
      <c r="I49" s="61"/>
      <c r="J49" s="63"/>
      <c r="K49" s="64">
        <f t="shared" si="5"/>
        <v>0</v>
      </c>
      <c r="L49" s="452"/>
    </row>
    <row r="50" spans="1:12" s="56" customFormat="1" ht="13.5" x14ac:dyDescent="0.15">
      <c r="A50" s="62" t="s">
        <v>194</v>
      </c>
      <c r="D50" s="60"/>
      <c r="I50" s="61"/>
      <c r="J50" s="63"/>
      <c r="K50" s="64">
        <f t="shared" si="5"/>
        <v>0</v>
      </c>
      <c r="L50" s="452"/>
    </row>
    <row r="51" spans="1:12" s="71" customFormat="1" ht="14.25" thickBot="1" x14ac:dyDescent="0.2">
      <c r="A51" s="358" t="s">
        <v>150</v>
      </c>
      <c r="B51" s="219" t="s">
        <v>400</v>
      </c>
      <c r="C51" s="91">
        <v>0</v>
      </c>
      <c r="D51" s="92" t="s">
        <v>401</v>
      </c>
      <c r="E51" s="91"/>
      <c r="F51" s="91"/>
      <c r="G51" s="91"/>
      <c r="H51" s="91"/>
      <c r="I51" s="93"/>
      <c r="J51" s="94">
        <f>ROUNDDOWN((J6+J20+J27)*C51%,-3)</f>
        <v>0</v>
      </c>
      <c r="K51" s="95">
        <f>ROUNDDOWN((K6+K20+K27)*C51%,-3)</f>
        <v>0</v>
      </c>
      <c r="L51" s="453"/>
    </row>
    <row r="52" spans="1:12" s="71" customFormat="1" ht="14.25" thickBot="1" x14ac:dyDescent="0.2">
      <c r="A52" s="359" t="s">
        <v>151</v>
      </c>
      <c r="B52" s="72"/>
      <c r="C52" s="67"/>
      <c r="D52" s="68"/>
      <c r="E52" s="67"/>
      <c r="F52" s="67"/>
      <c r="G52" s="67"/>
      <c r="H52" s="67"/>
      <c r="I52" s="69"/>
      <c r="J52" s="70">
        <f>SUM(J6,J20,J27,J51)</f>
        <v>0</v>
      </c>
      <c r="K52" s="70">
        <f>SUM(K6,K20,K27,K51)</f>
        <v>0</v>
      </c>
      <c r="L52" s="73">
        <f>ROUNDDOWN((K52)*A55,-3)</f>
        <v>0</v>
      </c>
    </row>
    <row r="53" spans="1:12" s="71" customFormat="1" ht="13.5" x14ac:dyDescent="0.15">
      <c r="A53" s="359" t="s">
        <v>152</v>
      </c>
      <c r="B53" s="74">
        <v>10</v>
      </c>
      <c r="C53" s="67"/>
      <c r="D53" s="68"/>
      <c r="E53" s="67"/>
      <c r="F53" s="67"/>
      <c r="G53" s="67"/>
      <c r="H53" s="67"/>
      <c r="I53" s="69"/>
      <c r="J53" s="70">
        <f>ROUNDDOWN(J52*B53%,0)</f>
        <v>0</v>
      </c>
      <c r="K53" s="461"/>
      <c r="L53" s="463"/>
    </row>
    <row r="54" spans="1:12" s="71" customFormat="1" ht="14.25" thickBot="1" x14ac:dyDescent="0.2">
      <c r="A54" s="360" t="s">
        <v>153</v>
      </c>
      <c r="B54" s="75"/>
      <c r="C54" s="75"/>
      <c r="D54" s="75"/>
      <c r="E54" s="75"/>
      <c r="F54" s="75"/>
      <c r="G54" s="75"/>
      <c r="H54" s="75"/>
      <c r="I54" s="75"/>
      <c r="J54" s="76">
        <f>SUM(J52:J53)</f>
        <v>0</v>
      </c>
      <c r="K54" s="462"/>
      <c r="L54" s="453"/>
    </row>
    <row r="55" spans="1:12" s="71" customFormat="1" ht="13.5" x14ac:dyDescent="0.15">
      <c r="A55" s="263">
        <v>0.5</v>
      </c>
      <c r="J55" s="72"/>
      <c r="K55" s="77"/>
      <c r="L55" s="78"/>
    </row>
    <row r="56" spans="1:12" ht="20.100000000000001" customHeight="1" x14ac:dyDescent="0.15">
      <c r="A56" s="464" t="s">
        <v>142</v>
      </c>
      <c r="B56" s="464"/>
      <c r="C56" s="464"/>
      <c r="D56" s="464"/>
      <c r="E56" s="464"/>
      <c r="F56" s="464"/>
      <c r="G56" s="464"/>
      <c r="H56" s="464"/>
      <c r="I56" s="464"/>
      <c r="J56" s="464"/>
      <c r="K56" s="464"/>
      <c r="L56" s="464"/>
    </row>
    <row r="57" spans="1:12" ht="30" customHeight="1" x14ac:dyDescent="0.15">
      <c r="A57" s="438" t="s">
        <v>191</v>
      </c>
      <c r="B57" s="438"/>
      <c r="C57" s="438"/>
      <c r="D57" s="438"/>
      <c r="E57" s="438"/>
      <c r="F57" s="438"/>
      <c r="G57" s="438"/>
      <c r="H57" s="438"/>
      <c r="I57" s="438"/>
      <c r="J57" s="438"/>
      <c r="K57" s="438"/>
      <c r="L57" s="438"/>
    </row>
    <row r="58" spans="1:12" ht="19.5" customHeight="1" x14ac:dyDescent="0.15">
      <c r="A58" s="465" t="s">
        <v>192</v>
      </c>
      <c r="B58" s="465"/>
      <c r="C58" s="465"/>
      <c r="D58" s="465"/>
      <c r="E58" s="465"/>
      <c r="F58" s="465"/>
      <c r="G58" s="465"/>
      <c r="H58" s="465"/>
      <c r="I58" s="465"/>
      <c r="J58" s="465"/>
      <c r="K58" s="465"/>
      <c r="L58" s="465"/>
    </row>
    <row r="59" spans="1:12" ht="19.5" customHeight="1" x14ac:dyDescent="0.15">
      <c r="A59" s="71"/>
      <c r="K59" s="354" t="s">
        <v>409</v>
      </c>
      <c r="L59" s="299" t="s">
        <v>424</v>
      </c>
    </row>
    <row r="60" spans="1:12" ht="19.5" customHeight="1" x14ac:dyDescent="0.15">
      <c r="A60" s="79"/>
    </row>
  </sheetData>
  <sheetProtection sheet="1" formatCells="0" formatColumns="0" formatRows="0" insertColumns="0" insertRows="0" insertHyperlinks="0" deleteColumns="0" deleteRows="0" sort="0" autoFilter="0" pivotTables="0"/>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C9BE6-DD77-47B1-9796-B971B00A9262}">
  <sheetPr>
    <tabColor rgb="FF00B050"/>
  </sheetPr>
  <dimension ref="A1:M60"/>
  <sheetViews>
    <sheetView zoomScale="85" zoomScaleNormal="85" zoomScaleSheetLayoutView="100" workbookViewId="0"/>
  </sheetViews>
  <sheetFormatPr defaultRowHeight="19.5" customHeight="1" x14ac:dyDescent="0.15"/>
  <cols>
    <col min="1" max="1" width="23.875" style="53" bestFit="1" customWidth="1"/>
    <col min="2" max="2" width="21.375" style="53" bestFit="1" customWidth="1"/>
    <col min="3" max="3" width="3.375" style="53" bestFit="1" customWidth="1"/>
    <col min="4" max="4" width="11.875" style="54" bestFit="1" customWidth="1"/>
    <col min="5" max="6" width="3.375" style="53" bestFit="1" customWidth="1"/>
    <col min="7" max="7" width="4.5" style="53" bestFit="1" customWidth="1"/>
    <col min="8" max="8" width="4.75" style="53" bestFit="1" customWidth="1"/>
    <col min="9" max="9" width="3.375" style="53" bestFit="1" customWidth="1"/>
    <col min="10" max="11" width="21.125" style="54" customWidth="1"/>
    <col min="12" max="12" width="21.125" style="53" customWidth="1"/>
    <col min="13" max="13" width="9.25" style="53" bestFit="1" customWidth="1"/>
    <col min="14" max="16384" width="9" style="53"/>
  </cols>
  <sheetData>
    <row r="1" spans="1:12" ht="19.5" customHeight="1" x14ac:dyDescent="0.15">
      <c r="A1" s="242"/>
      <c r="L1" s="55" t="s">
        <v>71</v>
      </c>
    </row>
    <row r="2" spans="1:12" ht="19.5" customHeight="1" x14ac:dyDescent="0.15">
      <c r="A2" s="456" t="s">
        <v>206</v>
      </c>
      <c r="B2" s="456"/>
      <c r="C2" s="456"/>
      <c r="D2" s="456"/>
      <c r="E2" s="456"/>
      <c r="F2" s="456"/>
      <c r="G2" s="456"/>
      <c r="H2" s="456"/>
      <c r="I2" s="456"/>
      <c r="J2" s="456"/>
      <c r="K2" s="456"/>
      <c r="L2" s="456"/>
    </row>
    <row r="3" spans="1:12" ht="19.5" customHeight="1" x14ac:dyDescent="0.15">
      <c r="B3" s="445"/>
      <c r="C3" s="445"/>
      <c r="D3" s="445"/>
      <c r="E3" s="445"/>
      <c r="F3" s="445"/>
      <c r="G3" s="445"/>
      <c r="H3" s="445"/>
      <c r="I3" s="446"/>
      <c r="J3" s="446"/>
      <c r="K3" s="446"/>
      <c r="L3" s="446"/>
    </row>
    <row r="4" spans="1:12" s="56" customFormat="1" ht="19.5" customHeight="1" thickBot="1" x14ac:dyDescent="0.2">
      <c r="A4" s="457" t="str">
        <f>"（４）"&amp;情報項目シート!C48&amp;"　　項目別明細表(2029年度）"</f>
        <v>（４）　　項目別明細表(2029年度）</v>
      </c>
      <c r="B4" s="457"/>
      <c r="C4" s="457"/>
      <c r="D4" s="457"/>
      <c r="E4" s="457"/>
      <c r="F4" s="457"/>
      <c r="G4" s="457"/>
      <c r="H4" s="457"/>
      <c r="I4" s="457"/>
      <c r="J4" s="457"/>
      <c r="K4" s="457"/>
    </row>
    <row r="5" spans="1:12" s="56" customFormat="1" ht="13.5" x14ac:dyDescent="0.15">
      <c r="A5" s="458" t="s">
        <v>89</v>
      </c>
      <c r="B5" s="459"/>
      <c r="C5" s="459"/>
      <c r="D5" s="459"/>
      <c r="E5" s="459"/>
      <c r="F5" s="459"/>
      <c r="G5" s="459"/>
      <c r="H5" s="459"/>
      <c r="I5" s="460"/>
      <c r="J5" s="57" t="s">
        <v>57</v>
      </c>
      <c r="K5" s="58" t="s">
        <v>34</v>
      </c>
      <c r="L5" s="59" t="s">
        <v>91</v>
      </c>
    </row>
    <row r="6" spans="1:12" s="56" customFormat="1" ht="13.5" x14ac:dyDescent="0.15">
      <c r="A6" s="355" t="s">
        <v>74</v>
      </c>
      <c r="B6" s="80"/>
      <c r="C6" s="80"/>
      <c r="D6" s="81"/>
      <c r="E6" s="80"/>
      <c r="F6" s="80"/>
      <c r="G6" s="80"/>
      <c r="H6" s="80"/>
      <c r="I6" s="80"/>
      <c r="J6" s="82">
        <f>SUM(J7,J10,J17)</f>
        <v>0</v>
      </c>
      <c r="K6" s="82">
        <f>SUM(K7,K10,K17)</f>
        <v>0</v>
      </c>
      <c r="L6" s="451"/>
    </row>
    <row r="7" spans="1:12" s="56" customFormat="1" ht="13.5" x14ac:dyDescent="0.15">
      <c r="A7" s="356" t="s">
        <v>75</v>
      </c>
      <c r="B7" s="83"/>
      <c r="C7" s="83"/>
      <c r="D7" s="84"/>
      <c r="E7" s="83"/>
      <c r="F7" s="83"/>
      <c r="G7" s="83"/>
      <c r="H7" s="83"/>
      <c r="I7" s="85"/>
      <c r="J7" s="86">
        <f>SUM(J8:J9)</f>
        <v>0</v>
      </c>
      <c r="K7" s="86">
        <f>SUM(K8:K9)</f>
        <v>0</v>
      </c>
      <c r="L7" s="452"/>
    </row>
    <row r="8" spans="1:12" s="56" customFormat="1" ht="13.5" x14ac:dyDescent="0.15">
      <c r="A8" s="62"/>
      <c r="B8" s="56" t="s">
        <v>92</v>
      </c>
      <c r="C8" s="56" t="s">
        <v>93</v>
      </c>
      <c r="D8" s="60"/>
      <c r="E8" s="56" t="s">
        <v>25</v>
      </c>
      <c r="F8" s="56" t="s">
        <v>94</v>
      </c>
      <c r="G8" s="56">
        <v>1</v>
      </c>
      <c r="H8" s="56" t="s">
        <v>95</v>
      </c>
      <c r="I8" s="61" t="s">
        <v>96</v>
      </c>
      <c r="J8" s="63"/>
      <c r="K8" s="64">
        <f>J8</f>
        <v>0</v>
      </c>
      <c r="L8" s="452"/>
    </row>
    <row r="9" spans="1:12" s="56" customFormat="1" ht="13.5" x14ac:dyDescent="0.15">
      <c r="A9" s="62"/>
      <c r="D9" s="60"/>
      <c r="I9" s="61"/>
      <c r="J9" s="63"/>
      <c r="K9" s="64">
        <f>J9</f>
        <v>0</v>
      </c>
      <c r="L9" s="452"/>
    </row>
    <row r="10" spans="1:12" s="56" customFormat="1" ht="13.5" x14ac:dyDescent="0.15">
      <c r="A10" s="454" t="s">
        <v>76</v>
      </c>
      <c r="B10" s="455"/>
      <c r="C10" s="83"/>
      <c r="D10" s="87"/>
      <c r="E10" s="83"/>
      <c r="F10" s="83"/>
      <c r="G10" s="83"/>
      <c r="H10" s="83"/>
      <c r="I10" s="83"/>
      <c r="J10" s="86">
        <f>SUM(J11:J16)</f>
        <v>0</v>
      </c>
      <c r="K10" s="86">
        <f>SUM(K11:K16)</f>
        <v>0</v>
      </c>
      <c r="L10" s="452"/>
    </row>
    <row r="11" spans="1:12" s="56" customFormat="1" ht="13.5" x14ac:dyDescent="0.15">
      <c r="A11" s="62"/>
      <c r="B11" s="56" t="s">
        <v>97</v>
      </c>
      <c r="C11" s="56" t="s">
        <v>93</v>
      </c>
      <c r="D11" s="60"/>
      <c r="E11" s="56" t="s">
        <v>25</v>
      </c>
      <c r="F11" s="56" t="s">
        <v>94</v>
      </c>
      <c r="H11" s="56" t="s">
        <v>95</v>
      </c>
      <c r="I11" s="61" t="s">
        <v>96</v>
      </c>
      <c r="J11" s="63">
        <f>D11*G11</f>
        <v>0</v>
      </c>
      <c r="K11" s="64">
        <f t="shared" ref="K11:K18" si="0">J11</f>
        <v>0</v>
      </c>
      <c r="L11" s="452"/>
    </row>
    <row r="12" spans="1:12" s="56" customFormat="1" ht="13.5" x14ac:dyDescent="0.15">
      <c r="A12" s="62"/>
      <c r="B12" s="56" t="s">
        <v>98</v>
      </c>
      <c r="C12" s="56" t="s">
        <v>93</v>
      </c>
      <c r="D12" s="60"/>
      <c r="E12" s="56" t="s">
        <v>25</v>
      </c>
      <c r="F12" s="56" t="s">
        <v>94</v>
      </c>
      <c r="H12" s="56" t="s">
        <v>95</v>
      </c>
      <c r="I12" s="61" t="s">
        <v>96</v>
      </c>
      <c r="J12" s="63">
        <f>D12*G12</f>
        <v>0</v>
      </c>
      <c r="K12" s="64">
        <f t="shared" si="0"/>
        <v>0</v>
      </c>
      <c r="L12" s="452"/>
    </row>
    <row r="13" spans="1:12" s="56" customFormat="1" ht="13.5" x14ac:dyDescent="0.15">
      <c r="A13" s="62"/>
      <c r="B13" s="56" t="s">
        <v>100</v>
      </c>
      <c r="D13" s="60"/>
      <c r="E13" s="56" t="s">
        <v>25</v>
      </c>
      <c r="I13" s="61" t="s">
        <v>96</v>
      </c>
      <c r="J13" s="63"/>
      <c r="K13" s="64">
        <f t="shared" si="0"/>
        <v>0</v>
      </c>
      <c r="L13" s="452"/>
    </row>
    <row r="14" spans="1:12" s="56" customFormat="1" ht="13.5" x14ac:dyDescent="0.15">
      <c r="A14" s="62"/>
      <c r="B14" s="56" t="s">
        <v>101</v>
      </c>
      <c r="D14" s="60"/>
      <c r="E14" s="56" t="s">
        <v>25</v>
      </c>
      <c r="I14" s="61" t="s">
        <v>96</v>
      </c>
      <c r="J14" s="63"/>
      <c r="K14" s="64">
        <f t="shared" si="0"/>
        <v>0</v>
      </c>
      <c r="L14" s="452"/>
    </row>
    <row r="15" spans="1:12" s="56" customFormat="1" ht="13.5" x14ac:dyDescent="0.15">
      <c r="A15" s="62"/>
      <c r="B15" s="56" t="s">
        <v>102</v>
      </c>
      <c r="D15" s="60"/>
      <c r="E15" s="56" t="s">
        <v>25</v>
      </c>
      <c r="I15" s="61" t="s">
        <v>96</v>
      </c>
      <c r="J15" s="63"/>
      <c r="K15" s="64">
        <f t="shared" si="0"/>
        <v>0</v>
      </c>
      <c r="L15" s="452"/>
    </row>
    <row r="16" spans="1:12" s="56" customFormat="1" ht="13.5" x14ac:dyDescent="0.15">
      <c r="A16" s="62"/>
      <c r="D16" s="60"/>
      <c r="I16" s="61"/>
      <c r="J16" s="63"/>
      <c r="K16" s="64">
        <f t="shared" si="0"/>
        <v>0</v>
      </c>
      <c r="L16" s="452"/>
    </row>
    <row r="17" spans="1:13" s="56" customFormat="1" ht="13.5" x14ac:dyDescent="0.15">
      <c r="A17" s="356" t="s">
        <v>77</v>
      </c>
      <c r="B17" s="83"/>
      <c r="C17" s="83"/>
      <c r="D17" s="84"/>
      <c r="E17" s="83"/>
      <c r="F17" s="83"/>
      <c r="G17" s="83"/>
      <c r="H17" s="83"/>
      <c r="I17" s="85"/>
      <c r="J17" s="86">
        <f>SUM(J18:J19)</f>
        <v>0</v>
      </c>
      <c r="K17" s="86">
        <f>SUM(K18:K19)</f>
        <v>0</v>
      </c>
      <c r="L17" s="452"/>
    </row>
    <row r="18" spans="1:13" s="56" customFormat="1" ht="13.5" x14ac:dyDescent="0.15">
      <c r="A18" s="62"/>
      <c r="B18" s="56" t="s">
        <v>104</v>
      </c>
      <c r="D18" s="60"/>
      <c r="E18" s="56" t="s">
        <v>25</v>
      </c>
      <c r="I18" s="61" t="s">
        <v>96</v>
      </c>
      <c r="J18" s="63"/>
      <c r="K18" s="64">
        <f t="shared" si="0"/>
        <v>0</v>
      </c>
      <c r="L18" s="452"/>
    </row>
    <row r="19" spans="1:13" s="56" customFormat="1" ht="13.5" x14ac:dyDescent="0.15">
      <c r="A19" s="62"/>
      <c r="B19" s="56" t="s">
        <v>105</v>
      </c>
      <c r="D19" s="60"/>
      <c r="E19" s="56" t="s">
        <v>25</v>
      </c>
      <c r="I19" s="61" t="s">
        <v>96</v>
      </c>
      <c r="J19" s="63"/>
      <c r="K19" s="64">
        <f>J19</f>
        <v>0</v>
      </c>
      <c r="L19" s="452"/>
    </row>
    <row r="20" spans="1:13" s="56" customFormat="1" ht="13.5" x14ac:dyDescent="0.15">
      <c r="A20" s="357" t="s">
        <v>35</v>
      </c>
      <c r="B20" s="88"/>
      <c r="C20" s="88"/>
      <c r="D20" s="89"/>
      <c r="E20" s="88"/>
      <c r="F20" s="88"/>
      <c r="G20" s="88"/>
      <c r="H20" s="88"/>
      <c r="I20" s="88"/>
      <c r="J20" s="90">
        <f>SUM(J21,J25)</f>
        <v>0</v>
      </c>
      <c r="K20" s="90">
        <f>SUM(K21,K25)</f>
        <v>0</v>
      </c>
      <c r="L20" s="452"/>
    </row>
    <row r="21" spans="1:13" s="56" customFormat="1" ht="13.5" x14ac:dyDescent="0.15">
      <c r="A21" s="356" t="s">
        <v>78</v>
      </c>
      <c r="B21" s="83"/>
      <c r="C21" s="83"/>
      <c r="D21" s="87"/>
      <c r="E21" s="83"/>
      <c r="F21" s="83"/>
      <c r="G21" s="83"/>
      <c r="H21" s="83"/>
      <c r="I21" s="83"/>
      <c r="J21" s="86">
        <f>SUM(J22:J24)</f>
        <v>0</v>
      </c>
      <c r="K21" s="86">
        <f>SUM(K22:K24)</f>
        <v>0</v>
      </c>
      <c r="L21" s="452"/>
    </row>
    <row r="22" spans="1:13" s="56" customFormat="1" ht="13.5" x14ac:dyDescent="0.15">
      <c r="A22" s="62"/>
      <c r="B22" s="56" t="s">
        <v>146</v>
      </c>
      <c r="C22" s="56" t="s">
        <v>93</v>
      </c>
      <c r="D22" s="60">
        <v>1830</v>
      </c>
      <c r="E22" s="56" t="s">
        <v>25</v>
      </c>
      <c r="F22" s="56" t="s">
        <v>94</v>
      </c>
      <c r="G22" s="56">
        <v>0</v>
      </c>
      <c r="H22" s="56" t="s">
        <v>95</v>
      </c>
      <c r="I22" s="61" t="s">
        <v>96</v>
      </c>
      <c r="J22" s="63">
        <f>D22*G22</f>
        <v>0</v>
      </c>
      <c r="K22" s="65">
        <f>J22</f>
        <v>0</v>
      </c>
      <c r="L22" s="452"/>
      <c r="M22" s="66"/>
    </row>
    <row r="23" spans="1:13" s="56" customFormat="1" ht="13.5" x14ac:dyDescent="0.15">
      <c r="A23" s="62"/>
      <c r="B23" s="56" t="s">
        <v>147</v>
      </c>
      <c r="C23" s="56" t="s">
        <v>93</v>
      </c>
      <c r="D23" s="60">
        <v>3530</v>
      </c>
      <c r="E23" s="56" t="s">
        <v>25</v>
      </c>
      <c r="F23" s="56" t="s">
        <v>94</v>
      </c>
      <c r="G23" s="56">
        <v>0</v>
      </c>
      <c r="H23" s="56" t="s">
        <v>95</v>
      </c>
      <c r="I23" s="61" t="s">
        <v>96</v>
      </c>
      <c r="J23" s="63">
        <f>D23*G23</f>
        <v>0</v>
      </c>
      <c r="K23" s="65">
        <f>J23</f>
        <v>0</v>
      </c>
      <c r="L23" s="452"/>
    </row>
    <row r="24" spans="1:13" s="56" customFormat="1" ht="13.5" x14ac:dyDescent="0.15">
      <c r="A24" s="62"/>
      <c r="D24" s="60"/>
      <c r="I24" s="61"/>
      <c r="J24" s="63"/>
      <c r="K24" s="65">
        <f>J24</f>
        <v>0</v>
      </c>
      <c r="L24" s="452"/>
    </row>
    <row r="25" spans="1:13" s="56" customFormat="1" ht="13.5" x14ac:dyDescent="0.15">
      <c r="A25" s="356" t="s">
        <v>79</v>
      </c>
      <c r="B25" s="83"/>
      <c r="C25" s="83"/>
      <c r="D25" s="87"/>
      <c r="E25" s="83"/>
      <c r="F25" s="83"/>
      <c r="G25" s="83"/>
      <c r="H25" s="83"/>
      <c r="I25" s="83"/>
      <c r="J25" s="86">
        <f>SUM(J26)</f>
        <v>0</v>
      </c>
      <c r="K25" s="86">
        <f>SUM(K26)</f>
        <v>0</v>
      </c>
      <c r="L25" s="452"/>
    </row>
    <row r="26" spans="1:13" s="56" customFormat="1" ht="13.5" x14ac:dyDescent="0.15">
      <c r="A26" s="62"/>
      <c r="B26" s="56" t="s">
        <v>148</v>
      </c>
      <c r="C26" s="56" t="s">
        <v>93</v>
      </c>
      <c r="D26" s="60">
        <v>8000</v>
      </c>
      <c r="E26" s="56" t="s">
        <v>25</v>
      </c>
      <c r="F26" s="56" t="s">
        <v>94</v>
      </c>
      <c r="G26" s="56">
        <v>0</v>
      </c>
      <c r="H26" s="56" t="s">
        <v>107</v>
      </c>
      <c r="I26" s="61" t="s">
        <v>96</v>
      </c>
      <c r="J26" s="63">
        <f t="shared" ref="J26" si="1">D26*G26</f>
        <v>0</v>
      </c>
      <c r="K26" s="65">
        <f>J26</f>
        <v>0</v>
      </c>
      <c r="L26" s="452"/>
    </row>
    <row r="27" spans="1:13" s="56" customFormat="1" ht="13.5" x14ac:dyDescent="0.15">
      <c r="A27" s="357" t="s">
        <v>36</v>
      </c>
      <c r="B27" s="88"/>
      <c r="C27" s="88"/>
      <c r="D27" s="89"/>
      <c r="E27" s="88"/>
      <c r="F27" s="88"/>
      <c r="G27" s="88"/>
      <c r="H27" s="88"/>
      <c r="I27" s="88"/>
      <c r="J27" s="90">
        <f>SUM(J28,J32,J37,J40)</f>
        <v>0</v>
      </c>
      <c r="K27" s="96">
        <f>SUM(K28,K32,K37,K40)</f>
        <v>0</v>
      </c>
      <c r="L27" s="452"/>
    </row>
    <row r="28" spans="1:13" s="56" customFormat="1" ht="13.5" x14ac:dyDescent="0.15">
      <c r="A28" s="356" t="s">
        <v>80</v>
      </c>
      <c r="B28" s="83"/>
      <c r="C28" s="83"/>
      <c r="D28" s="87"/>
      <c r="E28" s="83"/>
      <c r="F28" s="83"/>
      <c r="G28" s="83"/>
      <c r="H28" s="83"/>
      <c r="I28" s="83"/>
      <c r="J28" s="86">
        <f>SUM(J29:J31)</f>
        <v>0</v>
      </c>
      <c r="K28" s="86">
        <f>SUM(K29:K31)</f>
        <v>0</v>
      </c>
      <c r="L28" s="452"/>
    </row>
    <row r="29" spans="1:13" s="56" customFormat="1" ht="13.5" x14ac:dyDescent="0.15">
      <c r="A29" s="62"/>
      <c r="B29" s="56" t="s">
        <v>109</v>
      </c>
      <c r="D29" s="60"/>
      <c r="E29" s="56" t="s">
        <v>25</v>
      </c>
      <c r="I29" s="61" t="s">
        <v>96</v>
      </c>
      <c r="J29" s="63"/>
      <c r="K29" s="64">
        <f>J29</f>
        <v>0</v>
      </c>
      <c r="L29" s="452"/>
    </row>
    <row r="30" spans="1:13" s="56" customFormat="1" ht="13.5" x14ac:dyDescent="0.15">
      <c r="A30" s="62"/>
      <c r="B30" s="56" t="s">
        <v>110</v>
      </c>
      <c r="D30" s="60"/>
      <c r="E30" s="56" t="s">
        <v>25</v>
      </c>
      <c r="I30" s="61" t="s">
        <v>96</v>
      </c>
      <c r="J30" s="63"/>
      <c r="K30" s="64">
        <f>J30</f>
        <v>0</v>
      </c>
      <c r="L30" s="452"/>
    </row>
    <row r="31" spans="1:13" s="56" customFormat="1" ht="13.5" x14ac:dyDescent="0.15">
      <c r="A31" s="62"/>
      <c r="D31" s="60"/>
      <c r="I31" s="61"/>
      <c r="J31" s="63"/>
      <c r="K31" s="64">
        <f>J31</f>
        <v>0</v>
      </c>
      <c r="L31" s="452"/>
    </row>
    <row r="32" spans="1:13" s="56" customFormat="1" ht="13.5" x14ac:dyDescent="0.15">
      <c r="A32" s="356" t="s">
        <v>81</v>
      </c>
      <c r="B32" s="83"/>
      <c r="C32" s="83"/>
      <c r="D32" s="84"/>
      <c r="E32" s="83"/>
      <c r="F32" s="83"/>
      <c r="G32" s="83"/>
      <c r="H32" s="83"/>
      <c r="I32" s="83"/>
      <c r="J32" s="86">
        <f>SUM(J33:J36)</f>
        <v>0</v>
      </c>
      <c r="K32" s="86">
        <f>SUM(K33:K36)</f>
        <v>0</v>
      </c>
      <c r="L32" s="452"/>
    </row>
    <row r="33" spans="1:12" s="56" customFormat="1" ht="13.5" x14ac:dyDescent="0.15">
      <c r="A33" s="313" t="s">
        <v>111</v>
      </c>
      <c r="B33" s="270" t="s">
        <v>381</v>
      </c>
      <c r="C33" s="270" t="s">
        <v>93</v>
      </c>
      <c r="D33" s="60"/>
      <c r="E33" s="270" t="s">
        <v>25</v>
      </c>
      <c r="F33" s="270" t="s">
        <v>94</v>
      </c>
      <c r="G33" s="270"/>
      <c r="H33" s="270" t="s">
        <v>380</v>
      </c>
      <c r="I33" s="314" t="s">
        <v>96</v>
      </c>
      <c r="J33" s="63">
        <f>D33*G33</f>
        <v>0</v>
      </c>
      <c r="K33" s="64">
        <f>J33</f>
        <v>0</v>
      </c>
      <c r="L33" s="452"/>
    </row>
    <row r="34" spans="1:12" s="56" customFormat="1" ht="13.5" x14ac:dyDescent="0.15">
      <c r="A34" s="313"/>
      <c r="B34" s="270" t="s">
        <v>382</v>
      </c>
      <c r="C34" s="270" t="s">
        <v>93</v>
      </c>
      <c r="D34" s="60"/>
      <c r="E34" s="270" t="s">
        <v>25</v>
      </c>
      <c r="F34" s="270" t="s">
        <v>94</v>
      </c>
      <c r="G34" s="270"/>
      <c r="H34" s="270" t="s">
        <v>380</v>
      </c>
      <c r="I34" s="314" t="s">
        <v>96</v>
      </c>
      <c r="J34" s="63">
        <f>D34*G34</f>
        <v>0</v>
      </c>
      <c r="K34" s="64">
        <f t="shared" ref="K34:K35" si="2">J34</f>
        <v>0</v>
      </c>
      <c r="L34" s="452"/>
    </row>
    <row r="35" spans="1:12" s="56" customFormat="1" ht="13.5" x14ac:dyDescent="0.15">
      <c r="A35" s="313" t="s">
        <v>112</v>
      </c>
      <c r="B35" s="270" t="s">
        <v>382</v>
      </c>
      <c r="C35" s="270" t="s">
        <v>93</v>
      </c>
      <c r="D35" s="60"/>
      <c r="E35" s="270" t="s">
        <v>25</v>
      </c>
      <c r="F35" s="270" t="s">
        <v>94</v>
      </c>
      <c r="G35" s="270"/>
      <c r="H35" s="270" t="s">
        <v>380</v>
      </c>
      <c r="I35" s="314" t="s">
        <v>96</v>
      </c>
      <c r="J35" s="63">
        <f t="shared" ref="J35" si="3">D35*G35</f>
        <v>0</v>
      </c>
      <c r="K35" s="64">
        <f t="shared" si="2"/>
        <v>0</v>
      </c>
      <c r="L35" s="452"/>
    </row>
    <row r="36" spans="1:12" s="56" customFormat="1" ht="13.5" x14ac:dyDescent="0.15">
      <c r="A36" s="62"/>
      <c r="D36" s="60"/>
      <c r="I36" s="61"/>
      <c r="J36" s="63"/>
      <c r="K36" s="64">
        <f t="shared" ref="K36" si="4">J36</f>
        <v>0</v>
      </c>
      <c r="L36" s="452"/>
    </row>
    <row r="37" spans="1:12" s="56" customFormat="1" ht="13.5" x14ac:dyDescent="0.15">
      <c r="A37" s="356" t="s">
        <v>82</v>
      </c>
      <c r="B37" s="83"/>
      <c r="C37" s="83"/>
      <c r="D37" s="87"/>
      <c r="E37" s="83"/>
      <c r="F37" s="83"/>
      <c r="G37" s="83"/>
      <c r="H37" s="83"/>
      <c r="I37" s="83"/>
      <c r="J37" s="86">
        <f>SUM(J38:J39)</f>
        <v>0</v>
      </c>
      <c r="K37" s="86">
        <f>SUM(K38:K39)</f>
        <v>0</v>
      </c>
      <c r="L37" s="452"/>
    </row>
    <row r="38" spans="1:12" s="56" customFormat="1" ht="13.5" x14ac:dyDescent="0.15">
      <c r="A38" s="62"/>
      <c r="B38" s="56" t="s">
        <v>390</v>
      </c>
      <c r="D38" s="60"/>
      <c r="E38" s="56" t="s">
        <v>25</v>
      </c>
      <c r="I38" s="61" t="s">
        <v>96</v>
      </c>
      <c r="J38" s="63"/>
      <c r="K38" s="64">
        <f>J38</f>
        <v>0</v>
      </c>
      <c r="L38" s="452"/>
    </row>
    <row r="39" spans="1:12" s="56" customFormat="1" ht="13.5" x14ac:dyDescent="0.15">
      <c r="A39" s="62"/>
      <c r="D39" s="60"/>
      <c r="I39" s="61"/>
      <c r="J39" s="63"/>
      <c r="K39" s="64">
        <f>J39</f>
        <v>0</v>
      </c>
      <c r="L39" s="452"/>
    </row>
    <row r="40" spans="1:12" s="56" customFormat="1" ht="13.5" x14ac:dyDescent="0.15">
      <c r="A40" s="356" t="s">
        <v>83</v>
      </c>
      <c r="B40" s="83"/>
      <c r="C40" s="83"/>
      <c r="D40" s="84"/>
      <c r="E40" s="83"/>
      <c r="F40" s="83"/>
      <c r="G40" s="83"/>
      <c r="H40" s="83"/>
      <c r="I40" s="83"/>
      <c r="J40" s="86">
        <f>SUM(J41:J50)</f>
        <v>0</v>
      </c>
      <c r="K40" s="86">
        <f>SUM(K41:K50)</f>
        <v>0</v>
      </c>
      <c r="L40" s="452"/>
    </row>
    <row r="41" spans="1:12" s="56" customFormat="1" ht="13.5" x14ac:dyDescent="0.15">
      <c r="A41" s="313" t="s">
        <v>195</v>
      </c>
      <c r="C41" s="56" t="s">
        <v>93</v>
      </c>
      <c r="D41" s="60"/>
      <c r="E41" s="56" t="s">
        <v>25</v>
      </c>
      <c r="F41" s="56" t="s">
        <v>94</v>
      </c>
      <c r="H41" s="56" t="s">
        <v>114</v>
      </c>
      <c r="I41" s="61" t="s">
        <v>96</v>
      </c>
      <c r="J41" s="63">
        <f>D41*G41</f>
        <v>0</v>
      </c>
      <c r="K41" s="64">
        <f t="shared" ref="K41:K50" si="5">J41</f>
        <v>0</v>
      </c>
      <c r="L41" s="452"/>
    </row>
    <row r="42" spans="1:12" s="56" customFormat="1" ht="13.5" x14ac:dyDescent="0.15">
      <c r="A42" s="313" t="s">
        <v>196</v>
      </c>
      <c r="D42" s="60"/>
      <c r="I42" s="61"/>
      <c r="J42" s="63"/>
      <c r="K42" s="64">
        <f t="shared" si="5"/>
        <v>0</v>
      </c>
      <c r="L42" s="452"/>
    </row>
    <row r="43" spans="1:12" s="56" customFormat="1" ht="13.5" x14ac:dyDescent="0.15">
      <c r="A43" s="313" t="s">
        <v>201</v>
      </c>
      <c r="D43" s="60"/>
      <c r="I43" s="61"/>
      <c r="J43" s="63"/>
      <c r="K43" s="64">
        <f t="shared" si="5"/>
        <v>0</v>
      </c>
      <c r="L43" s="452"/>
    </row>
    <row r="44" spans="1:12" s="56" customFormat="1" ht="13.5" x14ac:dyDescent="0.15">
      <c r="A44" s="313" t="s">
        <v>200</v>
      </c>
      <c r="C44" s="56" t="s">
        <v>93</v>
      </c>
      <c r="D44" s="60"/>
      <c r="E44" s="56" t="s">
        <v>25</v>
      </c>
      <c r="F44" s="56" t="s">
        <v>94</v>
      </c>
      <c r="H44" s="56" t="s">
        <v>114</v>
      </c>
      <c r="I44" s="61" t="s">
        <v>96</v>
      </c>
      <c r="J44" s="63">
        <f>D44*G44</f>
        <v>0</v>
      </c>
      <c r="K44" s="64">
        <f t="shared" si="5"/>
        <v>0</v>
      </c>
      <c r="L44" s="452"/>
    </row>
    <row r="45" spans="1:12" s="56" customFormat="1" ht="13.5" x14ac:dyDescent="0.15">
      <c r="A45" s="313" t="s">
        <v>199</v>
      </c>
      <c r="D45" s="60"/>
      <c r="I45" s="61"/>
      <c r="J45" s="63"/>
      <c r="K45" s="64">
        <f t="shared" si="5"/>
        <v>0</v>
      </c>
      <c r="L45" s="452"/>
    </row>
    <row r="46" spans="1:12" s="56" customFormat="1" ht="13.5" x14ac:dyDescent="0.15">
      <c r="A46" s="313" t="s">
        <v>198</v>
      </c>
      <c r="D46" s="60"/>
      <c r="I46" s="61"/>
      <c r="J46" s="63"/>
      <c r="K46" s="64">
        <f t="shared" si="5"/>
        <v>0</v>
      </c>
      <c r="L46" s="452"/>
    </row>
    <row r="47" spans="1:12" s="56" customFormat="1" ht="13.5" x14ac:dyDescent="0.15">
      <c r="A47" s="313" t="s">
        <v>197</v>
      </c>
      <c r="D47" s="60"/>
      <c r="I47" s="61"/>
      <c r="J47" s="63"/>
      <c r="K47" s="64">
        <f t="shared" si="5"/>
        <v>0</v>
      </c>
      <c r="L47" s="452"/>
    </row>
    <row r="48" spans="1:12" s="56" customFormat="1" ht="13.5" x14ac:dyDescent="0.15">
      <c r="A48" s="62" t="s">
        <v>193</v>
      </c>
      <c r="B48" s="56" t="s">
        <v>115</v>
      </c>
      <c r="D48" s="60"/>
      <c r="I48" s="61"/>
      <c r="J48" s="63"/>
      <c r="K48" s="64">
        <f t="shared" si="5"/>
        <v>0</v>
      </c>
      <c r="L48" s="452"/>
    </row>
    <row r="49" spans="1:12" s="56" customFormat="1" ht="13.5" x14ac:dyDescent="0.15">
      <c r="A49" s="62"/>
      <c r="B49" s="56" t="s">
        <v>116</v>
      </c>
      <c r="D49" s="60"/>
      <c r="I49" s="61"/>
      <c r="J49" s="63"/>
      <c r="K49" s="64">
        <f t="shared" si="5"/>
        <v>0</v>
      </c>
      <c r="L49" s="452"/>
    </row>
    <row r="50" spans="1:12" s="56" customFormat="1" ht="13.5" x14ac:dyDescent="0.15">
      <c r="A50" s="62" t="s">
        <v>194</v>
      </c>
      <c r="D50" s="60"/>
      <c r="I50" s="61"/>
      <c r="J50" s="63"/>
      <c r="K50" s="64">
        <f t="shared" si="5"/>
        <v>0</v>
      </c>
      <c r="L50" s="452"/>
    </row>
    <row r="51" spans="1:12" s="71" customFormat="1" ht="14.25" thickBot="1" x14ac:dyDescent="0.2">
      <c r="A51" s="358" t="s">
        <v>150</v>
      </c>
      <c r="B51" s="219" t="s">
        <v>400</v>
      </c>
      <c r="C51" s="91">
        <v>0</v>
      </c>
      <c r="D51" s="92" t="s">
        <v>401</v>
      </c>
      <c r="E51" s="91"/>
      <c r="F51" s="91"/>
      <c r="G51" s="91"/>
      <c r="H51" s="91"/>
      <c r="I51" s="93"/>
      <c r="J51" s="94">
        <f>ROUNDDOWN((J6+J20+J27)*C51%,-3)</f>
        <v>0</v>
      </c>
      <c r="K51" s="95">
        <f>ROUNDDOWN((K6+K20+K27)*C51%,-3)</f>
        <v>0</v>
      </c>
      <c r="L51" s="453"/>
    </row>
    <row r="52" spans="1:12" s="71" customFormat="1" ht="14.25" thickBot="1" x14ac:dyDescent="0.2">
      <c r="A52" s="359" t="s">
        <v>151</v>
      </c>
      <c r="B52" s="72"/>
      <c r="C52" s="67"/>
      <c r="D52" s="68"/>
      <c r="E52" s="67"/>
      <c r="F52" s="67"/>
      <c r="G52" s="67"/>
      <c r="H52" s="67"/>
      <c r="I52" s="69"/>
      <c r="J52" s="70">
        <f>SUM(J6,J20,J27,J51)</f>
        <v>0</v>
      </c>
      <c r="K52" s="70">
        <f>SUM(K6,K20,K27,K51)</f>
        <v>0</v>
      </c>
      <c r="L52" s="73">
        <f>ROUNDDOWN((K52)*A55,-3)</f>
        <v>0</v>
      </c>
    </row>
    <row r="53" spans="1:12" s="71" customFormat="1" ht="13.5" x14ac:dyDescent="0.15">
      <c r="A53" s="359" t="s">
        <v>152</v>
      </c>
      <c r="B53" s="74">
        <v>10</v>
      </c>
      <c r="C53" s="67"/>
      <c r="D53" s="68"/>
      <c r="E53" s="67"/>
      <c r="F53" s="67"/>
      <c r="G53" s="67"/>
      <c r="H53" s="67"/>
      <c r="I53" s="69"/>
      <c r="J53" s="70">
        <f>ROUNDDOWN(J52*B53%,0)</f>
        <v>0</v>
      </c>
      <c r="K53" s="461"/>
      <c r="L53" s="463"/>
    </row>
    <row r="54" spans="1:12" s="71" customFormat="1" ht="14.25" thickBot="1" x14ac:dyDescent="0.2">
      <c r="A54" s="360" t="s">
        <v>153</v>
      </c>
      <c r="B54" s="75"/>
      <c r="C54" s="75"/>
      <c r="D54" s="75"/>
      <c r="E54" s="75"/>
      <c r="F54" s="75"/>
      <c r="G54" s="75"/>
      <c r="H54" s="75"/>
      <c r="I54" s="75"/>
      <c r="J54" s="76">
        <f>SUM(J52:J53)</f>
        <v>0</v>
      </c>
      <c r="K54" s="462"/>
      <c r="L54" s="453"/>
    </row>
    <row r="55" spans="1:12" s="71" customFormat="1" ht="13.5" x14ac:dyDescent="0.15">
      <c r="A55" s="263">
        <v>0.5</v>
      </c>
      <c r="J55" s="72"/>
      <c r="K55" s="77"/>
      <c r="L55" s="78"/>
    </row>
    <row r="56" spans="1:12" ht="20.100000000000001" customHeight="1" x14ac:dyDescent="0.15">
      <c r="A56" s="464" t="s">
        <v>142</v>
      </c>
      <c r="B56" s="464"/>
      <c r="C56" s="464"/>
      <c r="D56" s="464"/>
      <c r="E56" s="464"/>
      <c r="F56" s="464"/>
      <c r="G56" s="464"/>
      <c r="H56" s="464"/>
      <c r="I56" s="464"/>
      <c r="J56" s="464"/>
      <c r="K56" s="464"/>
      <c r="L56" s="464"/>
    </row>
    <row r="57" spans="1:12" ht="30" customHeight="1" x14ac:dyDescent="0.15">
      <c r="A57" s="438" t="s">
        <v>191</v>
      </c>
      <c r="B57" s="438"/>
      <c r="C57" s="438"/>
      <c r="D57" s="438"/>
      <c r="E57" s="438"/>
      <c r="F57" s="438"/>
      <c r="G57" s="438"/>
      <c r="H57" s="438"/>
      <c r="I57" s="438"/>
      <c r="J57" s="438"/>
      <c r="K57" s="438"/>
      <c r="L57" s="438"/>
    </row>
    <row r="58" spans="1:12" ht="19.5" customHeight="1" x14ac:dyDescent="0.15">
      <c r="A58" s="465" t="s">
        <v>192</v>
      </c>
      <c r="B58" s="465"/>
      <c r="C58" s="465"/>
      <c r="D58" s="465"/>
      <c r="E58" s="465"/>
      <c r="F58" s="465"/>
      <c r="G58" s="465"/>
      <c r="H58" s="465"/>
      <c r="I58" s="465"/>
      <c r="J58" s="465"/>
      <c r="K58" s="465"/>
      <c r="L58" s="465"/>
    </row>
    <row r="59" spans="1:12" ht="19.5" customHeight="1" x14ac:dyDescent="0.15">
      <c r="A59" s="71"/>
      <c r="K59" s="354" t="s">
        <v>409</v>
      </c>
      <c r="L59" s="299" t="s">
        <v>424</v>
      </c>
    </row>
    <row r="60" spans="1:12" ht="19.5" customHeight="1" x14ac:dyDescent="0.15">
      <c r="A60" s="79"/>
    </row>
  </sheetData>
  <sheetProtection sheet="1" formatCells="0" formatColumns="0" formatRows="0" insertColumns="0" insertRows="0" insertHyperlinks="0" deleteColumns="0" deleteRows="0" sort="0" autoFilter="0" pivotTables="0"/>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CEC3FEE7-9093-4D82-B422-B543A4AADEAA}">
      <formula1>"0,10,11,12,13,14,15,16,17,18,19,20,21,22,23,24,25,26,27,28,29,30"</formula1>
    </dataValidation>
  </dataValidations>
  <pageMargins left="0.7" right="0.7" top="0.75" bottom="0.75" header="0.3" footer="0.3"/>
  <pageSetup paperSize="9" scale="61"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09"/>
  <sheetViews>
    <sheetView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B1" sqref="B1:F1"/>
    </sheetView>
  </sheetViews>
  <sheetFormatPr defaultRowHeight="13.5" x14ac:dyDescent="0.15"/>
  <cols>
    <col min="1" max="1" width="1" style="108" customWidth="1"/>
    <col min="2" max="2" width="33.875" style="108" customWidth="1"/>
    <col min="3" max="3" width="37.5" style="176" customWidth="1"/>
    <col min="4" max="4" width="27.125" style="178" customWidth="1"/>
    <col min="5" max="5" width="34.75" style="177" customWidth="1"/>
    <col min="6" max="6" width="19.875" style="108" customWidth="1"/>
    <col min="7" max="7" width="4.5" style="108" bestFit="1" customWidth="1"/>
    <col min="8" max="16384" width="9" style="108"/>
  </cols>
  <sheetData>
    <row r="1" spans="2:9" ht="29.25" customHeight="1" thickBot="1" x14ac:dyDescent="0.2">
      <c r="B1" s="361" t="s">
        <v>223</v>
      </c>
      <c r="C1" s="362"/>
      <c r="D1" s="363"/>
      <c r="E1" s="363"/>
      <c r="F1" s="363"/>
    </row>
    <row r="2" spans="2:9" s="113" customFormat="1" ht="27.75" thickBot="1" x14ac:dyDescent="0.2">
      <c r="B2" s="109" t="s">
        <v>0</v>
      </c>
      <c r="C2" s="110" t="s">
        <v>40</v>
      </c>
      <c r="D2" s="111" t="s">
        <v>1</v>
      </c>
      <c r="E2" s="112" t="s">
        <v>2</v>
      </c>
      <c r="F2" s="112" t="s">
        <v>126</v>
      </c>
    </row>
    <row r="3" spans="2:9" ht="14.25" thickTop="1" x14ac:dyDescent="0.15">
      <c r="B3" s="114" t="s">
        <v>170</v>
      </c>
      <c r="C3" s="115" t="s">
        <v>3</v>
      </c>
      <c r="D3" s="116" t="s">
        <v>3</v>
      </c>
      <c r="E3" s="117" t="s">
        <v>4</v>
      </c>
      <c r="F3" s="118" t="s">
        <v>26</v>
      </c>
    </row>
    <row r="4" spans="2:9" ht="59.25" customHeight="1" x14ac:dyDescent="0.15">
      <c r="B4" s="114" t="s">
        <v>260</v>
      </c>
      <c r="C4" s="217"/>
      <c r="D4" s="116" t="s">
        <v>276</v>
      </c>
      <c r="E4" s="117" t="s">
        <v>378</v>
      </c>
      <c r="F4" s="119" t="s">
        <v>263</v>
      </c>
    </row>
    <row r="5" spans="2:9" x14ac:dyDescent="0.15">
      <c r="B5" s="114" t="s">
        <v>169</v>
      </c>
      <c r="C5" s="18"/>
      <c r="D5" s="204">
        <v>45721</v>
      </c>
      <c r="E5" s="117"/>
      <c r="F5" s="118" t="s">
        <v>208</v>
      </c>
    </row>
    <row r="6" spans="2:9" ht="84.75" customHeight="1" x14ac:dyDescent="0.15">
      <c r="B6" s="114" t="s">
        <v>171</v>
      </c>
      <c r="C6" s="19"/>
      <c r="D6" s="116" t="s">
        <v>5</v>
      </c>
      <c r="E6" s="117"/>
      <c r="F6" s="118" t="s">
        <v>209</v>
      </c>
    </row>
    <row r="7" spans="2:9" x14ac:dyDescent="0.15">
      <c r="B7" s="114" t="s">
        <v>6</v>
      </c>
      <c r="C7" s="19"/>
      <c r="D7" s="116" t="s">
        <v>220</v>
      </c>
      <c r="E7" s="120" t="s">
        <v>125</v>
      </c>
      <c r="F7" s="118" t="s">
        <v>210</v>
      </c>
      <c r="G7" s="108">
        <f>LEN(C7)</f>
        <v>0</v>
      </c>
    </row>
    <row r="8" spans="2:9" x14ac:dyDescent="0.15">
      <c r="B8" s="114" t="s">
        <v>410</v>
      </c>
      <c r="C8" s="19"/>
      <c r="D8" s="116" t="s">
        <v>411</v>
      </c>
      <c r="E8" s="120" t="s">
        <v>412</v>
      </c>
      <c r="F8" s="118"/>
    </row>
    <row r="9" spans="2:9" ht="54" x14ac:dyDescent="0.15">
      <c r="B9" s="121" t="s">
        <v>39</v>
      </c>
      <c r="C9" s="19"/>
      <c r="D9" s="122" t="s">
        <v>221</v>
      </c>
      <c r="E9" s="123" t="s">
        <v>127</v>
      </c>
      <c r="F9" s="124" t="s">
        <v>211</v>
      </c>
      <c r="G9" s="108">
        <f>LEN(C9)</f>
        <v>0</v>
      </c>
      <c r="I9" s="125"/>
    </row>
    <row r="10" spans="2:9" x14ac:dyDescent="0.15">
      <c r="B10" s="114" t="s">
        <v>65</v>
      </c>
      <c r="C10" s="223" t="s">
        <v>121</v>
      </c>
      <c r="D10" s="126"/>
      <c r="E10" s="127" t="s">
        <v>66</v>
      </c>
      <c r="F10" s="124" t="s">
        <v>212</v>
      </c>
    </row>
    <row r="11" spans="2:9" ht="77.25" customHeight="1" thickBot="1" x14ac:dyDescent="0.2">
      <c r="B11" s="128" t="s">
        <v>67</v>
      </c>
      <c r="C11" s="205"/>
      <c r="D11" s="129">
        <v>45747</v>
      </c>
      <c r="E11" s="130" t="s">
        <v>271</v>
      </c>
      <c r="F11" s="131" t="s">
        <v>212</v>
      </c>
    </row>
    <row r="12" spans="2:9" ht="45" customHeight="1" thickTop="1" x14ac:dyDescent="0.15">
      <c r="B12" s="132" t="s">
        <v>293</v>
      </c>
      <c r="C12" s="224">
        <f>SUM(C15+C18+C21+C24+C27)</f>
        <v>0</v>
      </c>
      <c r="D12" s="133">
        <v>300000000</v>
      </c>
      <c r="E12" s="134" t="s">
        <v>264</v>
      </c>
      <c r="F12" s="135" t="s">
        <v>213</v>
      </c>
    </row>
    <row r="13" spans="2:9" ht="45" customHeight="1" x14ac:dyDescent="0.15">
      <c r="B13" s="114" t="s">
        <v>294</v>
      </c>
      <c r="C13" s="225">
        <f>SUM(C16+C19+C22+C25+C28)</f>
        <v>0</v>
      </c>
      <c r="D13" s="137">
        <v>250000000</v>
      </c>
      <c r="E13" s="136" t="s">
        <v>265</v>
      </c>
      <c r="F13" s="118" t="s">
        <v>214</v>
      </c>
    </row>
    <row r="14" spans="2:9" ht="45" customHeight="1" thickBot="1" x14ac:dyDescent="0.2">
      <c r="B14" s="128" t="s">
        <v>295</v>
      </c>
      <c r="C14" s="226">
        <f>SUM(C17+C20+C23+C26+C29)</f>
        <v>0</v>
      </c>
      <c r="D14" s="138">
        <v>200000000</v>
      </c>
      <c r="E14" s="139" t="s">
        <v>266</v>
      </c>
      <c r="F14" s="118" t="s">
        <v>215</v>
      </c>
    </row>
    <row r="15" spans="2:9" ht="45" customHeight="1" thickTop="1" x14ac:dyDescent="0.15">
      <c r="B15" s="168" t="s">
        <v>296</v>
      </c>
      <c r="C15" s="227">
        <f>'別紙2(4)項目別明細表(助成先)【2025年度】'!J57</f>
        <v>0</v>
      </c>
      <c r="D15" s="193"/>
      <c r="E15" s="194" t="s">
        <v>391</v>
      </c>
      <c r="F15" s="135" t="s">
        <v>213</v>
      </c>
    </row>
    <row r="16" spans="2:9" ht="45" customHeight="1" x14ac:dyDescent="0.15">
      <c r="B16" s="114" t="s">
        <v>297</v>
      </c>
      <c r="C16" s="225">
        <f>'別紙2(4)項目別明細表(助成先)【2025年度】'!K57</f>
        <v>0</v>
      </c>
      <c r="D16" s="137"/>
      <c r="E16" s="136" t="s">
        <v>392</v>
      </c>
      <c r="F16" s="118" t="s">
        <v>214</v>
      </c>
    </row>
    <row r="17" spans="2:7" ht="45" customHeight="1" thickBot="1" x14ac:dyDescent="0.2">
      <c r="B17" s="128" t="s">
        <v>298</v>
      </c>
      <c r="C17" s="226">
        <f>'別紙2(4)項目別明細表(助成先)【2025年度】'!L57</f>
        <v>0</v>
      </c>
      <c r="D17" s="138"/>
      <c r="E17" s="139" t="s">
        <v>393</v>
      </c>
      <c r="F17" s="118" t="s">
        <v>215</v>
      </c>
    </row>
    <row r="18" spans="2:7" ht="45" customHeight="1" thickTop="1" x14ac:dyDescent="0.15">
      <c r="B18" s="168" t="s">
        <v>299</v>
      </c>
      <c r="C18" s="227">
        <f>'別紙2(4)項目別明細表(助成先)【2026年度】'!J57</f>
        <v>0</v>
      </c>
      <c r="D18" s="193"/>
      <c r="E18" s="194" t="s">
        <v>394</v>
      </c>
      <c r="F18" s="135" t="s">
        <v>213</v>
      </c>
    </row>
    <row r="19" spans="2:7" ht="45" customHeight="1" x14ac:dyDescent="0.15">
      <c r="B19" s="114" t="s">
        <v>300</v>
      </c>
      <c r="C19" s="225">
        <f>'別紙2(4)項目別明細表(助成先)【2026年度】'!K57</f>
        <v>0</v>
      </c>
      <c r="D19" s="137"/>
      <c r="E19" s="136" t="s">
        <v>395</v>
      </c>
      <c r="F19" s="118" t="s">
        <v>214</v>
      </c>
    </row>
    <row r="20" spans="2:7" ht="45" customHeight="1" thickBot="1" x14ac:dyDescent="0.2">
      <c r="B20" s="128" t="s">
        <v>301</v>
      </c>
      <c r="C20" s="226">
        <f>'別紙2(4)項目別明細表(助成先)【2026年度】'!L57</f>
        <v>0</v>
      </c>
      <c r="D20" s="138"/>
      <c r="E20" s="139" t="s">
        <v>396</v>
      </c>
      <c r="F20" s="118" t="s">
        <v>215</v>
      </c>
    </row>
    <row r="21" spans="2:7" ht="45" customHeight="1" thickTop="1" x14ac:dyDescent="0.15">
      <c r="B21" s="168" t="s">
        <v>335</v>
      </c>
      <c r="C21" s="227">
        <f>'別紙2(4)項目別明細表(助成先)【2027年度】'!J57</f>
        <v>0</v>
      </c>
      <c r="D21" s="193"/>
      <c r="E21" s="194" t="s">
        <v>338</v>
      </c>
      <c r="F21" s="135" t="s">
        <v>213</v>
      </c>
    </row>
    <row r="22" spans="2:7" ht="45" customHeight="1" x14ac:dyDescent="0.15">
      <c r="B22" s="114" t="s">
        <v>336</v>
      </c>
      <c r="C22" s="225">
        <f>'別紙2(4)項目別明細表(助成先)【2027年度】'!K57</f>
        <v>0</v>
      </c>
      <c r="D22" s="137"/>
      <c r="E22" s="136" t="s">
        <v>339</v>
      </c>
      <c r="F22" s="118" t="s">
        <v>214</v>
      </c>
    </row>
    <row r="23" spans="2:7" ht="45" customHeight="1" thickBot="1" x14ac:dyDescent="0.2">
      <c r="B23" s="128" t="s">
        <v>337</v>
      </c>
      <c r="C23" s="226">
        <f>'別紙2(4)項目別明細表(助成先)【2027年度】'!L57</f>
        <v>0</v>
      </c>
      <c r="D23" s="138"/>
      <c r="E23" s="139" t="s">
        <v>340</v>
      </c>
      <c r="F23" s="118" t="s">
        <v>215</v>
      </c>
    </row>
    <row r="24" spans="2:7" ht="45" customHeight="1" thickTop="1" x14ac:dyDescent="0.15">
      <c r="B24" s="168" t="s">
        <v>383</v>
      </c>
      <c r="C24" s="227">
        <f>'別紙2(4)項目別明細表(助成先)【2028年度】'!$J$57</f>
        <v>0</v>
      </c>
      <c r="D24" s="193"/>
      <c r="E24" s="194" t="s">
        <v>397</v>
      </c>
      <c r="F24" s="135" t="s">
        <v>213</v>
      </c>
    </row>
    <row r="25" spans="2:7" ht="45" customHeight="1" x14ac:dyDescent="0.15">
      <c r="B25" s="114" t="s">
        <v>384</v>
      </c>
      <c r="C25" s="225">
        <f>'別紙2(4)項目別明細表(助成先)【2028年度】'!$K$57</f>
        <v>0</v>
      </c>
      <c r="D25" s="137"/>
      <c r="E25" s="136" t="s">
        <v>398</v>
      </c>
      <c r="F25" s="118" t="s">
        <v>214</v>
      </c>
    </row>
    <row r="26" spans="2:7" ht="45" customHeight="1" thickBot="1" x14ac:dyDescent="0.2">
      <c r="B26" s="128" t="s">
        <v>385</v>
      </c>
      <c r="C26" s="226">
        <f>'別紙2(4)項目別明細表(助成先)【2028年度】'!$L$57</f>
        <v>0</v>
      </c>
      <c r="D26" s="138"/>
      <c r="E26" s="139" t="s">
        <v>399</v>
      </c>
      <c r="F26" s="118" t="s">
        <v>215</v>
      </c>
    </row>
    <row r="27" spans="2:7" ht="45" customHeight="1" thickTop="1" x14ac:dyDescent="0.15">
      <c r="B27" s="168" t="s">
        <v>416</v>
      </c>
      <c r="C27" s="227">
        <f>'別紙2(4)項目別明細表(助成先)【2029年度】'!$J$57</f>
        <v>0</v>
      </c>
      <c r="D27" s="193"/>
      <c r="E27" s="194" t="s">
        <v>419</v>
      </c>
      <c r="F27" s="135" t="s">
        <v>213</v>
      </c>
    </row>
    <row r="28" spans="2:7" ht="45" customHeight="1" x14ac:dyDescent="0.15">
      <c r="B28" s="114" t="s">
        <v>417</v>
      </c>
      <c r="C28" s="225">
        <f>'別紙2(4)項目別明細表(助成先)【2029年度】'!$K$57</f>
        <v>0</v>
      </c>
      <c r="D28" s="137"/>
      <c r="E28" s="136" t="s">
        <v>420</v>
      </c>
      <c r="F28" s="118" t="s">
        <v>214</v>
      </c>
    </row>
    <row r="29" spans="2:7" ht="45" customHeight="1" thickBot="1" x14ac:dyDescent="0.2">
      <c r="B29" s="128" t="s">
        <v>418</v>
      </c>
      <c r="C29" s="226">
        <f>'別紙2(4)項目別明細表(助成先)【2029年度】'!$L$57</f>
        <v>0</v>
      </c>
      <c r="D29" s="138"/>
      <c r="E29" s="139" t="s">
        <v>421</v>
      </c>
      <c r="F29" s="118" t="s">
        <v>215</v>
      </c>
    </row>
    <row r="30" spans="2:7" ht="27.75" customHeight="1" thickTop="1" x14ac:dyDescent="0.15">
      <c r="B30" s="132" t="s">
        <v>179</v>
      </c>
      <c r="C30" s="21"/>
      <c r="D30" s="140" t="s">
        <v>27</v>
      </c>
      <c r="E30" s="141" t="s">
        <v>306</v>
      </c>
      <c r="F30" s="135" t="s">
        <v>216</v>
      </c>
      <c r="G30" s="108">
        <f>LEN(C30)</f>
        <v>0</v>
      </c>
    </row>
    <row r="31" spans="2:7" x14ac:dyDescent="0.15">
      <c r="B31" s="114" t="s">
        <v>7</v>
      </c>
      <c r="C31" s="19"/>
      <c r="D31" s="116" t="s">
        <v>173</v>
      </c>
      <c r="E31" s="117" t="s">
        <v>8</v>
      </c>
      <c r="F31" s="118" t="s">
        <v>209</v>
      </c>
    </row>
    <row r="32" spans="2:7" ht="27" x14ac:dyDescent="0.15">
      <c r="B32" s="114" t="s">
        <v>37</v>
      </c>
      <c r="C32" s="19"/>
      <c r="D32" s="116" t="s">
        <v>9</v>
      </c>
      <c r="E32" s="117" t="s">
        <v>10</v>
      </c>
      <c r="F32" s="118" t="s">
        <v>209</v>
      </c>
    </row>
    <row r="33" spans="2:9" x14ac:dyDescent="0.15">
      <c r="B33" s="114" t="s">
        <v>11</v>
      </c>
      <c r="C33" s="19"/>
      <c r="D33" s="116" t="s">
        <v>222</v>
      </c>
      <c r="E33" s="117"/>
      <c r="F33" s="118" t="s">
        <v>209</v>
      </c>
    </row>
    <row r="34" spans="2:9" x14ac:dyDescent="0.15">
      <c r="B34" s="114" t="s">
        <v>12</v>
      </c>
      <c r="C34" s="19"/>
      <c r="D34" s="116" t="s">
        <v>124</v>
      </c>
      <c r="E34" s="117" t="s">
        <v>119</v>
      </c>
      <c r="F34" s="118" t="s">
        <v>209</v>
      </c>
      <c r="I34" s="125"/>
    </row>
    <row r="35" spans="2:9" ht="15" customHeight="1" x14ac:dyDescent="0.15">
      <c r="B35" s="114" t="s">
        <v>334</v>
      </c>
      <c r="C35" s="18"/>
      <c r="D35" s="203">
        <v>42005</v>
      </c>
      <c r="E35" s="117"/>
      <c r="F35" s="118" t="s">
        <v>243</v>
      </c>
    </row>
    <row r="36" spans="2:9" ht="27" x14ac:dyDescent="0.15">
      <c r="B36" s="114" t="s">
        <v>19</v>
      </c>
      <c r="C36" s="22"/>
      <c r="D36" s="137">
        <v>10000000000</v>
      </c>
      <c r="E36" s="117" t="s">
        <v>20</v>
      </c>
      <c r="F36" s="118" t="s">
        <v>244</v>
      </c>
    </row>
    <row r="37" spans="2:9" x14ac:dyDescent="0.15">
      <c r="B37" s="142" t="s">
        <v>32</v>
      </c>
      <c r="C37" s="23"/>
      <c r="D37" s="143">
        <v>43921</v>
      </c>
      <c r="E37" s="144" t="s">
        <v>41</v>
      </c>
      <c r="F37" s="145" t="s">
        <v>244</v>
      </c>
    </row>
    <row r="38" spans="2:9" x14ac:dyDescent="0.15">
      <c r="B38" s="146" t="s">
        <v>184</v>
      </c>
      <c r="C38" s="28"/>
      <c r="D38" s="147">
        <v>10</v>
      </c>
      <c r="E38" s="148" t="s">
        <v>68</v>
      </c>
      <c r="F38" s="367" t="s">
        <v>244</v>
      </c>
    </row>
    <row r="39" spans="2:9" x14ac:dyDescent="0.15">
      <c r="B39" s="149" t="s">
        <v>224</v>
      </c>
      <c r="C39" s="29"/>
      <c r="D39" s="150">
        <v>3</v>
      </c>
      <c r="E39" s="117" t="s">
        <v>185</v>
      </c>
      <c r="F39" s="368"/>
    </row>
    <row r="40" spans="2:9" ht="27.75" thickBot="1" x14ac:dyDescent="0.2">
      <c r="B40" s="151" t="s">
        <v>70</v>
      </c>
      <c r="C40" s="30"/>
      <c r="D40" s="152"/>
      <c r="E40" s="153" t="s">
        <v>69</v>
      </c>
      <c r="F40" s="131" t="s">
        <v>244</v>
      </c>
    </row>
    <row r="41" spans="2:9" ht="14.25" thickTop="1" x14ac:dyDescent="0.15">
      <c r="B41" s="132" t="s">
        <v>225</v>
      </c>
      <c r="C41" s="20"/>
      <c r="D41" s="140" t="s">
        <v>13</v>
      </c>
      <c r="E41" s="141"/>
      <c r="F41" s="364" t="s">
        <v>217</v>
      </c>
    </row>
    <row r="42" spans="2:9" x14ac:dyDescent="0.15">
      <c r="B42" s="114" t="s">
        <v>226</v>
      </c>
      <c r="C42" s="19"/>
      <c r="D42" s="116" t="s">
        <v>29</v>
      </c>
      <c r="E42" s="117"/>
      <c r="F42" s="365"/>
    </row>
    <row r="43" spans="2:9" x14ac:dyDescent="0.15">
      <c r="B43" s="114" t="s">
        <v>227</v>
      </c>
      <c r="C43" s="19"/>
      <c r="D43" s="116" t="s">
        <v>14</v>
      </c>
      <c r="E43" s="117"/>
      <c r="F43" s="365"/>
    </row>
    <row r="44" spans="2:9" ht="18.75" customHeight="1" x14ac:dyDescent="0.15">
      <c r="B44" s="114" t="s">
        <v>228</v>
      </c>
      <c r="C44" s="19"/>
      <c r="D44" s="116" t="s">
        <v>28</v>
      </c>
      <c r="E44" s="117" t="s">
        <v>8</v>
      </c>
      <c r="F44" s="365"/>
    </row>
    <row r="45" spans="2:9" ht="27" x14ac:dyDescent="0.15">
      <c r="B45" s="114" t="s">
        <v>30</v>
      </c>
      <c r="C45" s="19"/>
      <c r="D45" s="116" t="s">
        <v>38</v>
      </c>
      <c r="E45" s="155" t="s">
        <v>42</v>
      </c>
      <c r="F45" s="365"/>
    </row>
    <row r="46" spans="2:9" ht="18.75" customHeight="1" x14ac:dyDescent="0.15">
      <c r="B46" s="114" t="s">
        <v>15</v>
      </c>
      <c r="C46" s="19"/>
      <c r="D46" s="116" t="s">
        <v>31</v>
      </c>
      <c r="E46" s="117" t="s">
        <v>16</v>
      </c>
      <c r="F46" s="365"/>
    </row>
    <row r="47" spans="2:9" ht="18.75" customHeight="1" thickBot="1" x14ac:dyDescent="0.2">
      <c r="B47" s="128" t="s">
        <v>17</v>
      </c>
      <c r="C47" s="24"/>
      <c r="D47" s="156" t="s">
        <v>178</v>
      </c>
      <c r="E47" s="153" t="s">
        <v>18</v>
      </c>
      <c r="F47" s="366"/>
    </row>
    <row r="48" spans="2:9" ht="36.75" customHeight="1" thickTop="1" thickBot="1" x14ac:dyDescent="0.2">
      <c r="B48" s="132" t="s">
        <v>341</v>
      </c>
      <c r="C48" s="99"/>
      <c r="D48" s="140" t="s">
        <v>343</v>
      </c>
      <c r="E48" s="141" t="s">
        <v>342</v>
      </c>
      <c r="F48" s="135" t="s">
        <v>245</v>
      </c>
    </row>
    <row r="49" spans="2:7" ht="27.75" thickTop="1" x14ac:dyDescent="0.15">
      <c r="B49" s="157" t="s">
        <v>347</v>
      </c>
      <c r="C49" s="25">
        <v>0</v>
      </c>
      <c r="D49" s="158">
        <v>140000</v>
      </c>
      <c r="E49" s="371" t="s">
        <v>379</v>
      </c>
      <c r="F49" s="364" t="s">
        <v>246</v>
      </c>
    </row>
    <row r="50" spans="2:7" ht="30" customHeight="1" x14ac:dyDescent="0.15">
      <c r="B50" s="211" t="s">
        <v>348</v>
      </c>
      <c r="C50" s="212"/>
      <c r="D50" s="213">
        <v>140010</v>
      </c>
      <c r="E50" s="372"/>
      <c r="F50" s="369"/>
    </row>
    <row r="51" spans="2:7" ht="27" x14ac:dyDescent="0.15">
      <c r="B51" s="159" t="s">
        <v>349</v>
      </c>
      <c r="C51" s="26"/>
      <c r="D51" s="160"/>
      <c r="E51" s="373"/>
      <c r="F51" s="369"/>
    </row>
    <row r="52" spans="2:7" ht="31.5" customHeight="1" x14ac:dyDescent="0.15">
      <c r="B52" s="159" t="s">
        <v>307</v>
      </c>
      <c r="C52" s="26"/>
      <c r="D52" s="160"/>
      <c r="E52" s="373"/>
      <c r="F52" s="369"/>
    </row>
    <row r="53" spans="2:7" ht="27" x14ac:dyDescent="0.15">
      <c r="B53" s="159" t="s">
        <v>350</v>
      </c>
      <c r="C53" s="26"/>
      <c r="D53" s="160"/>
      <c r="E53" s="373"/>
      <c r="F53" s="369"/>
    </row>
    <row r="54" spans="2:7" ht="27" customHeight="1" x14ac:dyDescent="0.15">
      <c r="B54" s="159" t="s">
        <v>308</v>
      </c>
      <c r="C54" s="26"/>
      <c r="D54" s="160"/>
      <c r="E54" s="373"/>
      <c r="F54" s="369"/>
    </row>
    <row r="55" spans="2:7" ht="27" x14ac:dyDescent="0.15">
      <c r="B55" s="159" t="s">
        <v>351</v>
      </c>
      <c r="C55" s="26"/>
      <c r="D55" s="160"/>
      <c r="E55" s="373"/>
      <c r="F55" s="369"/>
    </row>
    <row r="56" spans="2:7" ht="27.75" customHeight="1" x14ac:dyDescent="0.15">
      <c r="B56" s="159" t="s">
        <v>309</v>
      </c>
      <c r="C56" s="26"/>
      <c r="D56" s="160"/>
      <c r="E56" s="373"/>
      <c r="F56" s="369"/>
    </row>
    <row r="57" spans="2:7" ht="27" x14ac:dyDescent="0.15">
      <c r="B57" s="159" t="s">
        <v>352</v>
      </c>
      <c r="C57" s="26"/>
      <c r="D57" s="160"/>
      <c r="E57" s="373"/>
      <c r="F57" s="369"/>
    </row>
    <row r="58" spans="2:7" ht="30" customHeight="1" x14ac:dyDescent="0.15">
      <c r="B58" s="159" t="s">
        <v>310</v>
      </c>
      <c r="C58" s="26"/>
      <c r="D58" s="162"/>
      <c r="E58" s="373"/>
      <c r="F58" s="369"/>
    </row>
    <row r="59" spans="2:7" ht="27" x14ac:dyDescent="0.15">
      <c r="B59" s="161" t="s">
        <v>353</v>
      </c>
      <c r="C59" s="26"/>
      <c r="D59" s="162"/>
      <c r="E59" s="373"/>
      <c r="F59" s="369"/>
    </row>
    <row r="60" spans="2:7" ht="29.25" customHeight="1" x14ac:dyDescent="0.15">
      <c r="B60" s="161" t="s">
        <v>311</v>
      </c>
      <c r="C60" s="210"/>
      <c r="D60" s="162"/>
      <c r="E60" s="374"/>
      <c r="F60" s="370"/>
    </row>
    <row r="61" spans="2:7" ht="27.75" thickBot="1" x14ac:dyDescent="0.2">
      <c r="B61" s="128" t="s">
        <v>21</v>
      </c>
      <c r="C61" s="27"/>
      <c r="D61" s="163" t="s">
        <v>22</v>
      </c>
      <c r="E61" s="153"/>
      <c r="F61" s="131" t="s">
        <v>247</v>
      </c>
    </row>
    <row r="62" spans="2:7" ht="28.5" thickTop="1" thickBot="1" x14ac:dyDescent="0.2">
      <c r="B62" s="164" t="s">
        <v>23</v>
      </c>
      <c r="C62" s="106"/>
      <c r="D62" s="165">
        <v>1234567890</v>
      </c>
      <c r="E62" s="166" t="s">
        <v>317</v>
      </c>
      <c r="F62" s="167" t="s">
        <v>24</v>
      </c>
      <c r="G62" s="108">
        <f>LEN(C62)</f>
        <v>0</v>
      </c>
    </row>
    <row r="63" spans="2:7" ht="40.5" customHeight="1" thickTop="1" x14ac:dyDescent="0.15">
      <c r="B63" s="195" t="s">
        <v>323</v>
      </c>
      <c r="C63" s="196"/>
      <c r="D63" s="197" t="s">
        <v>325</v>
      </c>
      <c r="E63" s="198" t="s">
        <v>320</v>
      </c>
      <c r="F63" s="154" t="s">
        <v>318</v>
      </c>
    </row>
    <row r="64" spans="2:7" ht="40.5" customHeight="1" x14ac:dyDescent="0.15">
      <c r="B64" s="114" t="s">
        <v>324</v>
      </c>
      <c r="C64" s="26"/>
      <c r="D64" s="160" t="s">
        <v>322</v>
      </c>
      <c r="E64" s="117" t="s">
        <v>321</v>
      </c>
      <c r="F64" s="118" t="s">
        <v>319</v>
      </c>
    </row>
    <row r="65" spans="2:6" ht="80.25" customHeight="1" thickBot="1" x14ac:dyDescent="0.2">
      <c r="B65" s="206" t="s">
        <v>344</v>
      </c>
      <c r="C65" s="207"/>
      <c r="D65" s="208" t="s">
        <v>345</v>
      </c>
      <c r="E65" s="209" t="s">
        <v>354</v>
      </c>
      <c r="F65" s="201" t="s">
        <v>346</v>
      </c>
    </row>
    <row r="66" spans="2:6" ht="75" customHeight="1" thickTop="1" x14ac:dyDescent="0.15">
      <c r="B66" s="168" t="s">
        <v>268</v>
      </c>
      <c r="C66" s="104"/>
      <c r="D66" s="179">
        <v>6</v>
      </c>
      <c r="E66" s="169" t="s">
        <v>316</v>
      </c>
      <c r="F66" s="170" t="s">
        <v>312</v>
      </c>
    </row>
    <row r="67" spans="2:6" ht="55.5" customHeight="1" x14ac:dyDescent="0.15">
      <c r="B67" s="168" t="s">
        <v>267</v>
      </c>
      <c r="C67" s="104"/>
      <c r="D67" s="179">
        <v>2</v>
      </c>
      <c r="E67" s="169" t="s">
        <v>314</v>
      </c>
      <c r="F67" s="170" t="s">
        <v>312</v>
      </c>
    </row>
    <row r="68" spans="2:6" ht="45" customHeight="1" x14ac:dyDescent="0.15">
      <c r="B68" s="168" t="s">
        <v>269</v>
      </c>
      <c r="C68" s="104"/>
      <c r="D68" s="179">
        <v>2</v>
      </c>
      <c r="E68" s="169" t="s">
        <v>315</v>
      </c>
      <c r="F68" s="170" t="s">
        <v>312</v>
      </c>
    </row>
    <row r="69" spans="2:6" ht="38.25" customHeight="1" thickBot="1" x14ac:dyDescent="0.2">
      <c r="B69" s="128" t="s">
        <v>270</v>
      </c>
      <c r="C69" s="105"/>
      <c r="D69" s="180">
        <v>2</v>
      </c>
      <c r="E69" s="153" t="s">
        <v>273</v>
      </c>
      <c r="F69" s="131" t="s">
        <v>312</v>
      </c>
    </row>
    <row r="70" spans="2:6" ht="31.5" customHeight="1" thickTop="1" x14ac:dyDescent="0.15">
      <c r="B70" s="168" t="s">
        <v>369</v>
      </c>
      <c r="C70" s="104"/>
      <c r="D70" s="179" t="s">
        <v>361</v>
      </c>
      <c r="E70" s="169"/>
      <c r="F70" s="170" t="s">
        <v>312</v>
      </c>
    </row>
    <row r="71" spans="2:6" ht="47.25" customHeight="1" x14ac:dyDescent="0.15">
      <c r="B71" s="168" t="s">
        <v>370</v>
      </c>
      <c r="C71" s="104"/>
      <c r="D71" s="179"/>
      <c r="E71" s="169" t="s">
        <v>368</v>
      </c>
      <c r="F71" s="170" t="s">
        <v>312</v>
      </c>
    </row>
    <row r="72" spans="2:6" ht="31.5" customHeight="1" x14ac:dyDescent="0.15">
      <c r="B72" s="168" t="s">
        <v>371</v>
      </c>
      <c r="C72" s="104"/>
      <c r="D72" s="179" t="s">
        <v>361</v>
      </c>
      <c r="E72" s="169"/>
      <c r="F72" s="170" t="s">
        <v>312</v>
      </c>
    </row>
    <row r="73" spans="2:6" ht="47.25" customHeight="1" x14ac:dyDescent="0.15">
      <c r="B73" s="168" t="s">
        <v>372</v>
      </c>
      <c r="C73" s="104"/>
      <c r="D73" s="179"/>
      <c r="E73" s="169" t="s">
        <v>368</v>
      </c>
      <c r="F73" s="170" t="s">
        <v>312</v>
      </c>
    </row>
    <row r="74" spans="2:6" ht="31.5" customHeight="1" x14ac:dyDescent="0.15">
      <c r="B74" s="168" t="s">
        <v>373</v>
      </c>
      <c r="C74" s="104"/>
      <c r="D74" s="179" t="s">
        <v>361</v>
      </c>
      <c r="E74" s="169"/>
      <c r="F74" s="170" t="s">
        <v>312</v>
      </c>
    </row>
    <row r="75" spans="2:6" ht="47.25" customHeight="1" x14ac:dyDescent="0.15">
      <c r="B75" s="168" t="s">
        <v>374</v>
      </c>
      <c r="C75" s="104"/>
      <c r="D75" s="179"/>
      <c r="E75" s="169" t="s">
        <v>368</v>
      </c>
      <c r="F75" s="170" t="s">
        <v>312</v>
      </c>
    </row>
    <row r="76" spans="2:6" ht="31.5" customHeight="1" x14ac:dyDescent="0.15">
      <c r="B76" s="168" t="s">
        <v>375</v>
      </c>
      <c r="C76" s="104"/>
      <c r="D76" s="179" t="s">
        <v>361</v>
      </c>
      <c r="E76" s="169"/>
      <c r="F76" s="170" t="s">
        <v>312</v>
      </c>
    </row>
    <row r="77" spans="2:6" ht="47.25" customHeight="1" x14ac:dyDescent="0.15">
      <c r="B77" s="168" t="s">
        <v>376</v>
      </c>
      <c r="C77" s="104"/>
      <c r="D77" s="179"/>
      <c r="E77" s="169" t="s">
        <v>368</v>
      </c>
      <c r="F77" s="170" t="s">
        <v>312</v>
      </c>
    </row>
    <row r="78" spans="2:6" ht="31.5" customHeight="1" x14ac:dyDescent="0.15">
      <c r="B78" s="168" t="s">
        <v>386</v>
      </c>
      <c r="C78" s="104"/>
      <c r="D78" s="179" t="s">
        <v>361</v>
      </c>
      <c r="E78" s="169"/>
      <c r="F78" s="170" t="s">
        <v>312</v>
      </c>
    </row>
    <row r="79" spans="2:6" ht="47.25" customHeight="1" x14ac:dyDescent="0.15">
      <c r="B79" s="168" t="s">
        <v>387</v>
      </c>
      <c r="C79" s="104"/>
      <c r="D79" s="179"/>
      <c r="E79" s="169" t="s">
        <v>368</v>
      </c>
      <c r="F79" s="170" t="s">
        <v>312</v>
      </c>
    </row>
    <row r="80" spans="2:6" ht="31.5" customHeight="1" x14ac:dyDescent="0.15">
      <c r="B80" s="168" t="s">
        <v>422</v>
      </c>
      <c r="C80" s="104"/>
      <c r="D80" s="179" t="s">
        <v>361</v>
      </c>
      <c r="E80" s="169"/>
      <c r="F80" s="170" t="s">
        <v>312</v>
      </c>
    </row>
    <row r="81" spans="2:6" ht="47.25" customHeight="1" x14ac:dyDescent="0.15">
      <c r="B81" s="168" t="s">
        <v>423</v>
      </c>
      <c r="C81" s="104"/>
      <c r="D81" s="179"/>
      <c r="E81" s="169" t="s">
        <v>368</v>
      </c>
      <c r="F81" s="170" t="s">
        <v>312</v>
      </c>
    </row>
    <row r="82" spans="2:6" ht="27" x14ac:dyDescent="0.15">
      <c r="B82" s="168" t="s">
        <v>239</v>
      </c>
      <c r="C82" s="107"/>
      <c r="D82" s="171" t="s">
        <v>242</v>
      </c>
      <c r="E82" s="169" t="s">
        <v>241</v>
      </c>
      <c r="F82" s="170"/>
    </row>
    <row r="83" spans="2:6" ht="27.75" thickBot="1" x14ac:dyDescent="0.2">
      <c r="B83" s="172" t="s">
        <v>240</v>
      </c>
      <c r="C83" s="103"/>
      <c r="D83" s="173" t="s">
        <v>242</v>
      </c>
      <c r="E83" s="174" t="s">
        <v>241</v>
      </c>
      <c r="F83" s="175"/>
    </row>
    <row r="84" spans="2:6" x14ac:dyDescent="0.15">
      <c r="E84" s="228" t="s">
        <v>403</v>
      </c>
      <c r="F84" s="199" t="s">
        <v>424</v>
      </c>
    </row>
    <row r="89" spans="2:6" x14ac:dyDescent="0.15">
      <c r="C89" s="221" t="s">
        <v>238</v>
      </c>
      <c r="D89" s="108"/>
    </row>
    <row r="90" spans="2:6" x14ac:dyDescent="0.15">
      <c r="C90" s="222" t="s">
        <v>229</v>
      </c>
      <c r="D90" s="108"/>
    </row>
    <row r="91" spans="2:6" x14ac:dyDescent="0.15">
      <c r="C91" s="222" t="s">
        <v>230</v>
      </c>
      <c r="D91" s="108"/>
    </row>
    <row r="92" spans="2:6" x14ac:dyDescent="0.15">
      <c r="C92" s="222" t="s">
        <v>231</v>
      </c>
      <c r="D92" s="108"/>
    </row>
    <row r="93" spans="2:6" x14ac:dyDescent="0.15">
      <c r="C93" s="222" t="s">
        <v>232</v>
      </c>
      <c r="D93" s="108"/>
    </row>
    <row r="94" spans="2:6" x14ac:dyDescent="0.15">
      <c r="C94" s="222" t="s">
        <v>233</v>
      </c>
      <c r="D94" s="108"/>
    </row>
    <row r="95" spans="2:6" x14ac:dyDescent="0.15">
      <c r="C95" s="222" t="s">
        <v>234</v>
      </c>
      <c r="D95" s="108"/>
    </row>
    <row r="96" spans="2:6" x14ac:dyDescent="0.15">
      <c r="C96" s="222" t="s">
        <v>235</v>
      </c>
      <c r="D96" s="108"/>
    </row>
    <row r="97" spans="3:4" x14ac:dyDescent="0.15">
      <c r="C97" s="222" t="s">
        <v>237</v>
      </c>
      <c r="D97" s="108"/>
    </row>
    <row r="98" spans="3:4" x14ac:dyDescent="0.15">
      <c r="C98" s="222" t="s">
        <v>236</v>
      </c>
      <c r="D98" s="108"/>
    </row>
    <row r="100" spans="3:4" x14ac:dyDescent="0.15">
      <c r="C100" s="176" t="s">
        <v>362</v>
      </c>
    </row>
    <row r="101" spans="3:4" x14ac:dyDescent="0.15">
      <c r="C101" s="176" t="s">
        <v>363</v>
      </c>
    </row>
    <row r="102" spans="3:4" x14ac:dyDescent="0.15">
      <c r="C102" s="176" t="s">
        <v>367</v>
      </c>
    </row>
    <row r="103" spans="3:4" x14ac:dyDescent="0.15">
      <c r="C103" s="176" t="s">
        <v>364</v>
      </c>
    </row>
    <row r="104" spans="3:4" x14ac:dyDescent="0.15">
      <c r="C104" s="176" t="s">
        <v>365</v>
      </c>
    </row>
    <row r="105" spans="3:4" x14ac:dyDescent="0.15">
      <c r="C105" s="176" t="s">
        <v>366</v>
      </c>
    </row>
    <row r="107" spans="3:4" x14ac:dyDescent="0.15">
      <c r="C107" s="176" t="s">
        <v>413</v>
      </c>
    </row>
    <row r="108" spans="3:4" x14ac:dyDescent="0.15">
      <c r="C108" s="176" t="s">
        <v>414</v>
      </c>
    </row>
    <row r="109" spans="3:4" x14ac:dyDescent="0.15">
      <c r="C109" s="176" t="s">
        <v>415</v>
      </c>
    </row>
  </sheetData>
  <sheetProtection sheet="1" formatCells="0" formatColumns="0" formatRows="0" insertColumns="0" insertRows="0" insertHyperlinks="0" deleteColumns="0" deleteRows="0" sort="0" autoFilter="0" pivotTables="0"/>
  <protectedRanges>
    <protectedRange algorithmName="SHA-512" hashValue="5b3HFbqeKRWmBeNaZcRK6TuESvJ1cPBqQybVt9lrXBOG7p8bDAi7W1oDCGQ67r/vm/0DpA8mPQ2jEEtltK4h+A==" saltValue="iSL1Eox+ln7iXaWtB16wfg==" spinCount="100000" sqref="C5:C9" name="範囲1"/>
  </protectedRanges>
  <mergeCells count="5">
    <mergeCell ref="B1:F1"/>
    <mergeCell ref="F41:F47"/>
    <mergeCell ref="F38:F39"/>
    <mergeCell ref="F49:F60"/>
    <mergeCell ref="E49:E60"/>
  </mergeCells>
  <phoneticPr fontId="4"/>
  <dataValidations count="5">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82:C83" xr:uid="{0899AD34-7B62-4125-9410-71910B9764EC}">
      <formula1>$C$90:$C$98</formula1>
    </dataValidation>
    <dataValidation type="list" allowBlank="1" showInputMessage="1" showErrorMessage="1" sqref="C70 C78 C74 C72 C76 C80" xr:uid="{2E513581-EA9F-4DA6-AF26-1E00948D321D}">
      <formula1>$C$100:$C$105</formula1>
    </dataValidation>
    <dataValidation type="list" allowBlank="1" showInputMessage="1" showErrorMessage="1" sqref="C4" xr:uid="{E9F04A77-1FCF-4BEE-ACCC-28AC88CBA2FA}">
      <formula1>$C$107:$C$109</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106"/>
  <sheetViews>
    <sheetView view="pageBreakPreview" zoomScale="130" zoomScaleNormal="100" zoomScaleSheetLayoutView="130" workbookViewId="0"/>
  </sheetViews>
  <sheetFormatPr defaultColWidth="3.625" defaultRowHeight="18" customHeight="1" x14ac:dyDescent="0.15"/>
  <cols>
    <col min="1" max="16384" width="3.625" style="237"/>
  </cols>
  <sheetData>
    <row r="1" spans="1:26" ht="18" customHeight="1" x14ac:dyDescent="0.15">
      <c r="A1" s="181"/>
      <c r="B1" s="181"/>
      <c r="C1" s="181"/>
      <c r="D1" s="181"/>
      <c r="E1" s="181"/>
      <c r="F1" s="181"/>
      <c r="G1" s="181"/>
      <c r="H1" s="181"/>
      <c r="I1" s="181"/>
      <c r="J1" s="181"/>
      <c r="K1" s="181"/>
      <c r="L1" s="181"/>
      <c r="M1" s="181"/>
      <c r="N1" s="181"/>
      <c r="O1" s="181"/>
      <c r="P1" s="181"/>
      <c r="Q1" s="181"/>
      <c r="R1" s="181"/>
      <c r="S1" s="181"/>
      <c r="T1" s="181"/>
      <c r="U1" s="181"/>
      <c r="V1" s="181"/>
      <c r="W1" s="181"/>
      <c r="X1" s="181"/>
      <c r="Y1" s="181"/>
      <c r="Z1" s="238" t="s">
        <v>404</v>
      </c>
    </row>
    <row r="2" spans="1:26" ht="18" customHeight="1" x14ac:dyDescent="0.15">
      <c r="A2" s="182" t="s">
        <v>218</v>
      </c>
      <c r="B2" s="182"/>
      <c r="C2" s="182"/>
      <c r="D2" s="182"/>
      <c r="E2" s="182"/>
      <c r="F2" s="182"/>
      <c r="G2" s="182"/>
      <c r="H2" s="182"/>
      <c r="I2" s="182"/>
      <c r="J2" s="182"/>
      <c r="K2" s="182"/>
      <c r="L2" s="182"/>
      <c r="M2" s="182"/>
      <c r="N2" s="182"/>
      <c r="O2" s="182"/>
      <c r="P2" s="182"/>
      <c r="Q2" s="182"/>
      <c r="R2" s="182"/>
      <c r="S2" s="182"/>
      <c r="T2" s="182"/>
      <c r="U2" s="182"/>
      <c r="V2" s="182"/>
      <c r="W2" s="182"/>
      <c r="X2" s="182"/>
      <c r="Y2" s="182"/>
      <c r="Z2" s="181"/>
    </row>
    <row r="3" spans="1:26" ht="19.5" customHeight="1" x14ac:dyDescent="0.15">
      <c r="A3" s="401">
        <f>情報項目シート!C5</f>
        <v>0</v>
      </c>
      <c r="B3" s="401"/>
      <c r="C3" s="401"/>
      <c r="D3" s="401"/>
      <c r="E3" s="401"/>
      <c r="F3" s="401"/>
      <c r="G3" s="401"/>
      <c r="H3" s="401"/>
      <c r="I3" s="401"/>
      <c r="J3" s="401"/>
      <c r="K3" s="401"/>
      <c r="L3" s="401"/>
      <c r="M3" s="401"/>
      <c r="N3" s="401"/>
      <c r="O3" s="401"/>
      <c r="P3" s="401"/>
      <c r="Q3" s="401"/>
      <c r="R3" s="401"/>
      <c r="S3" s="401"/>
      <c r="T3" s="401"/>
      <c r="U3" s="401"/>
      <c r="V3" s="401"/>
      <c r="W3" s="401"/>
      <c r="X3" s="401"/>
      <c r="Y3" s="229"/>
      <c r="Z3" s="181"/>
    </row>
    <row r="4" spans="1:26" ht="9" customHeight="1" x14ac:dyDescent="0.15">
      <c r="A4" s="182"/>
      <c r="B4" s="182"/>
      <c r="C4" s="182"/>
      <c r="D4" s="182"/>
      <c r="E4" s="182"/>
      <c r="F4" s="182"/>
      <c r="G4" s="182"/>
      <c r="H4" s="182"/>
      <c r="I4" s="182"/>
      <c r="J4" s="182"/>
      <c r="K4" s="182"/>
      <c r="L4" s="182"/>
      <c r="M4" s="182"/>
      <c r="N4" s="182"/>
      <c r="O4" s="182"/>
      <c r="P4" s="182"/>
      <c r="Q4" s="182"/>
      <c r="R4" s="182"/>
      <c r="S4" s="182"/>
      <c r="T4" s="182"/>
      <c r="U4" s="182"/>
      <c r="V4" s="182"/>
      <c r="W4" s="182"/>
      <c r="X4" s="182"/>
      <c r="Y4" s="182"/>
      <c r="Z4" s="181"/>
    </row>
    <row r="5" spans="1:26" ht="19.5" customHeight="1" x14ac:dyDescent="0.15">
      <c r="A5" s="380" t="s">
        <v>44</v>
      </c>
      <c r="B5" s="380"/>
      <c r="C5" s="380"/>
      <c r="D5" s="380"/>
      <c r="E5" s="380"/>
      <c r="F5" s="380"/>
      <c r="G5" s="380"/>
      <c r="H5" s="380"/>
      <c r="I5" s="380"/>
      <c r="J5" s="380"/>
      <c r="K5" s="380"/>
      <c r="L5" s="380"/>
      <c r="M5" s="380"/>
      <c r="N5" s="380"/>
      <c r="O5" s="380"/>
      <c r="P5" s="380"/>
      <c r="Q5" s="380"/>
      <c r="R5" s="380"/>
      <c r="S5" s="380"/>
      <c r="T5" s="380"/>
      <c r="U5" s="380"/>
      <c r="V5" s="380"/>
      <c r="W5" s="380"/>
      <c r="X5" s="380"/>
      <c r="Y5" s="182"/>
      <c r="Z5" s="181"/>
    </row>
    <row r="6" spans="1:26" ht="19.5" customHeight="1" x14ac:dyDescent="0.15">
      <c r="A6" s="182" t="s">
        <v>120</v>
      </c>
      <c r="B6" s="182"/>
      <c r="C6" s="182"/>
      <c r="D6" s="182"/>
      <c r="E6" s="182"/>
      <c r="F6" s="182"/>
      <c r="G6" s="182"/>
      <c r="H6" s="182"/>
      <c r="I6" s="182"/>
      <c r="J6" s="182"/>
      <c r="K6" s="182"/>
      <c r="L6" s="182"/>
      <c r="M6" s="182"/>
      <c r="N6" s="182"/>
      <c r="O6" s="182"/>
      <c r="P6" s="182"/>
      <c r="Q6" s="182"/>
      <c r="R6" s="182"/>
      <c r="S6" s="182"/>
      <c r="T6" s="182"/>
      <c r="U6" s="182"/>
      <c r="V6" s="182"/>
      <c r="W6" s="182"/>
      <c r="X6" s="182"/>
      <c r="Y6" s="182"/>
      <c r="Z6" s="181"/>
    </row>
    <row r="7" spans="1:26" ht="9" customHeight="1" x14ac:dyDescent="0.15">
      <c r="A7" s="182"/>
      <c r="B7" s="182"/>
      <c r="C7" s="182"/>
      <c r="D7" s="182"/>
      <c r="E7" s="182"/>
      <c r="F7" s="182"/>
      <c r="G7" s="182"/>
      <c r="H7" s="182"/>
      <c r="I7" s="182"/>
      <c r="J7" s="182"/>
      <c r="K7" s="182"/>
      <c r="L7" s="182"/>
      <c r="M7" s="182"/>
      <c r="N7" s="182"/>
      <c r="O7" s="182"/>
      <c r="P7" s="182"/>
      <c r="Q7" s="182"/>
      <c r="R7" s="182"/>
      <c r="S7" s="182"/>
      <c r="T7" s="182"/>
      <c r="U7" s="182"/>
      <c r="V7" s="182"/>
      <c r="W7" s="182"/>
      <c r="X7" s="182"/>
      <c r="Y7" s="182"/>
      <c r="Z7" s="181"/>
    </row>
    <row r="8" spans="1:26" ht="18" customHeight="1" x14ac:dyDescent="0.15">
      <c r="A8" s="182"/>
      <c r="B8" s="182"/>
      <c r="C8" s="182"/>
      <c r="D8" s="182"/>
      <c r="E8" s="182"/>
      <c r="F8" s="182"/>
      <c r="G8" s="182"/>
      <c r="H8" s="182"/>
      <c r="I8" s="182"/>
      <c r="J8" s="380" t="s">
        <v>180</v>
      </c>
      <c r="K8" s="380"/>
      <c r="L8" s="380"/>
      <c r="M8" s="402" t="str">
        <f>"〒"&amp;情報項目シート!C31</f>
        <v>〒</v>
      </c>
      <c r="N8" s="402"/>
      <c r="O8" s="402"/>
      <c r="P8" s="402"/>
      <c r="Q8" s="402"/>
      <c r="R8" s="402"/>
      <c r="S8" s="402"/>
      <c r="T8" s="402"/>
      <c r="U8" s="402"/>
      <c r="V8" s="402"/>
      <c r="W8" s="402"/>
      <c r="X8" s="402"/>
      <c r="Y8" s="230"/>
      <c r="Z8" s="181"/>
    </row>
    <row r="9" spans="1:26" ht="19.5" customHeight="1" x14ac:dyDescent="0.15">
      <c r="A9" s="182"/>
      <c r="B9" s="182"/>
      <c r="C9" s="182"/>
      <c r="D9" s="182"/>
      <c r="E9" s="182"/>
      <c r="F9" s="182"/>
      <c r="G9" s="182"/>
      <c r="H9" s="182"/>
      <c r="I9" s="182"/>
      <c r="J9" s="182"/>
      <c r="K9" s="182"/>
      <c r="L9" s="182"/>
      <c r="M9" s="393">
        <f>情報項目シート!C32</f>
        <v>0</v>
      </c>
      <c r="N9" s="393"/>
      <c r="O9" s="393"/>
      <c r="P9" s="393"/>
      <c r="Q9" s="393"/>
      <c r="R9" s="393"/>
      <c r="S9" s="393"/>
      <c r="T9" s="393"/>
      <c r="U9" s="393"/>
      <c r="V9" s="393"/>
      <c r="W9" s="393"/>
      <c r="X9" s="393"/>
      <c r="Y9" s="231"/>
      <c r="Z9" s="181"/>
    </row>
    <row r="10" spans="1:26" ht="18" customHeight="1" x14ac:dyDescent="0.15">
      <c r="A10" s="182"/>
      <c r="B10" s="182"/>
      <c r="C10" s="182"/>
      <c r="D10" s="182"/>
      <c r="E10" s="182"/>
      <c r="F10" s="182"/>
      <c r="G10" s="182"/>
      <c r="H10" s="182"/>
      <c r="I10" s="182"/>
      <c r="J10" s="182"/>
      <c r="K10" s="182"/>
      <c r="L10" s="182"/>
      <c r="M10" s="393"/>
      <c r="N10" s="393"/>
      <c r="O10" s="393"/>
      <c r="P10" s="393"/>
      <c r="Q10" s="393"/>
      <c r="R10" s="393"/>
      <c r="S10" s="393"/>
      <c r="T10" s="393"/>
      <c r="U10" s="393"/>
      <c r="V10" s="393"/>
      <c r="W10" s="393"/>
      <c r="X10" s="393"/>
      <c r="Y10" s="231"/>
      <c r="Z10" s="181"/>
    </row>
    <row r="11" spans="1:26" ht="20.25" customHeight="1" x14ac:dyDescent="0.15">
      <c r="A11" s="182"/>
      <c r="B11" s="182"/>
      <c r="C11" s="182"/>
      <c r="D11" s="182"/>
      <c r="E11" s="182"/>
      <c r="F11" s="182"/>
      <c r="G11" s="182"/>
      <c r="H11" s="182"/>
      <c r="I11" s="182"/>
      <c r="J11" s="182"/>
      <c r="K11" s="182"/>
      <c r="L11" s="182"/>
      <c r="M11" s="375">
        <f>情報項目シート!C6</f>
        <v>0</v>
      </c>
      <c r="N11" s="404"/>
      <c r="O11" s="404"/>
      <c r="P11" s="404"/>
      <c r="Q11" s="404"/>
      <c r="R11" s="404"/>
      <c r="S11" s="404"/>
      <c r="T11" s="404"/>
      <c r="U11" s="404"/>
      <c r="V11" s="404"/>
      <c r="W11" s="404"/>
      <c r="X11" s="404"/>
      <c r="Y11" s="232"/>
      <c r="Z11" s="181"/>
    </row>
    <row r="12" spans="1:26" ht="20.25" customHeight="1" x14ac:dyDescent="0.15">
      <c r="A12" s="182"/>
      <c r="B12" s="182"/>
      <c r="C12" s="182"/>
      <c r="D12" s="182"/>
      <c r="E12" s="182"/>
      <c r="F12" s="182"/>
      <c r="G12" s="182"/>
      <c r="H12" s="182"/>
      <c r="I12" s="182"/>
      <c r="J12" s="182"/>
      <c r="K12" s="182"/>
      <c r="L12" s="182"/>
      <c r="M12" s="403" t="str">
        <f>情報項目シート!C33&amp;"  " &amp;情報項目シート!C34</f>
        <v xml:space="preserve">  </v>
      </c>
      <c r="N12" s="403"/>
      <c r="O12" s="403"/>
      <c r="P12" s="403"/>
      <c r="Q12" s="403"/>
      <c r="R12" s="403"/>
      <c r="S12" s="403"/>
      <c r="T12" s="403"/>
      <c r="U12" s="403"/>
      <c r="V12" s="403"/>
      <c r="W12" s="182"/>
      <c r="X12" s="182"/>
      <c r="Y12" s="182"/>
      <c r="Z12" s="181"/>
    </row>
    <row r="13" spans="1:26" ht="18" customHeight="1" x14ac:dyDescent="0.15">
      <c r="A13" s="182"/>
      <c r="B13" s="182"/>
      <c r="C13" s="182"/>
      <c r="D13" s="182"/>
      <c r="E13" s="182"/>
      <c r="F13" s="182"/>
      <c r="G13" s="182"/>
      <c r="H13" s="182"/>
      <c r="I13" s="182"/>
      <c r="J13" s="182"/>
      <c r="K13" s="182"/>
      <c r="L13" s="182"/>
      <c r="M13" s="403"/>
      <c r="N13" s="403"/>
      <c r="O13" s="403"/>
      <c r="P13" s="403"/>
      <c r="Q13" s="403"/>
      <c r="R13" s="403"/>
      <c r="S13" s="403"/>
      <c r="T13" s="403"/>
      <c r="U13" s="403"/>
      <c r="V13" s="403"/>
      <c r="W13" s="182"/>
      <c r="X13" s="182"/>
      <c r="Y13" s="182"/>
      <c r="Z13" s="181"/>
    </row>
    <row r="14" spans="1:26" ht="9" customHeight="1" x14ac:dyDescent="0.15">
      <c r="A14" s="182"/>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1"/>
    </row>
    <row r="15" spans="1:26" ht="18" customHeight="1" x14ac:dyDescent="0.15">
      <c r="A15" s="182"/>
      <c r="B15" s="182"/>
      <c r="C15" s="182"/>
      <c r="D15" s="182"/>
      <c r="E15" s="182"/>
      <c r="F15" s="182"/>
      <c r="G15" s="182"/>
      <c r="H15" s="182"/>
      <c r="I15" s="182"/>
      <c r="J15" s="182"/>
      <c r="K15" s="407" t="s">
        <v>45</v>
      </c>
      <c r="L15" s="407"/>
      <c r="M15" s="407"/>
      <c r="N15" s="407"/>
      <c r="O15" s="407"/>
      <c r="P15" s="407"/>
      <c r="Q15" s="407"/>
      <c r="R15" s="407"/>
      <c r="S15" s="410">
        <f>情報項目シート!C62</f>
        <v>0</v>
      </c>
      <c r="T15" s="411"/>
      <c r="U15" s="411"/>
      <c r="V15" s="411"/>
      <c r="W15" s="411"/>
      <c r="X15" s="412"/>
      <c r="Y15" s="182"/>
      <c r="Z15" s="181"/>
    </row>
    <row r="16" spans="1:26" ht="9" customHeight="1" x14ac:dyDescent="0.15">
      <c r="A16" s="182"/>
      <c r="B16" s="182"/>
      <c r="C16" s="182"/>
      <c r="D16" s="182"/>
      <c r="E16" s="182"/>
      <c r="F16" s="182"/>
      <c r="G16" s="182"/>
      <c r="H16" s="182"/>
      <c r="I16" s="182"/>
      <c r="J16" s="182"/>
      <c r="K16" s="182"/>
      <c r="L16" s="182"/>
      <c r="M16" s="182"/>
      <c r="N16" s="182"/>
      <c r="O16" s="182"/>
      <c r="P16" s="182"/>
      <c r="Q16" s="182"/>
      <c r="R16" s="182"/>
      <c r="S16" s="183"/>
      <c r="T16" s="183"/>
      <c r="U16" s="183"/>
      <c r="V16" s="183"/>
      <c r="W16" s="183"/>
      <c r="X16" s="182"/>
      <c r="Y16" s="182"/>
      <c r="Z16" s="181"/>
    </row>
    <row r="17" spans="1:45" ht="18" customHeight="1" x14ac:dyDescent="0.15">
      <c r="A17" s="408" t="s">
        <v>249</v>
      </c>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202"/>
      <c r="Z17" s="181"/>
    </row>
    <row r="18" spans="1:45" ht="25.5" customHeight="1" x14ac:dyDescent="0.15">
      <c r="A18" s="409" t="str">
        <f>"( " &amp; 情報項目シート!C7 &amp; " )"</f>
        <v>(  )</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184"/>
      <c r="Z18" s="181"/>
    </row>
    <row r="19" spans="1:45" ht="18" customHeight="1" x14ac:dyDescent="0.15">
      <c r="A19" s="184"/>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1"/>
    </row>
    <row r="20" spans="1:45" ht="9" customHeight="1" x14ac:dyDescent="0.15">
      <c r="A20" s="182"/>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1"/>
      <c r="AS20" s="181"/>
    </row>
    <row r="21" spans="1:45" ht="19.5" customHeight="1" x14ac:dyDescent="0.15">
      <c r="A21" s="185" t="s">
        <v>46</v>
      </c>
      <c r="B21" s="182" t="s">
        <v>33</v>
      </c>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1"/>
    </row>
    <row r="22" spans="1:45" ht="33" customHeight="1" x14ac:dyDescent="0.15">
      <c r="A22" s="185"/>
      <c r="B22" s="182" t="s">
        <v>257</v>
      </c>
      <c r="C22" s="182"/>
      <c r="D22" s="182"/>
      <c r="E22" s="403" t="s">
        <v>402</v>
      </c>
      <c r="F22" s="413"/>
      <c r="G22" s="413"/>
      <c r="H22" s="413"/>
      <c r="I22" s="413"/>
      <c r="J22" s="413"/>
      <c r="K22" s="413"/>
      <c r="L22" s="413"/>
      <c r="M22" s="413"/>
      <c r="N22" s="413"/>
      <c r="O22" s="413"/>
      <c r="P22" s="413"/>
      <c r="Q22" s="413"/>
      <c r="R22" s="413"/>
      <c r="S22" s="413"/>
      <c r="T22" s="413"/>
      <c r="U22" s="413"/>
      <c r="V22" s="413"/>
      <c r="W22" s="413"/>
      <c r="X22" s="413"/>
      <c r="Y22" s="233"/>
      <c r="Z22" s="181"/>
    </row>
    <row r="23" spans="1:45" ht="19.5" customHeight="1" x14ac:dyDescent="0.15">
      <c r="A23" s="185"/>
      <c r="B23" s="182" t="s">
        <v>258</v>
      </c>
      <c r="C23" s="182"/>
      <c r="D23" s="182"/>
      <c r="E23" s="375">
        <f>情報項目シート!C4</f>
        <v>0</v>
      </c>
      <c r="F23" s="404"/>
      <c r="G23" s="404"/>
      <c r="H23" s="404"/>
      <c r="I23" s="404"/>
      <c r="J23" s="404"/>
      <c r="K23" s="404"/>
      <c r="L23" s="404"/>
      <c r="M23" s="404"/>
      <c r="N23" s="404"/>
      <c r="O23" s="404"/>
      <c r="P23" s="404"/>
      <c r="Q23" s="404"/>
      <c r="R23" s="404"/>
      <c r="S23" s="404"/>
      <c r="T23" s="404"/>
      <c r="U23" s="404"/>
      <c r="V23" s="404"/>
      <c r="W23" s="404"/>
      <c r="X23" s="404"/>
      <c r="Y23" s="232"/>
      <c r="Z23" s="181"/>
    </row>
    <row r="24" spans="1:45" ht="22.5" customHeight="1" x14ac:dyDescent="0.15">
      <c r="A24" s="182"/>
      <c r="B24" s="183" t="s">
        <v>259</v>
      </c>
      <c r="C24" s="183"/>
      <c r="D24" s="183"/>
      <c r="E24" s="375">
        <f>情報項目シート!C7</f>
        <v>0</v>
      </c>
      <c r="F24" s="404"/>
      <c r="G24" s="404"/>
      <c r="H24" s="404"/>
      <c r="I24" s="404"/>
      <c r="J24" s="404"/>
      <c r="K24" s="404"/>
      <c r="L24" s="404"/>
      <c r="M24" s="404"/>
      <c r="N24" s="404"/>
      <c r="O24" s="404"/>
      <c r="P24" s="404"/>
      <c r="Q24" s="404"/>
      <c r="R24" s="404"/>
      <c r="S24" s="404"/>
      <c r="T24" s="404"/>
      <c r="U24" s="404"/>
      <c r="V24" s="404"/>
      <c r="W24" s="404"/>
      <c r="X24" s="404"/>
      <c r="Y24" s="232"/>
      <c r="Z24" s="181"/>
    </row>
    <row r="25" spans="1:45" ht="9" customHeight="1" x14ac:dyDescent="0.15">
      <c r="A25" s="182"/>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1"/>
    </row>
    <row r="26" spans="1:45" ht="18" customHeight="1" x14ac:dyDescent="0.15">
      <c r="A26" s="185" t="s">
        <v>47</v>
      </c>
      <c r="B26" s="182" t="s">
        <v>48</v>
      </c>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1"/>
    </row>
    <row r="27" spans="1:45" ht="60" customHeight="1" x14ac:dyDescent="0.15">
      <c r="A27" s="182"/>
      <c r="B27" s="405">
        <f>情報項目シート!C9</f>
        <v>0</v>
      </c>
      <c r="C27" s="405"/>
      <c r="D27" s="405"/>
      <c r="E27" s="405"/>
      <c r="F27" s="405"/>
      <c r="G27" s="405"/>
      <c r="H27" s="405"/>
      <c r="I27" s="405"/>
      <c r="J27" s="405"/>
      <c r="K27" s="405"/>
      <c r="L27" s="405"/>
      <c r="M27" s="405"/>
      <c r="N27" s="405"/>
      <c r="O27" s="405"/>
      <c r="P27" s="405"/>
      <c r="Q27" s="405"/>
      <c r="R27" s="405"/>
      <c r="S27" s="405"/>
      <c r="T27" s="405"/>
      <c r="U27" s="405"/>
      <c r="V27" s="405"/>
      <c r="W27" s="405"/>
      <c r="X27" s="405"/>
      <c r="Y27" s="234"/>
      <c r="Z27" s="181"/>
    </row>
    <row r="28" spans="1:45" ht="9" customHeight="1" x14ac:dyDescent="0.15">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1"/>
    </row>
    <row r="29" spans="1:45" ht="19.5" customHeight="1" x14ac:dyDescent="0.15">
      <c r="A29" s="185" t="s">
        <v>49</v>
      </c>
      <c r="B29" s="182" t="s">
        <v>50</v>
      </c>
      <c r="C29" s="182"/>
      <c r="D29" s="182"/>
      <c r="E29" s="182"/>
      <c r="F29" s="182"/>
      <c r="G29" s="182"/>
      <c r="H29" s="182"/>
      <c r="I29" s="182"/>
      <c r="J29" s="186"/>
      <c r="K29" s="187"/>
      <c r="L29" s="187"/>
      <c r="M29" s="187"/>
      <c r="N29" s="182"/>
      <c r="O29" s="182"/>
      <c r="P29" s="376">
        <f>情報項目シート!C13</f>
        <v>0</v>
      </c>
      <c r="Q29" s="376"/>
      <c r="R29" s="376"/>
      <c r="S29" s="376"/>
      <c r="T29" s="376"/>
      <c r="U29" s="376"/>
      <c r="V29" s="182" t="s">
        <v>25</v>
      </c>
      <c r="W29" s="182"/>
      <c r="X29" s="182"/>
      <c r="Y29" s="182"/>
      <c r="Z29" s="181"/>
    </row>
    <row r="30" spans="1:45" ht="19.5" customHeight="1" x14ac:dyDescent="0.15">
      <c r="A30" s="185"/>
      <c r="B30" s="182"/>
      <c r="C30" s="182" t="s">
        <v>248</v>
      </c>
      <c r="D30" s="182"/>
      <c r="E30" s="182"/>
      <c r="F30" s="182"/>
      <c r="G30" s="182"/>
      <c r="H30" s="182"/>
      <c r="I30" s="182"/>
      <c r="J30" s="182"/>
      <c r="K30" s="182"/>
      <c r="L30" s="182"/>
      <c r="M30" s="182"/>
      <c r="N30" s="182"/>
      <c r="O30" s="182"/>
      <c r="P30" s="376">
        <f>情報項目シート!C16</f>
        <v>0</v>
      </c>
      <c r="Q30" s="376"/>
      <c r="R30" s="376"/>
      <c r="S30" s="376"/>
      <c r="T30" s="376"/>
      <c r="U30" s="376"/>
      <c r="V30" s="182" t="s">
        <v>25</v>
      </c>
      <c r="W30" s="182"/>
      <c r="X30" s="182"/>
      <c r="Y30" s="182"/>
      <c r="Z30" s="181"/>
    </row>
    <row r="31" spans="1:45" ht="19.5" customHeight="1" x14ac:dyDescent="0.15">
      <c r="A31" s="185"/>
      <c r="B31" s="182"/>
      <c r="C31" s="182" t="s">
        <v>272</v>
      </c>
      <c r="D31" s="182"/>
      <c r="E31" s="182"/>
      <c r="F31" s="182"/>
      <c r="G31" s="182"/>
      <c r="H31" s="182"/>
      <c r="I31" s="182"/>
      <c r="J31" s="182"/>
      <c r="K31" s="182"/>
      <c r="L31" s="182"/>
      <c r="M31" s="182"/>
      <c r="N31" s="182"/>
      <c r="O31" s="182"/>
      <c r="P31" s="376">
        <f>情報項目シート!C19</f>
        <v>0</v>
      </c>
      <c r="Q31" s="376"/>
      <c r="R31" s="376"/>
      <c r="S31" s="376"/>
      <c r="T31" s="376"/>
      <c r="U31" s="376"/>
      <c r="V31" s="182" t="s">
        <v>25</v>
      </c>
      <c r="W31" s="182"/>
      <c r="X31" s="182"/>
      <c r="Y31" s="182"/>
      <c r="Z31" s="181"/>
    </row>
    <row r="32" spans="1:45" ht="19.5" customHeight="1" x14ac:dyDescent="0.15">
      <c r="A32" s="185"/>
      <c r="B32" s="182"/>
      <c r="C32" s="182" t="s">
        <v>283</v>
      </c>
      <c r="D32" s="182"/>
      <c r="E32" s="182"/>
      <c r="F32" s="182"/>
      <c r="G32" s="182"/>
      <c r="H32" s="182"/>
      <c r="I32" s="182"/>
      <c r="J32" s="182"/>
      <c r="K32" s="182"/>
      <c r="L32" s="182"/>
      <c r="M32" s="182"/>
      <c r="N32" s="182"/>
      <c r="O32" s="182"/>
      <c r="P32" s="376">
        <f>情報項目シート!C22</f>
        <v>0</v>
      </c>
      <c r="Q32" s="376"/>
      <c r="R32" s="376"/>
      <c r="S32" s="376"/>
      <c r="T32" s="376"/>
      <c r="U32" s="376"/>
      <c r="V32" s="182" t="s">
        <v>25</v>
      </c>
      <c r="W32" s="182"/>
      <c r="X32" s="182"/>
      <c r="Y32" s="182"/>
      <c r="Z32" s="181"/>
    </row>
    <row r="33" spans="1:26" ht="19.5" customHeight="1" x14ac:dyDescent="0.15">
      <c r="A33" s="182"/>
      <c r="B33" s="182"/>
      <c r="C33" s="182" t="s">
        <v>284</v>
      </c>
      <c r="D33" s="182"/>
      <c r="E33" s="182"/>
      <c r="F33" s="182"/>
      <c r="G33" s="182"/>
      <c r="H33" s="182"/>
      <c r="I33" s="182"/>
      <c r="J33" s="182"/>
      <c r="K33" s="182"/>
      <c r="L33" s="182"/>
      <c r="M33" s="182"/>
      <c r="N33" s="182"/>
      <c r="O33" s="182"/>
      <c r="P33" s="376">
        <f>情報項目シート!C25</f>
        <v>0</v>
      </c>
      <c r="Q33" s="376"/>
      <c r="R33" s="376"/>
      <c r="S33" s="376"/>
      <c r="T33" s="376"/>
      <c r="U33" s="376"/>
      <c r="V33" s="182" t="s">
        <v>25</v>
      </c>
      <c r="W33" s="182"/>
      <c r="X33" s="182"/>
      <c r="Y33" s="182"/>
      <c r="Z33" s="181"/>
    </row>
    <row r="34" spans="1:26" ht="19.5" customHeight="1" x14ac:dyDescent="0.15">
      <c r="A34" s="182"/>
      <c r="B34" s="182"/>
      <c r="C34" s="182" t="s">
        <v>388</v>
      </c>
      <c r="D34" s="182"/>
      <c r="E34" s="182"/>
      <c r="F34" s="182"/>
      <c r="G34" s="182"/>
      <c r="H34" s="182"/>
      <c r="I34" s="182"/>
      <c r="J34" s="182"/>
      <c r="K34" s="182"/>
      <c r="L34" s="182"/>
      <c r="M34" s="182"/>
      <c r="N34" s="182"/>
      <c r="O34" s="182"/>
      <c r="P34" s="376">
        <f>情報項目シート!C28</f>
        <v>0</v>
      </c>
      <c r="Q34" s="376"/>
      <c r="R34" s="376"/>
      <c r="S34" s="376"/>
      <c r="T34" s="376"/>
      <c r="U34" s="376"/>
      <c r="V34" s="182" t="s">
        <v>25</v>
      </c>
      <c r="W34" s="182"/>
      <c r="X34" s="182"/>
      <c r="Y34" s="182"/>
      <c r="Z34" s="181"/>
    </row>
    <row r="35" spans="1:26" ht="9" customHeight="1" x14ac:dyDescent="0.15">
      <c r="A35" s="182"/>
      <c r="B35" s="182"/>
      <c r="C35" s="182"/>
      <c r="D35" s="182"/>
      <c r="E35" s="182"/>
      <c r="F35" s="182"/>
      <c r="G35" s="182"/>
      <c r="H35" s="182"/>
      <c r="I35" s="182"/>
      <c r="J35" s="182"/>
      <c r="K35" s="182"/>
      <c r="L35" s="182"/>
      <c r="M35" s="182"/>
      <c r="N35" s="182"/>
      <c r="O35" s="182"/>
      <c r="P35" s="188"/>
      <c r="Q35" s="188"/>
      <c r="R35" s="188"/>
      <c r="S35" s="188"/>
      <c r="T35" s="188"/>
      <c r="U35" s="188"/>
      <c r="V35" s="182"/>
      <c r="W35" s="182"/>
      <c r="X35" s="182"/>
      <c r="Y35" s="182"/>
      <c r="Z35" s="181"/>
    </row>
    <row r="36" spans="1:26" ht="19.5" customHeight="1" x14ac:dyDescent="0.15">
      <c r="A36" s="185" t="s">
        <v>51</v>
      </c>
      <c r="B36" s="182" t="s">
        <v>181</v>
      </c>
      <c r="C36" s="182"/>
      <c r="D36" s="182"/>
      <c r="E36" s="182"/>
      <c r="F36" s="182"/>
      <c r="G36" s="182"/>
      <c r="H36" s="182"/>
      <c r="I36" s="182"/>
      <c r="J36" s="406"/>
      <c r="K36" s="406"/>
      <c r="L36" s="406"/>
      <c r="M36" s="406"/>
      <c r="N36" s="182"/>
      <c r="O36" s="182"/>
      <c r="P36" s="376">
        <f>情報項目シート!C14</f>
        <v>0</v>
      </c>
      <c r="Q36" s="376"/>
      <c r="R36" s="376"/>
      <c r="S36" s="376"/>
      <c r="T36" s="376"/>
      <c r="U36" s="376"/>
      <c r="V36" s="182" t="s">
        <v>25</v>
      </c>
      <c r="W36" s="182"/>
      <c r="X36" s="182"/>
      <c r="Y36" s="182"/>
      <c r="Z36" s="181"/>
    </row>
    <row r="37" spans="1:26" ht="19.5" customHeight="1" x14ac:dyDescent="0.15">
      <c r="A37" s="185"/>
      <c r="B37" s="182"/>
      <c r="C37" s="182" t="s">
        <v>248</v>
      </c>
      <c r="D37" s="182"/>
      <c r="E37" s="182"/>
      <c r="F37" s="182"/>
      <c r="G37" s="182"/>
      <c r="H37" s="182"/>
      <c r="I37" s="182"/>
      <c r="J37" s="182"/>
      <c r="K37" s="182"/>
      <c r="L37" s="182"/>
      <c r="M37" s="182"/>
      <c r="N37" s="182"/>
      <c r="O37" s="182"/>
      <c r="P37" s="376">
        <f>情報項目シート!C17</f>
        <v>0</v>
      </c>
      <c r="Q37" s="376"/>
      <c r="R37" s="376"/>
      <c r="S37" s="376"/>
      <c r="T37" s="376"/>
      <c r="U37" s="376"/>
      <c r="V37" s="182" t="s">
        <v>25</v>
      </c>
      <c r="W37" s="182"/>
      <c r="X37" s="182"/>
      <c r="Y37" s="182"/>
      <c r="Z37" s="181"/>
    </row>
    <row r="38" spans="1:26" ht="19.5" customHeight="1" x14ac:dyDescent="0.15">
      <c r="A38" s="185"/>
      <c r="B38" s="182"/>
      <c r="C38" s="182" t="s">
        <v>272</v>
      </c>
      <c r="D38" s="182"/>
      <c r="E38" s="182"/>
      <c r="F38" s="182"/>
      <c r="G38" s="182"/>
      <c r="H38" s="182"/>
      <c r="I38" s="182"/>
      <c r="J38" s="182"/>
      <c r="K38" s="182"/>
      <c r="L38" s="182"/>
      <c r="M38" s="182"/>
      <c r="N38" s="182"/>
      <c r="O38" s="182"/>
      <c r="P38" s="376">
        <f>情報項目シート!C20</f>
        <v>0</v>
      </c>
      <c r="Q38" s="376"/>
      <c r="R38" s="376"/>
      <c r="S38" s="376"/>
      <c r="T38" s="376"/>
      <c r="U38" s="376"/>
      <c r="V38" s="182" t="s">
        <v>25</v>
      </c>
      <c r="W38" s="182"/>
      <c r="X38" s="182"/>
      <c r="Y38" s="182"/>
      <c r="Z38" s="181"/>
    </row>
    <row r="39" spans="1:26" ht="19.5" customHeight="1" x14ac:dyDescent="0.15">
      <c r="A39" s="185"/>
      <c r="B39" s="182"/>
      <c r="C39" s="182" t="s">
        <v>283</v>
      </c>
      <c r="D39" s="182"/>
      <c r="E39" s="182"/>
      <c r="F39" s="182"/>
      <c r="G39" s="182"/>
      <c r="H39" s="182"/>
      <c r="I39" s="182"/>
      <c r="J39" s="182"/>
      <c r="K39" s="182"/>
      <c r="L39" s="182"/>
      <c r="M39" s="182"/>
      <c r="N39" s="182"/>
      <c r="O39" s="182"/>
      <c r="P39" s="376">
        <f>情報項目シート!C23</f>
        <v>0</v>
      </c>
      <c r="Q39" s="376"/>
      <c r="R39" s="376"/>
      <c r="S39" s="376"/>
      <c r="T39" s="376"/>
      <c r="U39" s="376"/>
      <c r="V39" s="182" t="s">
        <v>25</v>
      </c>
      <c r="W39" s="182"/>
      <c r="X39" s="182"/>
      <c r="Y39" s="182"/>
      <c r="Z39" s="181"/>
    </row>
    <row r="40" spans="1:26" ht="19.5" customHeight="1" x14ac:dyDescent="0.15">
      <c r="A40" s="182"/>
      <c r="B40" s="182"/>
      <c r="C40" s="182" t="s">
        <v>284</v>
      </c>
      <c r="D40" s="182"/>
      <c r="E40" s="182"/>
      <c r="F40" s="182"/>
      <c r="G40" s="182"/>
      <c r="H40" s="182"/>
      <c r="I40" s="182"/>
      <c r="J40" s="182"/>
      <c r="K40" s="182"/>
      <c r="L40" s="182"/>
      <c r="M40" s="182"/>
      <c r="N40" s="182"/>
      <c r="O40" s="182"/>
      <c r="P40" s="376">
        <f>情報項目シート!C26</f>
        <v>0</v>
      </c>
      <c r="Q40" s="376"/>
      <c r="R40" s="376"/>
      <c r="S40" s="376"/>
      <c r="T40" s="376"/>
      <c r="U40" s="376"/>
      <c r="V40" s="182" t="s">
        <v>25</v>
      </c>
      <c r="W40" s="182"/>
      <c r="X40" s="182"/>
      <c r="Y40" s="182"/>
      <c r="Z40" s="181"/>
    </row>
    <row r="41" spans="1:26" ht="19.5" customHeight="1" x14ac:dyDescent="0.15">
      <c r="A41" s="182"/>
      <c r="B41" s="182"/>
      <c r="C41" s="182" t="s">
        <v>388</v>
      </c>
      <c r="D41" s="182"/>
      <c r="E41" s="182"/>
      <c r="F41" s="182"/>
      <c r="G41" s="182"/>
      <c r="H41" s="182"/>
      <c r="I41" s="182"/>
      <c r="J41" s="182"/>
      <c r="K41" s="182"/>
      <c r="L41" s="182"/>
      <c r="M41" s="182"/>
      <c r="N41" s="182"/>
      <c r="O41" s="182"/>
      <c r="P41" s="376">
        <f>情報項目シート!C29</f>
        <v>0</v>
      </c>
      <c r="Q41" s="376"/>
      <c r="R41" s="376"/>
      <c r="S41" s="376"/>
      <c r="T41" s="376"/>
      <c r="U41" s="376"/>
      <c r="V41" s="182" t="s">
        <v>25</v>
      </c>
      <c r="W41" s="182"/>
      <c r="X41" s="182"/>
      <c r="Y41" s="182"/>
      <c r="Z41" s="181"/>
    </row>
    <row r="42" spans="1:26" ht="9" customHeight="1" x14ac:dyDescent="0.15">
      <c r="A42" s="182"/>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1"/>
    </row>
    <row r="43" spans="1:26" ht="18" customHeight="1" x14ac:dyDescent="0.15">
      <c r="A43" s="185" t="s">
        <v>52</v>
      </c>
      <c r="B43" s="380" t="s">
        <v>377</v>
      </c>
      <c r="C43" s="380"/>
      <c r="D43" s="380"/>
      <c r="E43" s="380"/>
      <c r="F43" s="380"/>
      <c r="G43" s="182"/>
      <c r="H43" s="182"/>
      <c r="I43" s="182"/>
      <c r="J43" s="182"/>
      <c r="K43" s="182"/>
      <c r="L43" s="182"/>
      <c r="M43" s="182"/>
      <c r="N43" s="182"/>
      <c r="O43" s="182"/>
      <c r="P43" s="182"/>
      <c r="Q43" s="182"/>
      <c r="R43" s="182"/>
      <c r="S43" s="182"/>
      <c r="T43" s="182"/>
      <c r="U43" s="182"/>
      <c r="V43" s="182"/>
      <c r="W43" s="182"/>
      <c r="X43" s="182"/>
      <c r="Y43" s="182"/>
      <c r="Z43" s="181"/>
    </row>
    <row r="44" spans="1:26" ht="9" customHeight="1" x14ac:dyDescent="0.15">
      <c r="A44" s="182"/>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1"/>
    </row>
    <row r="45" spans="1:26" ht="18" customHeight="1" x14ac:dyDescent="0.15">
      <c r="A45" s="185" t="s">
        <v>53</v>
      </c>
      <c r="B45" s="182" t="s">
        <v>54</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1"/>
    </row>
    <row r="46" spans="1:26" ht="18" customHeight="1" x14ac:dyDescent="0.15">
      <c r="A46" s="182"/>
      <c r="B46" s="182"/>
      <c r="C46" s="182" t="s">
        <v>55</v>
      </c>
      <c r="D46" s="182"/>
      <c r="E46" s="182"/>
      <c r="F46" s="182"/>
      <c r="G46" s="182"/>
      <c r="H46" s="182"/>
      <c r="I46" s="182"/>
      <c r="J46" s="375" t="s">
        <v>219</v>
      </c>
      <c r="K46" s="375"/>
      <c r="L46" s="375"/>
      <c r="M46" s="375"/>
      <c r="N46" s="375"/>
      <c r="O46" s="375"/>
      <c r="P46" s="375"/>
      <c r="Q46" s="375"/>
      <c r="R46" s="375"/>
      <c r="S46" s="375"/>
      <c r="T46" s="375"/>
      <c r="U46" s="182"/>
      <c r="V46" s="182"/>
      <c r="W46" s="182"/>
      <c r="X46" s="182"/>
      <c r="Y46" s="182"/>
      <c r="Z46" s="181"/>
    </row>
    <row r="47" spans="1:26" ht="19.5" customHeight="1" x14ac:dyDescent="0.15">
      <c r="A47" s="182"/>
      <c r="B47" s="182"/>
      <c r="C47" s="182" t="s">
        <v>56</v>
      </c>
      <c r="D47" s="182"/>
      <c r="E47" s="182"/>
      <c r="F47" s="182"/>
      <c r="G47" s="182"/>
      <c r="H47" s="182"/>
      <c r="I47" s="182"/>
      <c r="J47" s="391">
        <f>情報項目シート!C11</f>
        <v>0</v>
      </c>
      <c r="K47" s="391"/>
      <c r="L47" s="391"/>
      <c r="M47" s="391"/>
      <c r="N47" s="391"/>
      <c r="O47" s="391"/>
      <c r="P47" s="391"/>
      <c r="Q47" s="391"/>
      <c r="R47" s="391"/>
      <c r="S47" s="391"/>
      <c r="T47" s="182"/>
      <c r="U47" s="182"/>
      <c r="V47" s="182"/>
      <c r="W47" s="182"/>
      <c r="X47" s="182"/>
      <c r="Y47" s="182"/>
      <c r="Z47" s="181"/>
    </row>
    <row r="48" spans="1:26" ht="9" customHeight="1" x14ac:dyDescent="0.15">
      <c r="A48" s="182"/>
      <c r="B48" s="182"/>
      <c r="C48" s="182"/>
      <c r="D48" s="182"/>
      <c r="E48" s="182"/>
      <c r="F48" s="182"/>
      <c r="G48" s="182"/>
      <c r="H48" s="182"/>
      <c r="I48" s="182"/>
      <c r="J48" s="182"/>
      <c r="K48" s="182"/>
      <c r="L48" s="189"/>
      <c r="M48" s="183"/>
      <c r="N48" s="183"/>
      <c r="O48" s="183"/>
      <c r="P48" s="183"/>
      <c r="Q48" s="183"/>
      <c r="R48" s="183"/>
      <c r="S48" s="183"/>
      <c r="T48" s="182"/>
      <c r="U48" s="182"/>
      <c r="V48" s="182"/>
      <c r="W48" s="182"/>
      <c r="X48" s="182"/>
      <c r="Y48" s="182"/>
      <c r="Z48" s="181"/>
    </row>
    <row r="49" spans="1:26" ht="18" customHeight="1" x14ac:dyDescent="0.15">
      <c r="A49" s="185" t="s">
        <v>156</v>
      </c>
      <c r="B49" s="182" t="s">
        <v>157</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1"/>
    </row>
    <row r="50" spans="1:26" ht="19.5" customHeight="1" x14ac:dyDescent="0.15">
      <c r="A50" s="182"/>
      <c r="B50" s="380" t="s">
        <v>158</v>
      </c>
      <c r="C50" s="380"/>
      <c r="D50" s="380"/>
      <c r="E50" s="380"/>
      <c r="F50" s="380"/>
      <c r="G50" s="380"/>
      <c r="H50" s="380"/>
      <c r="I50" s="182"/>
      <c r="J50" s="182"/>
      <c r="K50" s="182"/>
      <c r="L50" s="182"/>
      <c r="M50" s="182"/>
      <c r="N50" s="182"/>
      <c r="O50" s="182"/>
      <c r="P50" s="182"/>
      <c r="Q50" s="182"/>
      <c r="R50" s="181"/>
      <c r="S50" s="182"/>
      <c r="T50" s="182"/>
      <c r="U50" s="182" t="s">
        <v>172</v>
      </c>
      <c r="V50" s="187"/>
      <c r="W50" s="187"/>
      <c r="X50" s="187"/>
      <c r="Y50" s="187"/>
      <c r="Z50" s="181"/>
    </row>
    <row r="51" spans="1:26" ht="20.25" customHeight="1" x14ac:dyDescent="0.15">
      <c r="A51" s="414"/>
      <c r="B51" s="416"/>
      <c r="C51" s="381" t="s">
        <v>159</v>
      </c>
      <c r="D51" s="417"/>
      <c r="E51" s="417"/>
      <c r="F51" s="417"/>
      <c r="G51" s="417"/>
      <c r="H51" s="418"/>
      <c r="I51" s="381" t="s">
        <v>426</v>
      </c>
      <c r="J51" s="382"/>
      <c r="K51" s="383"/>
      <c r="L51" s="381" t="s">
        <v>427</v>
      </c>
      <c r="M51" s="382"/>
      <c r="N51" s="383"/>
      <c r="O51" s="381" t="s">
        <v>428</v>
      </c>
      <c r="P51" s="382"/>
      <c r="Q51" s="383"/>
      <c r="R51" s="381" t="s">
        <v>429</v>
      </c>
      <c r="S51" s="382"/>
      <c r="T51" s="383"/>
      <c r="U51" s="381" t="s">
        <v>430</v>
      </c>
      <c r="V51" s="382"/>
      <c r="W51" s="383"/>
      <c r="X51" s="394" t="s">
        <v>250</v>
      </c>
      <c r="Y51" s="395"/>
      <c r="Z51" s="396"/>
    </row>
    <row r="52" spans="1:26" ht="18" customHeight="1" x14ac:dyDescent="0.15">
      <c r="A52" s="414" t="s">
        <v>160</v>
      </c>
      <c r="B52" s="416"/>
      <c r="C52" s="414" t="s">
        <v>57</v>
      </c>
      <c r="D52" s="415"/>
      <c r="E52" s="415"/>
      <c r="F52" s="415"/>
      <c r="G52" s="415"/>
      <c r="H52" s="416"/>
      <c r="I52" s="384">
        <f>情報項目シート!C15</f>
        <v>0</v>
      </c>
      <c r="J52" s="385"/>
      <c r="K52" s="386"/>
      <c r="L52" s="384">
        <f>情報項目シート!C18</f>
        <v>0</v>
      </c>
      <c r="M52" s="385"/>
      <c r="N52" s="386"/>
      <c r="O52" s="384">
        <f>情報項目シート!C21</f>
        <v>0</v>
      </c>
      <c r="P52" s="385"/>
      <c r="Q52" s="386"/>
      <c r="R52" s="384">
        <f>情報項目シート!C24</f>
        <v>0</v>
      </c>
      <c r="S52" s="385"/>
      <c r="T52" s="386"/>
      <c r="U52" s="377">
        <f>情報項目シート!C27</f>
        <v>0</v>
      </c>
      <c r="V52" s="387"/>
      <c r="W52" s="388"/>
      <c r="X52" s="377">
        <f>SUM(I52:W52)</f>
        <v>0</v>
      </c>
      <c r="Y52" s="378"/>
      <c r="Z52" s="379"/>
    </row>
    <row r="53" spans="1:26" ht="19.5" customHeight="1" x14ac:dyDescent="0.15">
      <c r="A53" s="419" t="s">
        <v>161</v>
      </c>
      <c r="B53" s="420"/>
      <c r="C53" s="414" t="s">
        <v>162</v>
      </c>
      <c r="D53" s="415"/>
      <c r="E53" s="415"/>
      <c r="F53" s="415"/>
      <c r="G53" s="415"/>
      <c r="H53" s="416"/>
      <c r="I53" s="384"/>
      <c r="J53" s="385"/>
      <c r="K53" s="386"/>
      <c r="L53" s="384"/>
      <c r="M53" s="385"/>
      <c r="N53" s="386"/>
      <c r="O53" s="384"/>
      <c r="P53" s="385"/>
      <c r="Q53" s="386"/>
      <c r="R53" s="384"/>
      <c r="S53" s="385"/>
      <c r="T53" s="386"/>
      <c r="U53" s="377"/>
      <c r="V53" s="387"/>
      <c r="W53" s="388"/>
      <c r="X53" s="377">
        <f t="shared" ref="X53:X55" si="0">SUM(I53:W53)</f>
        <v>0</v>
      </c>
      <c r="Y53" s="378"/>
      <c r="Z53" s="379"/>
    </row>
    <row r="54" spans="1:26" ht="19.5" customHeight="1" x14ac:dyDescent="0.15">
      <c r="A54" s="421"/>
      <c r="B54" s="422"/>
      <c r="C54" s="414" t="s">
        <v>163</v>
      </c>
      <c r="D54" s="415"/>
      <c r="E54" s="415"/>
      <c r="F54" s="415"/>
      <c r="G54" s="415"/>
      <c r="H54" s="416"/>
      <c r="I54" s="384"/>
      <c r="J54" s="385"/>
      <c r="K54" s="386"/>
      <c r="L54" s="384"/>
      <c r="M54" s="385"/>
      <c r="N54" s="386"/>
      <c r="O54" s="384"/>
      <c r="P54" s="385"/>
      <c r="Q54" s="386"/>
      <c r="R54" s="384"/>
      <c r="S54" s="385"/>
      <c r="T54" s="386"/>
      <c r="U54" s="377"/>
      <c r="V54" s="387"/>
      <c r="W54" s="388"/>
      <c r="X54" s="377">
        <f t="shared" si="0"/>
        <v>0</v>
      </c>
      <c r="Y54" s="378"/>
      <c r="Z54" s="379"/>
    </row>
    <row r="55" spans="1:26" ht="19.5" customHeight="1" x14ac:dyDescent="0.15">
      <c r="A55" s="421"/>
      <c r="B55" s="422"/>
      <c r="C55" s="414" t="s">
        <v>164</v>
      </c>
      <c r="D55" s="415"/>
      <c r="E55" s="415"/>
      <c r="F55" s="415"/>
      <c r="G55" s="415"/>
      <c r="H55" s="416"/>
      <c r="I55" s="384"/>
      <c r="J55" s="385"/>
      <c r="K55" s="386"/>
      <c r="L55" s="384"/>
      <c r="M55" s="385"/>
      <c r="N55" s="386"/>
      <c r="O55" s="384"/>
      <c r="P55" s="385"/>
      <c r="Q55" s="386"/>
      <c r="R55" s="384"/>
      <c r="S55" s="385"/>
      <c r="T55" s="386"/>
      <c r="U55" s="377"/>
      <c r="V55" s="387"/>
      <c r="W55" s="388"/>
      <c r="X55" s="377">
        <f t="shared" si="0"/>
        <v>0</v>
      </c>
      <c r="Y55" s="378"/>
      <c r="Z55" s="379"/>
    </row>
    <row r="56" spans="1:26" ht="19.5" customHeight="1" x14ac:dyDescent="0.15">
      <c r="A56" s="421"/>
      <c r="B56" s="422"/>
      <c r="C56" s="381" t="s">
        <v>165</v>
      </c>
      <c r="D56" s="417"/>
      <c r="E56" s="417"/>
      <c r="F56" s="417"/>
      <c r="G56" s="417"/>
      <c r="H56" s="418"/>
      <c r="I56" s="377">
        <f>SUM(I53:K55)</f>
        <v>0</v>
      </c>
      <c r="J56" s="389"/>
      <c r="K56" s="390"/>
      <c r="L56" s="377">
        <f t="shared" ref="L56" si="1">SUM(L53:N55)</f>
        <v>0</v>
      </c>
      <c r="M56" s="389"/>
      <c r="N56" s="390"/>
      <c r="O56" s="377">
        <f t="shared" ref="O56" si="2">SUM(O53:Q55)</f>
        <v>0</v>
      </c>
      <c r="P56" s="389"/>
      <c r="Q56" s="390"/>
      <c r="R56" s="377">
        <f>SUM(R53:T55)</f>
        <v>0</v>
      </c>
      <c r="S56" s="389"/>
      <c r="T56" s="390"/>
      <c r="U56" s="377">
        <f>SUM(U53:W55)</f>
        <v>0</v>
      </c>
      <c r="V56" s="389"/>
      <c r="W56" s="390"/>
      <c r="X56" s="377">
        <f t="shared" ref="X56:X58" si="3">SUM(I56:W56)</f>
        <v>0</v>
      </c>
      <c r="Y56" s="378"/>
      <c r="Z56" s="379"/>
    </row>
    <row r="57" spans="1:26" ht="18" customHeight="1" x14ac:dyDescent="0.15">
      <c r="A57" s="421"/>
      <c r="B57" s="422"/>
      <c r="C57" s="414" t="s">
        <v>182</v>
      </c>
      <c r="D57" s="415"/>
      <c r="E57" s="415"/>
      <c r="F57" s="415"/>
      <c r="G57" s="415"/>
      <c r="H57" s="416"/>
      <c r="I57" s="377">
        <f>情報項目シート!C17</f>
        <v>0</v>
      </c>
      <c r="J57" s="389"/>
      <c r="K57" s="390"/>
      <c r="L57" s="377">
        <f>情報項目シート!C20</f>
        <v>0</v>
      </c>
      <c r="M57" s="389"/>
      <c r="N57" s="390"/>
      <c r="O57" s="377">
        <f>情報項目シート!C23</f>
        <v>0</v>
      </c>
      <c r="P57" s="389"/>
      <c r="Q57" s="390"/>
      <c r="R57" s="377">
        <f>情報項目シート!C26</f>
        <v>0</v>
      </c>
      <c r="S57" s="389"/>
      <c r="T57" s="390"/>
      <c r="U57" s="377">
        <f>情報項目シート!C29</f>
        <v>0</v>
      </c>
      <c r="V57" s="387"/>
      <c r="W57" s="388"/>
      <c r="X57" s="377">
        <f t="shared" si="3"/>
        <v>0</v>
      </c>
      <c r="Y57" s="378"/>
      <c r="Z57" s="379"/>
    </row>
    <row r="58" spans="1:26" ht="18" customHeight="1" x14ac:dyDescent="0.15">
      <c r="A58" s="423"/>
      <c r="B58" s="424"/>
      <c r="C58" s="381" t="s">
        <v>166</v>
      </c>
      <c r="D58" s="417"/>
      <c r="E58" s="417"/>
      <c r="F58" s="417"/>
      <c r="G58" s="417"/>
      <c r="H58" s="418"/>
      <c r="I58" s="377">
        <f>I56+I57</f>
        <v>0</v>
      </c>
      <c r="J58" s="389"/>
      <c r="K58" s="390"/>
      <c r="L58" s="377">
        <f t="shared" ref="L58" si="4">L56+L57</f>
        <v>0</v>
      </c>
      <c r="M58" s="389"/>
      <c r="N58" s="390"/>
      <c r="O58" s="377">
        <f t="shared" ref="O58" si="5">O56+O57</f>
        <v>0</v>
      </c>
      <c r="P58" s="389"/>
      <c r="Q58" s="390"/>
      <c r="R58" s="377">
        <f>R56+R57</f>
        <v>0</v>
      </c>
      <c r="S58" s="389"/>
      <c r="T58" s="390"/>
      <c r="U58" s="377">
        <f>U56+U57</f>
        <v>0</v>
      </c>
      <c r="V58" s="389"/>
      <c r="W58" s="390"/>
      <c r="X58" s="377">
        <f t="shared" si="3"/>
        <v>0</v>
      </c>
      <c r="Y58" s="378"/>
      <c r="Z58" s="379"/>
    </row>
    <row r="59" spans="1:26" ht="5.25" customHeight="1" x14ac:dyDescent="0.15">
      <c r="A59" s="182"/>
      <c r="B59" s="182"/>
      <c r="C59" s="182"/>
      <c r="D59" s="182"/>
      <c r="E59" s="182"/>
      <c r="F59" s="182"/>
      <c r="G59" s="182"/>
      <c r="H59" s="182"/>
      <c r="I59" s="182"/>
      <c r="J59" s="182"/>
      <c r="K59" s="182"/>
      <c r="L59" s="182"/>
      <c r="M59" s="182"/>
      <c r="N59" s="182"/>
      <c r="O59" s="182"/>
      <c r="P59" s="182"/>
      <c r="Q59" s="182"/>
      <c r="R59" s="182"/>
      <c r="S59" s="182"/>
      <c r="T59" s="182"/>
      <c r="U59" s="182"/>
      <c r="V59" s="182"/>
      <c r="W59" s="182"/>
      <c r="X59" s="182"/>
      <c r="Y59" s="182"/>
      <c r="Z59" s="181"/>
    </row>
    <row r="60" spans="1:26" ht="18" customHeight="1" x14ac:dyDescent="0.15">
      <c r="A60" s="182"/>
      <c r="B60" s="380" t="s">
        <v>167</v>
      </c>
      <c r="C60" s="380"/>
      <c r="D60" s="380"/>
      <c r="E60" s="380"/>
      <c r="F60" s="380"/>
      <c r="G60" s="380"/>
      <c r="H60" s="380"/>
      <c r="I60" s="380"/>
      <c r="J60" s="380"/>
      <c r="K60" s="380"/>
      <c r="L60" s="380"/>
      <c r="M60" s="380"/>
      <c r="N60" s="380"/>
      <c r="O60" s="380"/>
      <c r="P60" s="380"/>
      <c r="Q60" s="380"/>
      <c r="R60" s="380"/>
      <c r="S60" s="380"/>
      <c r="T60" s="380"/>
      <c r="U60" s="380"/>
      <c r="V60" s="380"/>
      <c r="W60" s="380"/>
      <c r="X60" s="380"/>
      <c r="Y60" s="182"/>
      <c r="Z60" s="181"/>
    </row>
    <row r="61" spans="1:26" ht="18" customHeight="1" x14ac:dyDescent="0.15">
      <c r="A61" s="182"/>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1"/>
    </row>
    <row r="62" spans="1:26" ht="18" customHeight="1" x14ac:dyDescent="0.15">
      <c r="A62" s="182"/>
      <c r="B62" s="182"/>
      <c r="C62" s="182"/>
      <c r="D62" s="182"/>
      <c r="E62" s="182"/>
      <c r="F62" s="182"/>
      <c r="G62" s="182"/>
      <c r="H62" s="182"/>
      <c r="I62" s="182"/>
      <c r="J62" s="182"/>
      <c r="K62" s="182"/>
      <c r="L62" s="182"/>
      <c r="M62" s="182"/>
      <c r="N62" s="182"/>
      <c r="O62" s="182"/>
      <c r="P62" s="182"/>
      <c r="Q62" s="182"/>
      <c r="R62" s="182"/>
      <c r="S62" s="182"/>
      <c r="T62" s="182"/>
      <c r="U62" s="182"/>
      <c r="V62" s="182"/>
      <c r="W62" s="182"/>
      <c r="X62" s="182"/>
      <c r="Y62" s="182"/>
      <c r="Z62" s="181"/>
    </row>
    <row r="63" spans="1:26" ht="18" customHeight="1" x14ac:dyDescent="0.15">
      <c r="A63" s="182"/>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1"/>
    </row>
    <row r="64" spans="1:26" ht="18" customHeight="1" x14ac:dyDescent="0.15">
      <c r="A64" s="182"/>
      <c r="B64" s="182"/>
      <c r="C64" s="182"/>
      <c r="D64" s="182"/>
      <c r="E64" s="182"/>
      <c r="F64" s="182"/>
      <c r="G64" s="182"/>
      <c r="H64" s="182"/>
      <c r="I64" s="182"/>
      <c r="J64" s="182"/>
      <c r="K64" s="182"/>
      <c r="L64" s="182"/>
      <c r="M64" s="182"/>
      <c r="N64" s="182"/>
      <c r="O64" s="182"/>
      <c r="P64" s="182"/>
      <c r="Q64" s="182"/>
      <c r="R64" s="182"/>
      <c r="S64" s="182"/>
      <c r="T64" s="182"/>
      <c r="U64" s="182"/>
      <c r="V64" s="182"/>
      <c r="W64" s="182"/>
      <c r="X64" s="182"/>
      <c r="Y64" s="182"/>
      <c r="Z64" s="181"/>
    </row>
    <row r="65" spans="1:26" ht="18" customHeight="1" x14ac:dyDescent="0.15">
      <c r="A65" s="185" t="s">
        <v>183</v>
      </c>
      <c r="B65" s="182" t="s">
        <v>58</v>
      </c>
      <c r="C65" s="182"/>
      <c r="D65" s="182"/>
      <c r="E65" s="182"/>
      <c r="F65" s="182"/>
      <c r="G65" s="182"/>
      <c r="H65" s="182"/>
      <c r="I65" s="182"/>
      <c r="J65" s="182"/>
      <c r="K65" s="182"/>
      <c r="L65" s="182"/>
      <c r="M65" s="182"/>
      <c r="N65" s="182"/>
      <c r="O65" s="182"/>
      <c r="P65" s="182"/>
      <c r="Q65" s="182"/>
      <c r="R65" s="182"/>
      <c r="S65" s="182"/>
      <c r="T65" s="182"/>
      <c r="U65" s="182"/>
      <c r="V65" s="182"/>
      <c r="W65" s="182"/>
      <c r="X65" s="182"/>
      <c r="Y65" s="182"/>
      <c r="Z65" s="181"/>
    </row>
    <row r="66" spans="1:26" ht="18" customHeight="1" x14ac:dyDescent="0.15">
      <c r="A66" s="182"/>
      <c r="B66" s="182"/>
      <c r="C66" s="182" t="s">
        <v>59</v>
      </c>
      <c r="D66" s="182"/>
      <c r="E66" s="182"/>
      <c r="F66" s="182"/>
      <c r="G66" s="182"/>
      <c r="H66" s="182"/>
      <c r="I66" s="375">
        <f>情報項目シート!C41</f>
        <v>0</v>
      </c>
      <c r="J66" s="375"/>
      <c r="K66" s="375"/>
      <c r="L66" s="375"/>
      <c r="M66" s="375"/>
      <c r="N66" s="375"/>
      <c r="O66" s="375"/>
      <c r="P66" s="375"/>
      <c r="Q66" s="375"/>
      <c r="R66" s="375"/>
      <c r="S66" s="375"/>
      <c r="T66" s="375"/>
      <c r="U66" s="375"/>
      <c r="V66" s="375"/>
      <c r="W66" s="375"/>
      <c r="X66" s="375"/>
      <c r="Y66" s="183"/>
      <c r="Z66" s="181"/>
    </row>
    <row r="67" spans="1:26" ht="18" customHeight="1" x14ac:dyDescent="0.15">
      <c r="A67" s="182"/>
      <c r="B67" s="182"/>
      <c r="C67" s="182" t="s">
        <v>63</v>
      </c>
      <c r="D67" s="182"/>
      <c r="E67" s="182"/>
      <c r="F67" s="182"/>
      <c r="G67" s="182"/>
      <c r="H67" s="182"/>
      <c r="I67" s="375">
        <f>情報項目シート!C42</f>
        <v>0</v>
      </c>
      <c r="J67" s="375"/>
      <c r="K67" s="375"/>
      <c r="L67" s="375"/>
      <c r="M67" s="375"/>
      <c r="N67" s="375"/>
      <c r="O67" s="375"/>
      <c r="P67" s="375"/>
      <c r="Q67" s="375"/>
      <c r="R67" s="375"/>
      <c r="S67" s="375"/>
      <c r="T67" s="375"/>
      <c r="U67" s="375"/>
      <c r="V67" s="375"/>
      <c r="W67" s="375"/>
      <c r="X67" s="375"/>
      <c r="Y67" s="183"/>
      <c r="Z67" s="181"/>
    </row>
    <row r="68" spans="1:26" ht="18" customHeight="1" x14ac:dyDescent="0.15">
      <c r="A68" s="182"/>
      <c r="B68" s="182"/>
      <c r="C68" s="182" t="s">
        <v>64</v>
      </c>
      <c r="D68" s="182"/>
      <c r="E68" s="182"/>
      <c r="F68" s="182"/>
      <c r="G68" s="182"/>
      <c r="H68" s="182"/>
      <c r="I68" s="375">
        <f>情報項目シート!C43</f>
        <v>0</v>
      </c>
      <c r="J68" s="375"/>
      <c r="K68" s="375"/>
      <c r="L68" s="375"/>
      <c r="M68" s="375"/>
      <c r="N68" s="375"/>
      <c r="O68" s="375"/>
      <c r="P68" s="375"/>
      <c r="Q68" s="375"/>
      <c r="R68" s="375"/>
      <c r="S68" s="375"/>
      <c r="T68" s="375"/>
      <c r="U68" s="375"/>
      <c r="V68" s="375"/>
      <c r="W68" s="375"/>
      <c r="X68" s="375"/>
      <c r="Y68" s="183"/>
      <c r="Z68" s="181"/>
    </row>
    <row r="69" spans="1:26" ht="18" customHeight="1" x14ac:dyDescent="0.15">
      <c r="A69" s="182"/>
      <c r="B69" s="182"/>
      <c r="C69" s="182" t="s">
        <v>60</v>
      </c>
      <c r="D69" s="182"/>
      <c r="E69" s="182"/>
      <c r="F69" s="182"/>
      <c r="G69" s="182"/>
      <c r="H69" s="182"/>
      <c r="I69" s="392" t="str">
        <f>"〒"&amp;情報項目シート!C44</f>
        <v>〒</v>
      </c>
      <c r="J69" s="392"/>
      <c r="K69" s="392"/>
      <c r="L69" s="392"/>
      <c r="M69" s="392"/>
      <c r="N69" s="392"/>
      <c r="O69" s="392"/>
      <c r="P69" s="392"/>
      <c r="Q69" s="392"/>
      <c r="R69" s="392"/>
      <c r="S69" s="392"/>
      <c r="T69" s="392"/>
      <c r="U69" s="392"/>
      <c r="V69" s="392"/>
      <c r="W69" s="392"/>
      <c r="X69" s="392"/>
      <c r="Y69" s="235"/>
      <c r="Z69" s="181"/>
    </row>
    <row r="70" spans="1:26" ht="18" customHeight="1" x14ac:dyDescent="0.15">
      <c r="A70" s="182"/>
      <c r="B70" s="182"/>
      <c r="C70" s="182" t="s">
        <v>61</v>
      </c>
      <c r="D70" s="182"/>
      <c r="E70" s="182"/>
      <c r="F70" s="182"/>
      <c r="G70" s="182"/>
      <c r="H70" s="182"/>
      <c r="I70" s="393">
        <f>情報項目シート!C45</f>
        <v>0</v>
      </c>
      <c r="J70" s="393"/>
      <c r="K70" s="393"/>
      <c r="L70" s="393"/>
      <c r="M70" s="393"/>
      <c r="N70" s="393"/>
      <c r="O70" s="393"/>
      <c r="P70" s="393"/>
      <c r="Q70" s="393"/>
      <c r="R70" s="393"/>
      <c r="S70" s="393"/>
      <c r="T70" s="393"/>
      <c r="U70" s="393"/>
      <c r="V70" s="393"/>
      <c r="W70" s="393"/>
      <c r="X70" s="393"/>
      <c r="Y70" s="231"/>
      <c r="Z70" s="181"/>
    </row>
    <row r="71" spans="1:26" ht="18" customHeight="1" x14ac:dyDescent="0.15">
      <c r="A71" s="182"/>
      <c r="B71" s="182"/>
      <c r="C71" s="182"/>
      <c r="D71" s="182"/>
      <c r="E71" s="182"/>
      <c r="F71" s="182"/>
      <c r="G71" s="182"/>
      <c r="H71" s="182"/>
      <c r="I71" s="393"/>
      <c r="J71" s="393"/>
      <c r="K71" s="393"/>
      <c r="L71" s="393"/>
      <c r="M71" s="393"/>
      <c r="N71" s="393"/>
      <c r="O71" s="393"/>
      <c r="P71" s="393"/>
      <c r="Q71" s="393"/>
      <c r="R71" s="393"/>
      <c r="S71" s="393"/>
      <c r="T71" s="393"/>
      <c r="U71" s="393"/>
      <c r="V71" s="393"/>
      <c r="W71" s="393"/>
      <c r="X71" s="393"/>
      <c r="Y71" s="231"/>
      <c r="Z71" s="181"/>
    </row>
    <row r="72" spans="1:26" ht="18" customHeight="1" x14ac:dyDescent="0.15">
      <c r="A72" s="182"/>
      <c r="B72" s="182"/>
      <c r="C72" s="182" t="s">
        <v>62</v>
      </c>
      <c r="D72" s="182"/>
      <c r="E72" s="182"/>
      <c r="F72" s="182"/>
      <c r="G72" s="182"/>
      <c r="H72" s="182"/>
      <c r="I72" s="375">
        <f>情報項目シート!C46</f>
        <v>0</v>
      </c>
      <c r="J72" s="375"/>
      <c r="K72" s="375"/>
      <c r="L72" s="375"/>
      <c r="M72" s="375"/>
      <c r="N72" s="375"/>
      <c r="O72" s="375"/>
      <c r="P72" s="375"/>
      <c r="Q72" s="375"/>
      <c r="R72" s="375"/>
      <c r="S72" s="375"/>
      <c r="T72" s="375"/>
      <c r="U72" s="375"/>
      <c r="V72" s="375"/>
      <c r="W72" s="375"/>
      <c r="X72" s="375"/>
      <c r="Y72" s="183"/>
      <c r="Z72" s="181"/>
    </row>
    <row r="73" spans="1:26" ht="18" customHeight="1" x14ac:dyDescent="0.15">
      <c r="A73" s="182"/>
      <c r="B73" s="182"/>
      <c r="C73" s="182" t="s">
        <v>168</v>
      </c>
      <c r="D73" s="182"/>
      <c r="E73" s="182"/>
      <c r="F73" s="182"/>
      <c r="G73" s="182"/>
      <c r="H73" s="182"/>
      <c r="I73" s="375">
        <f>情報項目シート!C47</f>
        <v>0</v>
      </c>
      <c r="J73" s="375"/>
      <c r="K73" s="375"/>
      <c r="L73" s="375"/>
      <c r="M73" s="375"/>
      <c r="N73" s="375"/>
      <c r="O73" s="375"/>
      <c r="P73" s="375"/>
      <c r="Q73" s="375"/>
      <c r="R73" s="375"/>
      <c r="S73" s="375"/>
      <c r="T73" s="375"/>
      <c r="U73" s="375"/>
      <c r="V73" s="375"/>
      <c r="W73" s="375"/>
      <c r="X73" s="375"/>
      <c r="Y73" s="183"/>
      <c r="Z73" s="181"/>
    </row>
    <row r="74" spans="1:26" ht="10.5" customHeight="1" x14ac:dyDescent="0.15">
      <c r="A74" s="181"/>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row>
    <row r="75" spans="1:26" ht="18" customHeight="1" x14ac:dyDescent="0.15">
      <c r="A75" s="185" t="s">
        <v>251</v>
      </c>
      <c r="B75" s="181" t="s">
        <v>360</v>
      </c>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row>
    <row r="76" spans="1:26" ht="18" customHeight="1" x14ac:dyDescent="0.15">
      <c r="A76" s="181"/>
      <c r="B76" s="200" t="s">
        <v>331</v>
      </c>
      <c r="C76" s="181" t="s">
        <v>252</v>
      </c>
      <c r="D76" s="181"/>
      <c r="E76" s="181"/>
      <c r="F76" s="181"/>
      <c r="G76" s="181"/>
      <c r="H76" s="181"/>
      <c r="I76" s="181"/>
      <c r="J76" s="181"/>
      <c r="K76" s="181"/>
      <c r="L76" s="181"/>
      <c r="M76" s="181"/>
      <c r="N76" s="181"/>
      <c r="O76" s="181"/>
      <c r="P76" s="181"/>
      <c r="Q76" s="181"/>
      <c r="R76" s="181"/>
      <c r="S76" s="181"/>
      <c r="T76" s="181"/>
      <c r="U76" s="181"/>
      <c r="V76" s="181"/>
      <c r="W76" s="181"/>
      <c r="X76" s="181"/>
      <c r="Y76" s="181"/>
      <c r="Z76" s="181"/>
    </row>
    <row r="77" spans="1:26" ht="18" customHeight="1" x14ac:dyDescent="0.15">
      <c r="A77" s="181"/>
      <c r="B77" s="181"/>
      <c r="C77" s="181" t="s">
        <v>357</v>
      </c>
      <c r="D77" s="181"/>
      <c r="E77" s="200" t="s">
        <v>331</v>
      </c>
      <c r="F77" s="181" t="s">
        <v>356</v>
      </c>
      <c r="G77" s="181"/>
      <c r="H77" s="181"/>
      <c r="I77" s="181"/>
      <c r="J77" s="181"/>
      <c r="K77" s="181"/>
      <c r="L77" s="181"/>
      <c r="M77" s="181"/>
      <c r="N77" s="181"/>
      <c r="O77" s="181"/>
      <c r="P77" s="181"/>
      <c r="Q77" s="181"/>
      <c r="R77" s="181"/>
      <c r="S77" s="181"/>
      <c r="T77" s="181"/>
      <c r="U77" s="181"/>
      <c r="V77" s="181"/>
      <c r="W77" s="181"/>
      <c r="X77" s="181"/>
      <c r="Y77" s="181"/>
      <c r="Z77" s="181"/>
    </row>
    <row r="78" spans="1:26" ht="18" customHeight="1" x14ac:dyDescent="0.15">
      <c r="A78" s="181"/>
      <c r="B78" s="200" t="s">
        <v>331</v>
      </c>
      <c r="C78" s="181" t="s">
        <v>253</v>
      </c>
      <c r="D78" s="181"/>
      <c r="E78" s="181"/>
      <c r="F78" s="181"/>
      <c r="G78" s="181"/>
      <c r="H78" s="181"/>
      <c r="I78" s="181"/>
      <c r="J78" s="181"/>
      <c r="K78" s="181"/>
      <c r="L78" s="181"/>
      <c r="M78" s="181"/>
      <c r="N78" s="181"/>
      <c r="O78" s="181"/>
      <c r="P78" s="181"/>
      <c r="Q78" s="181"/>
      <c r="R78" s="181"/>
      <c r="S78" s="181"/>
      <c r="T78" s="181"/>
      <c r="U78" s="181"/>
      <c r="V78" s="181"/>
      <c r="W78" s="181"/>
      <c r="X78" s="181"/>
      <c r="Y78" s="181"/>
      <c r="Z78" s="181"/>
    </row>
    <row r="79" spans="1:26" ht="18" customHeight="1" x14ac:dyDescent="0.15">
      <c r="A79" s="181"/>
      <c r="B79" s="181"/>
      <c r="C79" s="181" t="s">
        <v>357</v>
      </c>
      <c r="D79" s="181"/>
      <c r="E79" s="200" t="s">
        <v>331</v>
      </c>
      <c r="F79" s="181" t="s">
        <v>355</v>
      </c>
      <c r="G79" s="181"/>
      <c r="H79" s="181"/>
      <c r="I79" s="181"/>
      <c r="J79" s="181"/>
      <c r="K79" s="200" t="s">
        <v>331</v>
      </c>
      <c r="L79" s="181" t="s">
        <v>359</v>
      </c>
      <c r="M79" s="181"/>
      <c r="N79" s="181"/>
      <c r="O79" s="181"/>
      <c r="P79" s="181"/>
      <c r="Q79" s="181"/>
      <c r="R79" s="181"/>
      <c r="S79" s="181"/>
      <c r="T79" s="181"/>
      <c r="U79" s="181"/>
      <c r="V79" s="181"/>
      <c r="W79" s="181"/>
      <c r="X79" s="181"/>
      <c r="Y79" s="181"/>
      <c r="Z79" s="181"/>
    </row>
    <row r="80" spans="1:26" ht="18" customHeight="1" x14ac:dyDescent="0.15">
      <c r="A80" s="181"/>
      <c r="B80" s="181"/>
      <c r="C80" s="181"/>
      <c r="D80" s="181"/>
      <c r="E80" s="200" t="s">
        <v>331</v>
      </c>
      <c r="F80" s="181" t="s">
        <v>358</v>
      </c>
      <c r="G80" s="181"/>
      <c r="H80" s="181"/>
      <c r="I80" s="181"/>
      <c r="J80" s="181"/>
      <c r="K80" s="181"/>
      <c r="L80" s="181"/>
      <c r="M80" s="181"/>
      <c r="N80" s="181"/>
      <c r="O80" s="181"/>
      <c r="P80" s="181"/>
      <c r="Q80" s="181"/>
      <c r="R80" s="181"/>
      <c r="S80" s="181"/>
      <c r="T80" s="181"/>
      <c r="U80" s="181"/>
      <c r="V80" s="181"/>
      <c r="W80" s="181"/>
      <c r="X80" s="181"/>
      <c r="Y80" s="181"/>
      <c r="Z80" s="181"/>
    </row>
    <row r="81" spans="1:26" ht="18" customHeight="1" x14ac:dyDescent="0.15">
      <c r="A81" s="181"/>
      <c r="B81" s="200" t="s">
        <v>331</v>
      </c>
      <c r="C81" s="181" t="s">
        <v>254</v>
      </c>
      <c r="D81" s="181"/>
      <c r="E81" s="181"/>
      <c r="F81" s="181"/>
      <c r="G81" s="181"/>
      <c r="H81" s="181"/>
      <c r="I81" s="181"/>
      <c r="J81" s="181"/>
      <c r="K81" s="181"/>
      <c r="L81" s="181"/>
      <c r="M81" s="181"/>
      <c r="N81" s="181"/>
      <c r="O81" s="181"/>
      <c r="P81" s="181"/>
      <c r="Q81" s="181"/>
      <c r="R81" s="181"/>
      <c r="S81" s="181"/>
      <c r="T81" s="181"/>
      <c r="U81" s="181"/>
      <c r="V81" s="181"/>
      <c r="W81" s="181"/>
      <c r="X81" s="181"/>
      <c r="Y81" s="181"/>
      <c r="Z81" s="181"/>
    </row>
    <row r="82" spans="1:26" ht="18" customHeight="1" x14ac:dyDescent="0.15">
      <c r="A82" s="181"/>
      <c r="B82" s="181"/>
      <c r="C82" s="181" t="s">
        <v>357</v>
      </c>
      <c r="D82" s="181"/>
      <c r="E82" s="200" t="s">
        <v>331</v>
      </c>
      <c r="F82" s="181" t="s">
        <v>355</v>
      </c>
      <c r="G82" s="181"/>
      <c r="H82" s="181"/>
      <c r="I82" s="181"/>
      <c r="J82" s="181"/>
      <c r="K82" s="200" t="s">
        <v>331</v>
      </c>
      <c r="L82" s="181" t="s">
        <v>359</v>
      </c>
      <c r="M82" s="181"/>
      <c r="N82" s="181"/>
      <c r="O82" s="181"/>
      <c r="P82" s="181"/>
      <c r="Q82" s="181"/>
      <c r="R82" s="181"/>
      <c r="S82" s="181"/>
      <c r="T82" s="181"/>
      <c r="U82" s="181"/>
      <c r="V82" s="181"/>
      <c r="W82" s="181"/>
      <c r="X82" s="181"/>
      <c r="Y82" s="181"/>
      <c r="Z82" s="181"/>
    </row>
    <row r="83" spans="1:26" ht="18" customHeight="1" x14ac:dyDescent="0.15">
      <c r="A83" s="181"/>
      <c r="B83" s="181"/>
      <c r="C83" s="181"/>
      <c r="D83" s="181"/>
      <c r="E83" s="200" t="s">
        <v>331</v>
      </c>
      <c r="F83" s="181" t="s">
        <v>358</v>
      </c>
      <c r="G83" s="181"/>
      <c r="H83" s="181"/>
      <c r="I83" s="181"/>
      <c r="J83" s="181"/>
      <c r="K83" s="181"/>
      <c r="L83" s="181"/>
      <c r="M83" s="181"/>
      <c r="N83" s="181"/>
      <c r="O83" s="181"/>
      <c r="P83" s="181"/>
      <c r="Q83" s="181"/>
      <c r="R83" s="181"/>
      <c r="S83" s="181"/>
      <c r="T83" s="181"/>
      <c r="U83" s="181"/>
      <c r="V83" s="181"/>
      <c r="W83" s="181"/>
      <c r="X83" s="181"/>
      <c r="Y83" s="181"/>
      <c r="Z83" s="181"/>
    </row>
    <row r="84" spans="1:26" ht="9" customHeight="1" x14ac:dyDescent="0.15">
      <c r="A84" s="181"/>
      <c r="B84" s="181"/>
      <c r="C84" s="181"/>
      <c r="D84" s="181"/>
      <c r="E84" s="181"/>
      <c r="F84" s="181"/>
      <c r="G84" s="181"/>
      <c r="H84" s="181"/>
      <c r="I84" s="181"/>
      <c r="J84" s="181"/>
      <c r="K84" s="181"/>
      <c r="L84" s="181"/>
      <c r="M84" s="181"/>
      <c r="N84" s="181"/>
      <c r="O84" s="181"/>
      <c r="P84" s="181"/>
      <c r="Q84" s="181"/>
      <c r="R84" s="181"/>
      <c r="S84" s="181"/>
      <c r="T84" s="181"/>
      <c r="U84" s="181"/>
      <c r="V84" s="181"/>
      <c r="W84" s="181"/>
      <c r="X84" s="181"/>
      <c r="Y84" s="181"/>
      <c r="Z84" s="181"/>
    </row>
    <row r="85" spans="1:26" ht="18" customHeight="1" x14ac:dyDescent="0.15">
      <c r="A85" s="185" t="s">
        <v>255</v>
      </c>
      <c r="B85" s="181" t="s">
        <v>256</v>
      </c>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row>
    <row r="86" spans="1:26" ht="18" customHeight="1" x14ac:dyDescent="0.15">
      <c r="A86" s="181"/>
      <c r="B86" s="200" t="s">
        <v>331</v>
      </c>
      <c r="C86" s="181" t="s">
        <v>279</v>
      </c>
      <c r="D86" s="181"/>
      <c r="E86" s="181"/>
      <c r="F86" s="181"/>
      <c r="G86" s="181"/>
      <c r="H86" s="181"/>
      <c r="I86" s="181"/>
      <c r="J86" s="181"/>
      <c r="K86" s="181"/>
      <c r="L86" s="181"/>
      <c r="M86" s="181"/>
      <c r="N86" s="181"/>
      <c r="O86" s="181"/>
      <c r="P86" s="181"/>
      <c r="Q86" s="181"/>
      <c r="R86" s="181"/>
      <c r="S86" s="181"/>
      <c r="T86" s="181"/>
      <c r="U86" s="181"/>
      <c r="V86" s="181"/>
      <c r="W86" s="181"/>
      <c r="X86" s="181"/>
      <c r="Y86" s="181"/>
      <c r="Z86" s="181"/>
    </row>
    <row r="87" spans="1:26" ht="18" customHeight="1" x14ac:dyDescent="0.15">
      <c r="A87" s="181"/>
      <c r="B87" s="181"/>
      <c r="C87" s="181" t="s">
        <v>280</v>
      </c>
      <c r="D87" s="181"/>
      <c r="E87" s="181"/>
      <c r="F87" s="181"/>
      <c r="G87" s="181"/>
      <c r="H87" s="181"/>
      <c r="I87" s="181"/>
      <c r="J87" s="181"/>
      <c r="K87" s="181"/>
      <c r="L87" s="181"/>
      <c r="M87" s="181"/>
      <c r="N87" s="181"/>
      <c r="O87" s="181"/>
      <c r="P87" s="181"/>
      <c r="Q87" s="181"/>
      <c r="R87" s="181"/>
      <c r="S87" s="181"/>
      <c r="T87" s="181"/>
      <c r="U87" s="181"/>
      <c r="V87" s="181"/>
      <c r="W87" s="181"/>
      <c r="X87" s="181"/>
      <c r="Y87" s="181"/>
      <c r="Z87" s="181"/>
    </row>
    <row r="88" spans="1:26" ht="18" customHeight="1" x14ac:dyDescent="0.15">
      <c r="A88" s="181"/>
      <c r="B88" s="181" t="s">
        <v>261</v>
      </c>
      <c r="C88" s="181"/>
      <c r="D88" s="181"/>
      <c r="E88" s="181"/>
      <c r="F88" s="181"/>
      <c r="G88" s="181"/>
      <c r="H88" s="181"/>
      <c r="I88" s="181"/>
      <c r="J88" s="181"/>
      <c r="K88" s="236">
        <f>情報項目シート!C66</f>
        <v>0</v>
      </c>
      <c r="L88" s="181" t="s">
        <v>274</v>
      </c>
      <c r="M88" s="181"/>
      <c r="N88" s="181"/>
      <c r="O88" s="181"/>
      <c r="P88" s="181"/>
      <c r="Q88" s="181"/>
      <c r="R88" s="181"/>
      <c r="S88" s="181"/>
      <c r="T88" s="181"/>
      <c r="U88" s="181"/>
      <c r="V88" s="181"/>
      <c r="W88" s="181"/>
      <c r="X88" s="181"/>
      <c r="Y88" s="181"/>
      <c r="Z88" s="181"/>
    </row>
    <row r="89" spans="1:26" ht="18" customHeight="1" x14ac:dyDescent="0.15">
      <c r="A89" s="181"/>
      <c r="B89" s="181" t="s">
        <v>262</v>
      </c>
      <c r="C89" s="181"/>
      <c r="D89" s="181"/>
      <c r="E89" s="181"/>
      <c r="F89" s="181"/>
      <c r="G89" s="181"/>
      <c r="H89" s="236">
        <f>情報項目シート!C67</f>
        <v>0</v>
      </c>
      <c r="I89" s="181" t="s">
        <v>274</v>
      </c>
      <c r="J89" s="181"/>
      <c r="K89" s="181" t="s">
        <v>275</v>
      </c>
      <c r="L89" s="181"/>
      <c r="M89" s="181"/>
      <c r="N89" s="181"/>
      <c r="O89" s="236">
        <f>情報項目シート!C68</f>
        <v>0</v>
      </c>
      <c r="P89" s="181" t="s">
        <v>274</v>
      </c>
      <c r="Q89" s="181"/>
      <c r="R89" s="181" t="s">
        <v>276</v>
      </c>
      <c r="S89" s="181"/>
      <c r="T89" s="181"/>
      <c r="U89" s="181"/>
      <c r="V89" s="236">
        <f>情報項目シート!C69</f>
        <v>0</v>
      </c>
      <c r="W89" s="181" t="s">
        <v>277</v>
      </c>
      <c r="X89" s="181"/>
      <c r="Y89" s="181"/>
      <c r="Z89" s="181"/>
    </row>
    <row r="90" spans="1:26" ht="6.75" customHeight="1" x14ac:dyDescent="0.15">
      <c r="A90" s="181"/>
      <c r="B90" s="181"/>
      <c r="C90" s="181"/>
      <c r="D90" s="181"/>
      <c r="E90" s="181"/>
      <c r="F90" s="181"/>
      <c r="G90" s="181"/>
      <c r="H90" s="181"/>
      <c r="I90" s="181"/>
      <c r="J90" s="181"/>
      <c r="K90" s="181"/>
      <c r="L90" s="181"/>
      <c r="M90" s="181"/>
      <c r="N90" s="181"/>
      <c r="O90" s="181"/>
      <c r="P90" s="181"/>
      <c r="Q90" s="181"/>
      <c r="R90" s="181"/>
      <c r="S90" s="181"/>
      <c r="T90" s="181"/>
      <c r="U90" s="181"/>
      <c r="V90" s="181"/>
      <c r="W90" s="181"/>
      <c r="X90" s="181"/>
      <c r="Y90" s="181"/>
      <c r="Z90" s="181"/>
    </row>
    <row r="91" spans="1:26" ht="18" customHeight="1" x14ac:dyDescent="0.15">
      <c r="A91" s="181"/>
      <c r="B91" s="181" t="s">
        <v>278</v>
      </c>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row>
    <row r="92" spans="1:26" ht="18" customHeight="1" x14ac:dyDescent="0.15">
      <c r="A92" s="181"/>
      <c r="B92" s="181"/>
      <c r="C92" s="181"/>
      <c r="D92" s="181"/>
      <c r="E92" s="181"/>
      <c r="F92" s="181"/>
      <c r="G92" s="181"/>
      <c r="H92" s="181"/>
      <c r="I92" s="181"/>
      <c r="J92" s="181"/>
      <c r="K92" s="181"/>
      <c r="L92" s="181"/>
      <c r="M92" s="181"/>
      <c r="N92" s="181"/>
      <c r="O92" s="181"/>
      <c r="P92" s="181"/>
      <c r="Q92" s="181"/>
      <c r="R92" s="181"/>
      <c r="S92" s="181"/>
      <c r="T92" s="181"/>
      <c r="U92" s="181"/>
      <c r="V92" s="181" t="s">
        <v>285</v>
      </c>
      <c r="W92" s="181"/>
      <c r="X92" s="181"/>
      <c r="Y92" s="181"/>
      <c r="Z92" s="181"/>
    </row>
    <row r="93" spans="1:26" ht="18" customHeight="1" x14ac:dyDescent="0.15">
      <c r="A93" s="190"/>
      <c r="B93" s="191"/>
      <c r="C93" s="191"/>
      <c r="D93" s="191"/>
      <c r="E93" s="191"/>
      <c r="F93" s="192"/>
      <c r="G93" s="399" t="s">
        <v>248</v>
      </c>
      <c r="H93" s="400"/>
      <c r="I93" s="400"/>
      <c r="J93" s="399" t="s">
        <v>272</v>
      </c>
      <c r="K93" s="400"/>
      <c r="L93" s="400"/>
      <c r="M93" s="399" t="s">
        <v>283</v>
      </c>
      <c r="N93" s="400"/>
      <c r="O93" s="400"/>
      <c r="P93" s="399" t="s">
        <v>284</v>
      </c>
      <c r="Q93" s="400"/>
      <c r="R93" s="400"/>
      <c r="S93" s="399" t="s">
        <v>388</v>
      </c>
      <c r="T93" s="400"/>
      <c r="U93" s="400"/>
      <c r="V93" s="399" t="s">
        <v>431</v>
      </c>
      <c r="W93" s="400"/>
      <c r="X93" s="400"/>
      <c r="Y93" s="214"/>
      <c r="Z93" s="181"/>
    </row>
    <row r="94" spans="1:26" ht="20.25" customHeight="1" x14ac:dyDescent="0.15">
      <c r="A94" s="190" t="s">
        <v>281</v>
      </c>
      <c r="B94" s="191"/>
      <c r="C94" s="191"/>
      <c r="D94" s="191"/>
      <c r="E94" s="191"/>
      <c r="F94" s="192"/>
      <c r="G94" s="398">
        <f>情報項目シート!C70</f>
        <v>0</v>
      </c>
      <c r="H94" s="398"/>
      <c r="I94" s="398"/>
      <c r="J94" s="398">
        <f>情報項目シート!C72</f>
        <v>0</v>
      </c>
      <c r="K94" s="398"/>
      <c r="L94" s="398"/>
      <c r="M94" s="398">
        <f>情報項目シート!C74</f>
        <v>0</v>
      </c>
      <c r="N94" s="398"/>
      <c r="O94" s="398"/>
      <c r="P94" s="398">
        <f>情報項目シート!C76</f>
        <v>0</v>
      </c>
      <c r="Q94" s="398"/>
      <c r="R94" s="398"/>
      <c r="S94" s="398">
        <f>情報項目シート!C78</f>
        <v>0</v>
      </c>
      <c r="T94" s="398"/>
      <c r="U94" s="398"/>
      <c r="V94" s="398">
        <f>情報項目シート!C80</f>
        <v>0</v>
      </c>
      <c r="W94" s="398"/>
      <c r="X94" s="398"/>
      <c r="Y94" s="215"/>
      <c r="Z94" s="181"/>
    </row>
    <row r="95" spans="1:26" ht="22.5" customHeight="1" x14ac:dyDescent="0.15">
      <c r="A95" s="190" t="s">
        <v>282</v>
      </c>
      <c r="B95" s="191"/>
      <c r="C95" s="191"/>
      <c r="D95" s="191"/>
      <c r="E95" s="191"/>
      <c r="F95" s="192"/>
      <c r="G95" s="397">
        <f>情報項目シート!C71</f>
        <v>0</v>
      </c>
      <c r="H95" s="397"/>
      <c r="I95" s="397"/>
      <c r="J95" s="397">
        <f>情報項目シート!C73</f>
        <v>0</v>
      </c>
      <c r="K95" s="397"/>
      <c r="L95" s="397"/>
      <c r="M95" s="397">
        <f>情報項目シート!C75</f>
        <v>0</v>
      </c>
      <c r="N95" s="397"/>
      <c r="O95" s="397"/>
      <c r="P95" s="397">
        <f>情報項目シート!C77</f>
        <v>0</v>
      </c>
      <c r="Q95" s="397"/>
      <c r="R95" s="397"/>
      <c r="S95" s="397">
        <f>情報項目シート!C79</f>
        <v>0</v>
      </c>
      <c r="T95" s="397"/>
      <c r="U95" s="397"/>
      <c r="V95" s="397">
        <f>情報項目シート!C81</f>
        <v>0</v>
      </c>
      <c r="W95" s="397"/>
      <c r="X95" s="397"/>
      <c r="Y95" s="216"/>
      <c r="Z95" s="181"/>
    </row>
    <row r="96" spans="1:26" ht="8.25" customHeight="1" x14ac:dyDescent="0.15">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row>
    <row r="97" spans="1:26" ht="18" customHeight="1" x14ac:dyDescent="0.15">
      <c r="A97" s="181"/>
      <c r="B97" s="181" t="s">
        <v>328</v>
      </c>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row>
    <row r="98" spans="1:26" ht="8.25" customHeight="1" x14ac:dyDescent="0.15">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row>
    <row r="99" spans="1:26" ht="18" customHeight="1" x14ac:dyDescent="0.15">
      <c r="A99" s="181"/>
      <c r="B99" s="181"/>
      <c r="C99" s="181" t="s">
        <v>329</v>
      </c>
      <c r="D99" s="181"/>
      <c r="E99" s="181"/>
      <c r="F99" s="181"/>
      <c r="G99" s="181"/>
      <c r="H99" s="181"/>
      <c r="I99" s="181"/>
      <c r="J99" s="181"/>
      <c r="K99" s="181"/>
      <c r="L99" s="181"/>
      <c r="M99" s="181"/>
      <c r="N99" s="181"/>
      <c r="O99" s="181"/>
      <c r="P99" s="181"/>
      <c r="Q99" s="181"/>
      <c r="R99" s="181"/>
      <c r="S99" s="181"/>
      <c r="T99" s="181"/>
      <c r="U99" s="181"/>
      <c r="V99" s="181"/>
      <c r="W99" s="181"/>
      <c r="X99" s="181"/>
      <c r="Y99" s="181"/>
      <c r="Z99" s="181"/>
    </row>
    <row r="100" spans="1:26" ht="5.25" customHeight="1" x14ac:dyDescent="0.15">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row>
    <row r="101" spans="1:26" ht="18" customHeight="1" x14ac:dyDescent="0.15">
      <c r="A101" s="181"/>
      <c r="B101" s="200" t="s">
        <v>331</v>
      </c>
      <c r="C101" s="181" t="s">
        <v>330</v>
      </c>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row>
    <row r="102" spans="1:26" ht="7.5" customHeight="1" x14ac:dyDescent="0.15">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row>
    <row r="103" spans="1:26" ht="18" customHeight="1" x14ac:dyDescent="0.15">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218" t="s">
        <v>424</v>
      </c>
      <c r="W103" s="181"/>
      <c r="X103" s="181"/>
      <c r="Y103" s="181"/>
      <c r="Z103" s="181"/>
    </row>
    <row r="105" spans="1:26" ht="18" customHeight="1" x14ac:dyDescent="0.15">
      <c r="A105" s="237" t="s">
        <v>332</v>
      </c>
    </row>
    <row r="106" spans="1:26" ht="18" customHeight="1" x14ac:dyDescent="0.15">
      <c r="A106" s="237" t="s">
        <v>333</v>
      </c>
    </row>
  </sheetData>
  <sheetProtection sheet="1" formatCells="0" formatColumns="0" formatRows="0" insertColumns="0" insertRows="0" insertHyperlinks="0" deleteColumns="0" deleteRows="0" sort="0" autoFilter="0" pivotTables="0"/>
  <mergeCells count="117">
    <mergeCell ref="C53:H53"/>
    <mergeCell ref="C54:H54"/>
    <mergeCell ref="C55:H55"/>
    <mergeCell ref="C56:H56"/>
    <mergeCell ref="C57:H57"/>
    <mergeCell ref="U51:W51"/>
    <mergeCell ref="L51:N51"/>
    <mergeCell ref="O52:Q52"/>
    <mergeCell ref="A51:B51"/>
    <mergeCell ref="A52:B52"/>
    <mergeCell ref="A53:B58"/>
    <mergeCell ref="C51:H51"/>
    <mergeCell ref="C52:H52"/>
    <mergeCell ref="I58:K58"/>
    <mergeCell ref="C58:H58"/>
    <mergeCell ref="L56:N56"/>
    <mergeCell ref="R58:T58"/>
    <mergeCell ref="P41:U41"/>
    <mergeCell ref="I56:K56"/>
    <mergeCell ref="L57:N57"/>
    <mergeCell ref="P37:U37"/>
    <mergeCell ref="P40:U40"/>
    <mergeCell ref="L52:N52"/>
    <mergeCell ref="L53:N53"/>
    <mergeCell ref="I57:K57"/>
    <mergeCell ref="J46:T46"/>
    <mergeCell ref="O51:Q51"/>
    <mergeCell ref="U52:W52"/>
    <mergeCell ref="U53:W53"/>
    <mergeCell ref="A3:X3"/>
    <mergeCell ref="A5:X5"/>
    <mergeCell ref="J8:L8"/>
    <mergeCell ref="M8:X8"/>
    <mergeCell ref="M12:V13"/>
    <mergeCell ref="M11:X11"/>
    <mergeCell ref="M9:X10"/>
    <mergeCell ref="B27:X27"/>
    <mergeCell ref="J36:M36"/>
    <mergeCell ref="P33:U33"/>
    <mergeCell ref="P30:U30"/>
    <mergeCell ref="K15:R15"/>
    <mergeCell ref="A17:X17"/>
    <mergeCell ref="A18:X18"/>
    <mergeCell ref="S15:X15"/>
    <mergeCell ref="P29:U29"/>
    <mergeCell ref="P31:U31"/>
    <mergeCell ref="P32:U32"/>
    <mergeCell ref="P36:U36"/>
    <mergeCell ref="E22:X22"/>
    <mergeCell ref="E23:X23"/>
    <mergeCell ref="E24:X24"/>
    <mergeCell ref="P34:U34"/>
    <mergeCell ref="V95:X95"/>
    <mergeCell ref="G94:I94"/>
    <mergeCell ref="J94:L94"/>
    <mergeCell ref="M94:O94"/>
    <mergeCell ref="G93:I93"/>
    <mergeCell ref="J93:L93"/>
    <mergeCell ref="M93:O93"/>
    <mergeCell ref="P93:R93"/>
    <mergeCell ref="S93:U93"/>
    <mergeCell ref="G95:I95"/>
    <mergeCell ref="J95:L95"/>
    <mergeCell ref="M95:O95"/>
    <mergeCell ref="P95:R95"/>
    <mergeCell ref="P94:R94"/>
    <mergeCell ref="S94:U94"/>
    <mergeCell ref="V94:X94"/>
    <mergeCell ref="V93:X93"/>
    <mergeCell ref="S95:U95"/>
    <mergeCell ref="I68:X68"/>
    <mergeCell ref="I69:X69"/>
    <mergeCell ref="I70:X71"/>
    <mergeCell ref="X51:Z51"/>
    <mergeCell ref="X52:Z52"/>
    <mergeCell ref="X53:Z53"/>
    <mergeCell ref="X54:Z54"/>
    <mergeCell ref="X55:Z55"/>
    <mergeCell ref="X56:Z56"/>
    <mergeCell ref="O58:Q58"/>
    <mergeCell ref="R51:T51"/>
    <mergeCell ref="R52:T52"/>
    <mergeCell ref="R53:T53"/>
    <mergeCell ref="R54:T54"/>
    <mergeCell ref="R55:T55"/>
    <mergeCell ref="U54:W54"/>
    <mergeCell ref="U55:W55"/>
    <mergeCell ref="U56:W56"/>
    <mergeCell ref="O54:Q54"/>
    <mergeCell ref="O55:Q55"/>
    <mergeCell ref="L54:N54"/>
    <mergeCell ref="L55:N55"/>
    <mergeCell ref="O57:Q57"/>
    <mergeCell ref="I73:X73"/>
    <mergeCell ref="P38:U38"/>
    <mergeCell ref="P39:U39"/>
    <mergeCell ref="X57:Z57"/>
    <mergeCell ref="I66:X66"/>
    <mergeCell ref="I67:X67"/>
    <mergeCell ref="B60:X60"/>
    <mergeCell ref="I51:K51"/>
    <mergeCell ref="I52:K52"/>
    <mergeCell ref="I53:K53"/>
    <mergeCell ref="I54:K54"/>
    <mergeCell ref="I55:K55"/>
    <mergeCell ref="O53:Q53"/>
    <mergeCell ref="X58:Z58"/>
    <mergeCell ref="U57:W57"/>
    <mergeCell ref="U58:W58"/>
    <mergeCell ref="O56:Q56"/>
    <mergeCell ref="L58:N58"/>
    <mergeCell ref="I72:X72"/>
    <mergeCell ref="J47:S47"/>
    <mergeCell ref="B43:F43"/>
    <mergeCell ref="B50:H50"/>
    <mergeCell ref="R56:T56"/>
    <mergeCell ref="R57:T57"/>
  </mergeCells>
  <phoneticPr fontId="4"/>
  <dataValidations count="1">
    <dataValidation type="list" allowBlank="1" showInputMessage="1" showErrorMessage="1" sqref="B101 K82 E82:E83 B81 K79 E77 E79:E80 B76 B78 B86" xr:uid="{008682EA-3EDF-446E-9E4A-59614CB1D14F}">
      <formula1>$A$105:$A$106</formula1>
    </dataValidation>
  </dataValidations>
  <pageMargins left="0.7" right="0.7" top="0.75" bottom="0.75" header="0.3" footer="0.3"/>
  <pageSetup paperSize="9" scale="94" fitToHeight="0" orientation="portrait" r:id="rId1"/>
  <rowBreaks count="2" manualBreakCount="2">
    <brk id="47" max="25" man="1"/>
    <brk id="74"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J34"/>
  <sheetViews>
    <sheetView view="pageBreakPreview" zoomScaleNormal="100" zoomScaleSheetLayoutView="100" workbookViewId="0"/>
  </sheetViews>
  <sheetFormatPr defaultRowHeight="13.5" x14ac:dyDescent="0.15"/>
  <cols>
    <col min="1" max="1" width="22.125" style="31" customWidth="1"/>
    <col min="2" max="2" width="24.125" style="31" customWidth="1"/>
    <col min="3" max="3" width="13" style="31" bestFit="1" customWidth="1"/>
    <col min="4" max="4" width="12.25" style="31" bestFit="1" customWidth="1"/>
    <col min="5" max="5" width="11.125" style="31" bestFit="1" customWidth="1"/>
    <col min="6" max="6" width="10.75" style="31" customWidth="1"/>
    <col min="7" max="7" width="10.375" style="31" customWidth="1"/>
    <col min="8" max="8" width="9.75" style="31" customWidth="1"/>
    <col min="9" max="16384" width="9" style="31"/>
  </cols>
  <sheetData>
    <row r="1" spans="1:10" ht="18.75" x14ac:dyDescent="0.15">
      <c r="A1" s="242"/>
      <c r="B1" s="54"/>
      <c r="C1" s="54"/>
      <c r="D1" s="54"/>
      <c r="E1" s="55"/>
      <c r="F1" s="55"/>
      <c r="G1" s="243"/>
      <c r="H1" s="244" t="s">
        <v>286</v>
      </c>
      <c r="I1" s="8"/>
    </row>
    <row r="2" spans="1:10" ht="19.5" x14ac:dyDescent="0.15">
      <c r="A2" s="425" t="s">
        <v>174</v>
      </c>
      <c r="B2" s="425"/>
      <c r="C2" s="425"/>
      <c r="D2" s="425"/>
      <c r="E2" s="425"/>
      <c r="F2" s="426"/>
      <c r="G2" s="426"/>
      <c r="H2" s="426"/>
      <c r="I2" s="8"/>
    </row>
    <row r="3" spans="1:10" x14ac:dyDescent="0.15">
      <c r="A3" s="54"/>
      <c r="B3" s="54"/>
      <c r="C3" s="54"/>
      <c r="D3" s="54"/>
      <c r="E3" s="54"/>
      <c r="F3" s="54"/>
      <c r="G3" s="54"/>
      <c r="H3" s="54"/>
      <c r="I3" s="8"/>
    </row>
    <row r="4" spans="1:10" s="32" customFormat="1" ht="20.25" customHeight="1" x14ac:dyDescent="0.15">
      <c r="A4" s="245" t="s">
        <v>129</v>
      </c>
      <c r="B4" s="245"/>
      <c r="C4" s="246"/>
      <c r="D4" s="246"/>
      <c r="E4" s="246"/>
      <c r="F4" s="246"/>
      <c r="G4" s="246"/>
      <c r="H4" s="246"/>
      <c r="I4" s="9"/>
    </row>
    <row r="5" spans="1:10" s="32" customFormat="1" ht="17.25" customHeight="1" x14ac:dyDescent="0.15">
      <c r="A5" s="245" t="str">
        <f>"助成事業の名称：　"&amp;情報項目シート!C7</f>
        <v>助成事業の名称：　</v>
      </c>
      <c r="B5" s="245"/>
      <c r="C5" s="246"/>
      <c r="D5" s="246"/>
      <c r="E5" s="246"/>
      <c r="F5" s="246"/>
      <c r="G5" s="246"/>
      <c r="H5" s="246"/>
      <c r="I5" s="9"/>
    </row>
    <row r="6" spans="1:10" s="32" customFormat="1" ht="18" customHeight="1" x14ac:dyDescent="0.15">
      <c r="A6" s="245"/>
      <c r="B6" s="245"/>
      <c r="C6" s="246"/>
      <c r="D6" s="247"/>
      <c r="E6" s="248"/>
      <c r="F6" s="249"/>
      <c r="G6" s="249"/>
      <c r="H6" s="247" t="s">
        <v>128</v>
      </c>
      <c r="I6" s="9"/>
    </row>
    <row r="7" spans="1:10" s="32" customFormat="1" ht="20.25" customHeight="1" x14ac:dyDescent="0.15">
      <c r="A7" s="250" t="s">
        <v>130</v>
      </c>
      <c r="B7" s="251" t="s">
        <v>131</v>
      </c>
      <c r="C7" s="250" t="s">
        <v>72</v>
      </c>
      <c r="D7" s="250" t="s">
        <v>248</v>
      </c>
      <c r="E7" s="250" t="s">
        <v>272</v>
      </c>
      <c r="F7" s="250" t="s">
        <v>283</v>
      </c>
      <c r="G7" s="250" t="s">
        <v>284</v>
      </c>
      <c r="H7" s="252" t="s">
        <v>388</v>
      </c>
      <c r="I7" s="9"/>
    </row>
    <row r="8" spans="1:10" s="32" customFormat="1" ht="21.75" customHeight="1" x14ac:dyDescent="0.15">
      <c r="A8" s="428" t="str">
        <f>"１．　"&amp;情報項目シート!C6</f>
        <v>１．　</v>
      </c>
      <c r="B8" s="429"/>
      <c r="C8" s="253">
        <f>SUM(D8:H8)</f>
        <v>0</v>
      </c>
      <c r="D8" s="253">
        <f>'別紙2(4)項目別明細表(助成先)【2025年度】'!$K$57</f>
        <v>0</v>
      </c>
      <c r="E8" s="253">
        <f>'別紙2(4)項目別明細表(助成先)【2026年度】'!$K$57</f>
        <v>0</v>
      </c>
      <c r="F8" s="254">
        <f>'別紙2(4)項目別明細表(助成先)【2027年度】'!$K$57</f>
        <v>0</v>
      </c>
      <c r="G8" s="254">
        <f>'別紙2(4)項目別明細表(助成先)【2028年度】'!$K$57</f>
        <v>0</v>
      </c>
      <c r="H8" s="253">
        <f>'別紙2(4)項目別明細表(助成先)【2029年度】'!$K$57</f>
        <v>0</v>
      </c>
      <c r="I8" s="40"/>
      <c r="J8" s="33"/>
    </row>
    <row r="9" spans="1:10" s="32" customFormat="1" ht="19.5" customHeight="1" x14ac:dyDescent="0.15">
      <c r="A9" s="255"/>
      <c r="B9" s="256"/>
      <c r="C9" s="257">
        <f>SUM(D9:H9)</f>
        <v>0</v>
      </c>
      <c r="D9" s="257">
        <f>'別紙2(4)項目別明細表(助成先)【2025年度】'!$K$51</f>
        <v>0</v>
      </c>
      <c r="E9" s="257">
        <f>'別紙2(4)項目別明細表(助成先)【2026年度】'!$K$51</f>
        <v>0</v>
      </c>
      <c r="F9" s="257">
        <f>'別紙2(4)項目別明細表(助成先)【2027年度】'!$K$51</f>
        <v>0</v>
      </c>
      <c r="G9" s="257">
        <f>'別紙2(4)項目別明細表(助成先)【2028年度】'!$K$51</f>
        <v>0</v>
      </c>
      <c r="H9" s="257">
        <f>'別紙2(4)項目別明細表(助成先)【2029年度】'!$K$51</f>
        <v>0</v>
      </c>
      <c r="I9" s="40"/>
      <c r="J9" s="33"/>
    </row>
    <row r="10" spans="1:10" s="32" customFormat="1" ht="19.5" customHeight="1" x14ac:dyDescent="0.15">
      <c r="A10" s="255"/>
      <c r="B10" s="256"/>
      <c r="C10" s="257">
        <f>SUM(D10:H10)</f>
        <v>0</v>
      </c>
      <c r="D10" s="258">
        <f>'別紙2(4)項目別明細表(助成先)【2025年度】'!$K$52</f>
        <v>0</v>
      </c>
      <c r="E10" s="258">
        <f>'別紙2(4)項目別明細表(助成先)【2026年度】'!$K$52</f>
        <v>0</v>
      </c>
      <c r="F10" s="258">
        <f>'別紙2(4)項目別明細表(助成先)【2027年度】'!$K$52</f>
        <v>0</v>
      </c>
      <c r="G10" s="258">
        <f>'別紙2(4)項目別明細表(助成先)【2028年度】'!$K$52</f>
        <v>0</v>
      </c>
      <c r="H10" s="258">
        <f>'別紙2(4)項目別明細表(助成先)【2029年度】'!$K$52</f>
        <v>0</v>
      </c>
      <c r="I10" s="40"/>
      <c r="J10" s="33"/>
    </row>
    <row r="11" spans="1:10" s="32" customFormat="1" ht="21" customHeight="1" x14ac:dyDescent="0.15">
      <c r="A11" s="255"/>
      <c r="B11" s="253"/>
      <c r="C11" s="257"/>
      <c r="D11" s="257"/>
      <c r="E11" s="257"/>
      <c r="F11" s="257"/>
      <c r="G11" s="257"/>
      <c r="H11" s="259"/>
      <c r="I11" s="40"/>
      <c r="J11" s="33"/>
    </row>
    <row r="12" spans="1:10" s="32" customFormat="1" ht="20.25" customHeight="1" x14ac:dyDescent="0.15">
      <c r="A12" s="430" t="s">
        <v>132</v>
      </c>
      <c r="B12" s="431"/>
      <c r="C12" s="260">
        <f>SUM(D12:G12)</f>
        <v>0</v>
      </c>
      <c r="D12" s="260">
        <v>0</v>
      </c>
      <c r="E12" s="260">
        <v>0</v>
      </c>
      <c r="F12" s="260">
        <v>0</v>
      </c>
      <c r="G12" s="260">
        <v>0</v>
      </c>
      <c r="H12" s="260">
        <v>0</v>
      </c>
      <c r="I12" s="267"/>
      <c r="J12" s="33"/>
    </row>
    <row r="13" spans="1:10" s="32" customFormat="1" ht="18.75" customHeight="1" x14ac:dyDescent="0.15">
      <c r="A13" s="261"/>
      <c r="B13" s="260"/>
      <c r="C13" s="262">
        <f>SUM(D13:G13)</f>
        <v>0</v>
      </c>
      <c r="D13" s="262">
        <v>0</v>
      </c>
      <c r="E13" s="262">
        <v>0</v>
      </c>
      <c r="F13" s="262">
        <v>0</v>
      </c>
      <c r="G13" s="262">
        <v>0</v>
      </c>
      <c r="H13" s="262">
        <v>0</v>
      </c>
      <c r="I13" s="40"/>
      <c r="J13" s="33"/>
    </row>
    <row r="14" spans="1:10" s="32" customFormat="1" ht="19.5" customHeight="1" x14ac:dyDescent="0.15">
      <c r="A14" s="261"/>
      <c r="B14" s="260"/>
      <c r="C14" s="262">
        <f>SUM(D14:G14)</f>
        <v>0</v>
      </c>
      <c r="D14" s="262">
        <v>0</v>
      </c>
      <c r="E14" s="262">
        <v>0</v>
      </c>
      <c r="F14" s="262">
        <v>0</v>
      </c>
      <c r="G14" s="262">
        <v>0</v>
      </c>
      <c r="H14" s="262">
        <v>0</v>
      </c>
      <c r="I14" s="40"/>
      <c r="J14" s="33"/>
    </row>
    <row r="15" spans="1:10" s="32" customFormat="1" ht="21" customHeight="1" x14ac:dyDescent="0.15">
      <c r="A15" s="261"/>
      <c r="B15" s="260"/>
      <c r="C15" s="262">
        <f>SUM(D15:G15)</f>
        <v>0</v>
      </c>
      <c r="D15" s="262">
        <v>0</v>
      </c>
      <c r="E15" s="262">
        <v>0</v>
      </c>
      <c r="F15" s="262">
        <v>0</v>
      </c>
      <c r="G15" s="262">
        <v>0</v>
      </c>
      <c r="H15" s="262">
        <v>0</v>
      </c>
      <c r="I15" s="9"/>
    </row>
    <row r="16" spans="1:10" s="32" customFormat="1" ht="19.5" customHeight="1" x14ac:dyDescent="0.15">
      <c r="A16" s="428" t="s">
        <v>133</v>
      </c>
      <c r="B16" s="429"/>
      <c r="C16" s="253">
        <f>SUM(C8,C12)</f>
        <v>0</v>
      </c>
      <c r="D16" s="253">
        <f t="shared" ref="D16:G16" si="0">SUM(D8,D12)</f>
        <v>0</v>
      </c>
      <c r="E16" s="253">
        <f t="shared" si="0"/>
        <v>0</v>
      </c>
      <c r="F16" s="253">
        <f t="shared" si="0"/>
        <v>0</v>
      </c>
      <c r="G16" s="253">
        <f t="shared" si="0"/>
        <v>0</v>
      </c>
      <c r="H16" s="253">
        <f>SUM(H8,H12)</f>
        <v>0</v>
      </c>
      <c r="I16" s="40"/>
      <c r="J16" s="33"/>
    </row>
    <row r="17" spans="1:10" s="32" customFormat="1" ht="18.75" customHeight="1" x14ac:dyDescent="0.15">
      <c r="A17" s="428" t="s">
        <v>73</v>
      </c>
      <c r="B17" s="429"/>
      <c r="C17" s="257">
        <f>SUM(D17:H17)</f>
        <v>0</v>
      </c>
      <c r="D17" s="253">
        <f>ROUNDDOWN(SUM(D8,D12)*$A$18,-3)</f>
        <v>0</v>
      </c>
      <c r="E17" s="253">
        <f>ROUNDDOWN(SUM(E8,E12)*$A$18,-3)</f>
        <v>0</v>
      </c>
      <c r="F17" s="253">
        <f>ROUNDDOWN(SUM(F8,F12)*$A$18,-3)</f>
        <v>0</v>
      </c>
      <c r="G17" s="253">
        <f>ROUNDDOWN(SUM(G8,G12)*$A$18,-3)</f>
        <v>0</v>
      </c>
      <c r="H17" s="253">
        <f>ROUNDDOWN(SUM(H8,H12)*$A$18,-3)</f>
        <v>0</v>
      </c>
      <c r="I17" s="40"/>
      <c r="J17" s="33"/>
    </row>
    <row r="18" spans="1:10" s="32" customFormat="1" x14ac:dyDescent="0.15">
      <c r="A18" s="263">
        <v>0.5</v>
      </c>
      <c r="B18" s="264"/>
      <c r="C18" s="60"/>
      <c r="D18" s="60"/>
      <c r="E18" s="60"/>
      <c r="F18" s="60"/>
      <c r="G18" s="239"/>
      <c r="H18" s="239"/>
      <c r="I18" s="40"/>
      <c r="J18" s="33"/>
    </row>
    <row r="19" spans="1:10" x14ac:dyDescent="0.15">
      <c r="A19" s="54"/>
      <c r="B19" s="54"/>
      <c r="C19" s="54"/>
      <c r="D19" s="54"/>
      <c r="E19" s="54"/>
      <c r="F19" s="54"/>
      <c r="G19" s="54"/>
      <c r="H19" s="54"/>
      <c r="I19" s="8"/>
    </row>
    <row r="20" spans="1:10" x14ac:dyDescent="0.15">
      <c r="A20" s="54" t="s">
        <v>134</v>
      </c>
      <c r="B20" s="54"/>
      <c r="C20" s="54"/>
      <c r="D20" s="54"/>
      <c r="E20" s="54"/>
      <c r="F20" s="54"/>
      <c r="G20" s="54"/>
      <c r="H20" s="54"/>
      <c r="I20" s="8"/>
    </row>
    <row r="21" spans="1:10" ht="18" customHeight="1" x14ac:dyDescent="0.15">
      <c r="A21" s="432" t="s">
        <v>135</v>
      </c>
      <c r="B21" s="432"/>
      <c r="C21" s="260">
        <f>SUM(D21:G21)</f>
        <v>0</v>
      </c>
      <c r="D21" s="260">
        <f>SUM(D22:D23)</f>
        <v>0</v>
      </c>
      <c r="E21" s="260">
        <f>SUM(E22:E23)</f>
        <v>0</v>
      </c>
      <c r="F21" s="260">
        <f>SUM(F22:F23)</f>
        <v>0</v>
      </c>
      <c r="G21" s="260">
        <f>SUM(G22:G23)</f>
        <v>0</v>
      </c>
      <c r="H21" s="260">
        <f>SUM(H22:H23)</f>
        <v>0</v>
      </c>
      <c r="I21" s="41"/>
      <c r="J21" s="34"/>
    </row>
    <row r="22" spans="1:10" ht="19.5" customHeight="1" x14ac:dyDescent="0.15">
      <c r="A22" s="433"/>
      <c r="B22" s="433"/>
      <c r="C22" s="260">
        <f>SUM(D22:G22)</f>
        <v>0</v>
      </c>
      <c r="D22" s="260">
        <v>0</v>
      </c>
      <c r="E22" s="260">
        <v>0</v>
      </c>
      <c r="F22" s="260">
        <v>0</v>
      </c>
      <c r="G22" s="260">
        <v>0</v>
      </c>
      <c r="H22" s="260">
        <v>0</v>
      </c>
      <c r="I22" s="41"/>
      <c r="J22" s="34"/>
    </row>
    <row r="23" spans="1:10" ht="19.5" customHeight="1" x14ac:dyDescent="0.15">
      <c r="A23" s="433"/>
      <c r="B23" s="433"/>
      <c r="C23" s="260">
        <f>SUM(D23:G23)</f>
        <v>0</v>
      </c>
      <c r="D23" s="260">
        <v>0</v>
      </c>
      <c r="E23" s="260">
        <v>0</v>
      </c>
      <c r="F23" s="260">
        <v>0</v>
      </c>
      <c r="G23" s="260">
        <v>0</v>
      </c>
      <c r="H23" s="260">
        <v>0</v>
      </c>
      <c r="I23" s="41"/>
      <c r="J23" s="34"/>
    </row>
    <row r="24" spans="1:10" s="35" customFormat="1" x14ac:dyDescent="0.15">
      <c r="A24" s="264"/>
      <c r="B24" s="264"/>
      <c r="C24" s="60"/>
      <c r="D24" s="265"/>
      <c r="E24" s="265"/>
      <c r="F24" s="265"/>
      <c r="G24" s="266"/>
      <c r="H24" s="266"/>
      <c r="I24" s="42"/>
      <c r="J24" s="36"/>
    </row>
    <row r="25" spans="1:10" ht="19.5" customHeight="1" x14ac:dyDescent="0.15">
      <c r="A25" s="432" t="s">
        <v>51</v>
      </c>
      <c r="B25" s="432"/>
      <c r="C25" s="260">
        <f>SUM(D25:G25)</f>
        <v>0</v>
      </c>
      <c r="D25" s="260">
        <f>SUM(D26:D27)</f>
        <v>0</v>
      </c>
      <c r="E25" s="260">
        <f>SUM(E26:E27)</f>
        <v>0</v>
      </c>
      <c r="F25" s="260">
        <f>SUM(F26:F27)</f>
        <v>0</v>
      </c>
      <c r="G25" s="260">
        <f>SUM(G26:G27)</f>
        <v>0</v>
      </c>
      <c r="H25" s="260">
        <f>SUM(H26:H27)</f>
        <v>0</v>
      </c>
      <c r="I25" s="8"/>
    </row>
    <row r="26" spans="1:10" ht="20.25" customHeight="1" x14ac:dyDescent="0.15">
      <c r="A26" s="433"/>
      <c r="B26" s="433"/>
      <c r="C26" s="260">
        <f>SUM(D26:G26)</f>
        <v>0</v>
      </c>
      <c r="D26" s="260">
        <v>0</v>
      </c>
      <c r="E26" s="260">
        <v>0</v>
      </c>
      <c r="F26" s="260">
        <v>0</v>
      </c>
      <c r="G26" s="260">
        <v>0</v>
      </c>
      <c r="H26" s="260">
        <v>0</v>
      </c>
      <c r="I26" s="8"/>
      <c r="J26" s="243"/>
    </row>
    <row r="27" spans="1:10" ht="19.5" customHeight="1" x14ac:dyDescent="0.15">
      <c r="A27" s="433"/>
      <c r="B27" s="433"/>
      <c r="C27" s="260">
        <f>SUM(D27:G27)</f>
        <v>0</v>
      </c>
      <c r="D27" s="260">
        <v>0</v>
      </c>
      <c r="E27" s="260">
        <v>0</v>
      </c>
      <c r="F27" s="260">
        <v>0</v>
      </c>
      <c r="G27" s="260">
        <v>0</v>
      </c>
      <c r="H27" s="260">
        <v>0</v>
      </c>
      <c r="I27" s="8"/>
    </row>
    <row r="28" spans="1:10" x14ac:dyDescent="0.15">
      <c r="A28" s="54"/>
      <c r="B28" s="54"/>
      <c r="C28" s="54"/>
      <c r="D28" s="54"/>
      <c r="E28" s="54"/>
      <c r="F28" s="54"/>
      <c r="G28" s="54"/>
      <c r="H28" s="54"/>
      <c r="I28" s="8"/>
    </row>
    <row r="29" spans="1:10" s="37" customFormat="1" x14ac:dyDescent="0.15">
      <c r="A29" s="427" t="s">
        <v>136</v>
      </c>
      <c r="B29" s="427"/>
      <c r="C29" s="427"/>
      <c r="D29" s="241"/>
      <c r="E29" s="241"/>
      <c r="F29" s="268" t="s">
        <v>405</v>
      </c>
      <c r="G29" s="241"/>
      <c r="H29" s="240" t="s">
        <v>424</v>
      </c>
      <c r="I29" s="43"/>
    </row>
    <row r="30" spans="1:10" s="37" customFormat="1" x14ac:dyDescent="0.15">
      <c r="A30" s="44"/>
      <c r="B30" s="43"/>
      <c r="C30" s="43"/>
      <c r="D30" s="43"/>
      <c r="E30" s="43"/>
      <c r="F30" s="43"/>
      <c r="G30" s="43"/>
      <c r="H30" s="43"/>
      <c r="I30" s="43"/>
    </row>
    <row r="31" spans="1:10" s="37" customFormat="1" x14ac:dyDescent="0.15">
      <c r="A31" s="44"/>
      <c r="B31" s="43"/>
      <c r="C31" s="43"/>
      <c r="D31" s="43" t="s">
        <v>302</v>
      </c>
      <c r="E31" s="43"/>
      <c r="F31" s="43"/>
      <c r="G31" s="43"/>
      <c r="H31" s="43"/>
      <c r="I31" s="43"/>
    </row>
    <row r="32" spans="1:10" s="37" customFormat="1" x14ac:dyDescent="0.15">
      <c r="A32" s="38"/>
    </row>
    <row r="33" spans="1:4" x14ac:dyDescent="0.15">
      <c r="A33" s="39"/>
      <c r="D33" s="31" t="s">
        <v>303</v>
      </c>
    </row>
    <row r="34" spans="1:4" x14ac:dyDescent="0.15">
      <c r="D34" s="31" t="s">
        <v>304</v>
      </c>
    </row>
  </sheetData>
  <sheetProtection sheet="1" formatCells="0" formatColumns="0" formatRows="0" insertColumns="0" insertRows="0" insertHyperlinks="0" deleteColumns="0" deleteRows="0" sort="0" autoFilter="0" pivotTables="0"/>
  <mergeCells count="12">
    <mergeCell ref="A2:H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29"/>
  <sheetViews>
    <sheetView view="pageBreakPreview" zoomScale="90" zoomScaleNormal="100" zoomScaleSheetLayoutView="90" workbookViewId="0">
      <selection activeCell="A3" sqref="A3"/>
    </sheetView>
  </sheetViews>
  <sheetFormatPr defaultRowHeight="13.5" x14ac:dyDescent="0.15"/>
  <cols>
    <col min="1" max="1" width="31.75" style="10" customWidth="1"/>
    <col min="2" max="6" width="13.5" style="10" customWidth="1"/>
    <col min="7" max="7" width="13" style="10" customWidth="1"/>
    <col min="8" max="16384" width="9" style="10"/>
  </cols>
  <sheetData>
    <row r="1" spans="1:11" ht="18.75" x14ac:dyDescent="0.15">
      <c r="A1" s="242"/>
      <c r="B1" s="272"/>
      <c r="C1" s="272"/>
      <c r="D1" s="272"/>
      <c r="E1" s="55"/>
      <c r="F1" s="272"/>
      <c r="G1" s="273" t="s">
        <v>286</v>
      </c>
    </row>
    <row r="2" spans="1:11" ht="19.5" x14ac:dyDescent="0.15">
      <c r="A2" s="435" t="s">
        <v>203</v>
      </c>
      <c r="B2" s="435"/>
      <c r="C2" s="435"/>
      <c r="D2" s="435"/>
      <c r="E2" s="435"/>
      <c r="F2" s="436"/>
      <c r="G2" s="436"/>
    </row>
    <row r="3" spans="1:11" ht="19.5" x14ac:dyDescent="0.15">
      <c r="A3" s="274"/>
      <c r="B3" s="274"/>
      <c r="C3" s="274"/>
      <c r="D3" s="274"/>
      <c r="E3" s="274"/>
      <c r="F3" s="272"/>
      <c r="G3" s="272"/>
    </row>
    <row r="4" spans="1:11" s="9" customFormat="1" x14ac:dyDescent="0.15">
      <c r="A4" s="246" t="s">
        <v>202</v>
      </c>
      <c r="B4" s="246"/>
      <c r="C4" s="246"/>
      <c r="D4" s="246"/>
      <c r="E4" s="246"/>
      <c r="F4" s="246"/>
      <c r="G4" s="246"/>
    </row>
    <row r="5" spans="1:11" s="11" customFormat="1" x14ac:dyDescent="0.15">
      <c r="A5" s="245" t="str">
        <f>"助成事業の名称：　"&amp;情報項目シート!C7</f>
        <v>助成事業の名称：　</v>
      </c>
      <c r="B5" s="156"/>
      <c r="C5" s="270"/>
      <c r="D5" s="270"/>
      <c r="E5" s="270"/>
      <c r="F5" s="270"/>
      <c r="G5" s="270"/>
    </row>
    <row r="6" spans="1:11" s="11" customFormat="1" x14ac:dyDescent="0.15">
      <c r="A6" s="270">
        <f>情報項目シート!C6</f>
        <v>0</v>
      </c>
      <c r="B6" s="270"/>
      <c r="C6" s="270"/>
      <c r="D6" s="270"/>
      <c r="E6" s="270"/>
      <c r="F6" s="270"/>
      <c r="G6" s="270"/>
    </row>
    <row r="7" spans="1:11" s="11" customFormat="1" x14ac:dyDescent="0.15">
      <c r="A7" s="270"/>
      <c r="B7" s="270"/>
      <c r="C7" s="275"/>
      <c r="D7" s="275"/>
      <c r="E7" s="275"/>
      <c r="F7" s="270"/>
      <c r="G7" s="270" t="s">
        <v>128</v>
      </c>
      <c r="K7" s="270"/>
    </row>
    <row r="8" spans="1:11" s="12" customFormat="1" x14ac:dyDescent="0.15">
      <c r="A8" s="276" t="s">
        <v>0</v>
      </c>
      <c r="B8" s="276" t="s">
        <v>72</v>
      </c>
      <c r="C8" s="250" t="s">
        <v>248</v>
      </c>
      <c r="D8" s="250" t="s">
        <v>272</v>
      </c>
      <c r="E8" s="250" t="s">
        <v>283</v>
      </c>
      <c r="F8" s="250" t="s">
        <v>284</v>
      </c>
      <c r="G8" s="250" t="s">
        <v>388</v>
      </c>
    </row>
    <row r="9" spans="1:11" s="9" customFormat="1" ht="24" customHeight="1" x14ac:dyDescent="0.15">
      <c r="A9" s="277" t="s">
        <v>74</v>
      </c>
      <c r="B9" s="278">
        <f t="shared" ref="B9:B22" si="0">SUM(C9:G9)</f>
        <v>0</v>
      </c>
      <c r="C9" s="278">
        <f>SUM(C10:C12)</f>
        <v>0</v>
      </c>
      <c r="D9" s="278">
        <f>SUM(D10:D12)</f>
        <v>0</v>
      </c>
      <c r="E9" s="278">
        <f>SUM(E10:E12)</f>
        <v>0</v>
      </c>
      <c r="F9" s="278">
        <f>SUM(F10:F12)</f>
        <v>0</v>
      </c>
      <c r="G9" s="279">
        <f>SUM(G10:G12)</f>
        <v>0</v>
      </c>
    </row>
    <row r="10" spans="1:11" s="9" customFormat="1" ht="24" customHeight="1" x14ac:dyDescent="0.15">
      <c r="A10" s="280" t="s">
        <v>75</v>
      </c>
      <c r="B10" s="279">
        <f t="shared" si="0"/>
        <v>0</v>
      </c>
      <c r="C10" s="279">
        <f>'別紙2(4)項目別明細表(助成先)【2025年度】'!$K$7</f>
        <v>0</v>
      </c>
      <c r="D10" s="279">
        <f>'別紙2(4)項目別明細表(助成先)【2026年度】'!$K$7</f>
        <v>0</v>
      </c>
      <c r="E10" s="279">
        <f>'別紙2(4)項目別明細表(助成先)【2027年度】'!$K$7</f>
        <v>0</v>
      </c>
      <c r="F10" s="279">
        <f>'別紙2(4)項目別明細表(助成先)【2028年度】'!$K$7</f>
        <v>0</v>
      </c>
      <c r="G10" s="279">
        <f>'別紙2(4)項目別明細表(助成先)【2029年度】'!$K$7</f>
        <v>0</v>
      </c>
    </row>
    <row r="11" spans="1:11" s="9" customFormat="1" ht="24" customHeight="1" x14ac:dyDescent="0.15">
      <c r="A11" s="280" t="s">
        <v>76</v>
      </c>
      <c r="B11" s="279">
        <f t="shared" si="0"/>
        <v>0</v>
      </c>
      <c r="C11" s="279">
        <f>'別紙2(4)項目別明細表(助成先)【2025年度】'!$K$10</f>
        <v>0</v>
      </c>
      <c r="D11" s="279">
        <f>'別紙2(4)項目別明細表(助成先)【2026年度】'!$K$10</f>
        <v>0</v>
      </c>
      <c r="E11" s="279">
        <f>'別紙2(4)項目別明細表(助成先)【2027年度】'!$K$10</f>
        <v>0</v>
      </c>
      <c r="F11" s="279">
        <f>'別紙2(4)項目別明細表(助成先)【2028年度】'!$K$10</f>
        <v>0</v>
      </c>
      <c r="G11" s="279">
        <f>'別紙2(4)項目別明細表(助成先)【2029年度】'!$K$10</f>
        <v>0</v>
      </c>
    </row>
    <row r="12" spans="1:11" s="9" customFormat="1" ht="24" customHeight="1" x14ac:dyDescent="0.15">
      <c r="A12" s="281" t="s">
        <v>77</v>
      </c>
      <c r="B12" s="282">
        <f t="shared" si="0"/>
        <v>0</v>
      </c>
      <c r="C12" s="282">
        <f>'別紙2(4)項目別明細表(助成先)【2025年度】'!$K$16</f>
        <v>0</v>
      </c>
      <c r="D12" s="282">
        <f>'別紙2(4)項目別明細表(助成先)【2026年度】'!$K$16</f>
        <v>0</v>
      </c>
      <c r="E12" s="282">
        <f>'別紙2(4)項目別明細表(助成先)【2027年度】'!$K$16</f>
        <v>0</v>
      </c>
      <c r="F12" s="282">
        <f>'別紙2(4)項目別明細表(助成先)【2028年度】'!$K$16</f>
        <v>0</v>
      </c>
      <c r="G12" s="282">
        <f>'別紙2(4)項目別明細表(助成先)【2029年度】'!$K$16</f>
        <v>0</v>
      </c>
    </row>
    <row r="13" spans="1:11" s="9" customFormat="1" ht="24" customHeight="1" x14ac:dyDescent="0.15">
      <c r="A13" s="277" t="s">
        <v>35</v>
      </c>
      <c r="B13" s="279">
        <f t="shared" si="0"/>
        <v>0</v>
      </c>
      <c r="C13" s="278">
        <f>SUM(C14:C15)</f>
        <v>0</v>
      </c>
      <c r="D13" s="278">
        <f>SUM(D14:D15)</f>
        <v>0</v>
      </c>
      <c r="E13" s="278">
        <f>SUM(E14:E15)</f>
        <v>0</v>
      </c>
      <c r="F13" s="278">
        <f>SUM(F14:F15)</f>
        <v>0</v>
      </c>
      <c r="G13" s="279">
        <f>SUM(G14:G15)</f>
        <v>0</v>
      </c>
    </row>
    <row r="14" spans="1:11" s="9" customFormat="1" ht="24" customHeight="1" x14ac:dyDescent="0.15">
      <c r="A14" s="280" t="s">
        <v>78</v>
      </c>
      <c r="B14" s="279">
        <f t="shared" si="0"/>
        <v>0</v>
      </c>
      <c r="C14" s="279">
        <f>'別紙2(4)項目別明細表(助成先)【2025年度】'!$K$20</f>
        <v>0</v>
      </c>
      <c r="D14" s="279">
        <f>'別紙2(4)項目別明細表(助成先)【2026年度】'!$K$20</f>
        <v>0</v>
      </c>
      <c r="E14" s="279">
        <f>'別紙2(4)項目別明細表(助成先)【2027年度】'!$K$20</f>
        <v>0</v>
      </c>
      <c r="F14" s="279">
        <f>'別紙2(4)項目別明細表(助成先)【2028年度】'!$K$20</f>
        <v>0</v>
      </c>
      <c r="G14" s="279">
        <f>'別紙2(4)項目別明細表(助成先)【2029年度】'!$K$20</f>
        <v>0</v>
      </c>
    </row>
    <row r="15" spans="1:11" s="9" customFormat="1" ht="24" customHeight="1" x14ac:dyDescent="0.15">
      <c r="A15" s="281" t="s">
        <v>79</v>
      </c>
      <c r="B15" s="282">
        <f t="shared" si="0"/>
        <v>0</v>
      </c>
      <c r="C15" s="282">
        <f>'別紙2(4)項目別明細表(助成先)【2025年度】'!$K$26</f>
        <v>0</v>
      </c>
      <c r="D15" s="282">
        <f>'別紙2(4)項目別明細表(助成先)【2026年度】'!$K$26</f>
        <v>0</v>
      </c>
      <c r="E15" s="282">
        <f>'別紙2(4)項目別明細表(助成先)【2027年度】'!$K$26</f>
        <v>0</v>
      </c>
      <c r="F15" s="282">
        <f>'別紙2(4)項目別明細表(助成先)【2028年度】'!$K$26</f>
        <v>0</v>
      </c>
      <c r="G15" s="282">
        <f>'別紙2(4)項目別明細表(助成先)【2029年度】'!$K$26</f>
        <v>0</v>
      </c>
    </row>
    <row r="16" spans="1:11" s="9" customFormat="1" ht="24" customHeight="1" x14ac:dyDescent="0.15">
      <c r="A16" s="280" t="s">
        <v>36</v>
      </c>
      <c r="B16" s="279">
        <f t="shared" si="0"/>
        <v>0</v>
      </c>
      <c r="C16" s="279">
        <f>SUM(C17:C20)</f>
        <v>0</v>
      </c>
      <c r="D16" s="279">
        <f>SUM(D17:D20)</f>
        <v>0</v>
      </c>
      <c r="E16" s="279">
        <f>SUM(E17:E20)</f>
        <v>0</v>
      </c>
      <c r="F16" s="279">
        <f>SUM(F17:F20)</f>
        <v>0</v>
      </c>
      <c r="G16" s="279">
        <f>SUM(G17:G20)</f>
        <v>0</v>
      </c>
    </row>
    <row r="17" spans="1:11" s="9" customFormat="1" ht="24" customHeight="1" x14ac:dyDescent="0.15">
      <c r="A17" s="280" t="s">
        <v>80</v>
      </c>
      <c r="B17" s="279">
        <f t="shared" si="0"/>
        <v>0</v>
      </c>
      <c r="C17" s="279">
        <f>'別紙2(4)項目別明細表(助成先)【2025年度】'!$K$29</f>
        <v>0</v>
      </c>
      <c r="D17" s="279">
        <f>'別紙2(4)項目別明細表(助成先)【2026年度】'!$K$29</f>
        <v>0</v>
      </c>
      <c r="E17" s="279">
        <f>'別紙2(4)項目別明細表(助成先)【2027年度】'!$K$29</f>
        <v>0</v>
      </c>
      <c r="F17" s="279">
        <f>'別紙2(4)項目別明細表(助成先)【2028年度】'!$K$29</f>
        <v>0</v>
      </c>
      <c r="G17" s="279">
        <f>'別紙2(4)項目別明細表(助成先)【2029年度】'!$K$29</f>
        <v>0</v>
      </c>
    </row>
    <row r="18" spans="1:11" s="9" customFormat="1" ht="24" customHeight="1" x14ac:dyDescent="0.15">
      <c r="A18" s="280" t="s">
        <v>81</v>
      </c>
      <c r="B18" s="279">
        <f t="shared" si="0"/>
        <v>0</v>
      </c>
      <c r="C18" s="279">
        <f>'別紙2(4)項目別明細表(助成先)【2025年度】'!$K$32</f>
        <v>0</v>
      </c>
      <c r="D18" s="279">
        <f>'別紙2(4)項目別明細表(助成先)【2026年度】'!$K$32</f>
        <v>0</v>
      </c>
      <c r="E18" s="279">
        <f>'別紙2(4)項目別明細表(助成先)【2027年度】'!$K$32</f>
        <v>0</v>
      </c>
      <c r="F18" s="279">
        <f>'別紙2(4)項目別明細表(助成先)【2028年度】'!$K$32</f>
        <v>0</v>
      </c>
      <c r="G18" s="279">
        <f>'別紙2(4)項目別明細表(助成先)【2029年度】'!$K$32</f>
        <v>0</v>
      </c>
    </row>
    <row r="19" spans="1:11" s="9" customFormat="1" ht="24" customHeight="1" x14ac:dyDescent="0.15">
      <c r="A19" s="280" t="s">
        <v>82</v>
      </c>
      <c r="B19" s="279">
        <f t="shared" si="0"/>
        <v>0</v>
      </c>
      <c r="C19" s="279">
        <f>'別紙2(4)項目別明細表(助成先)【2025年度】'!$K$36</f>
        <v>0</v>
      </c>
      <c r="D19" s="279">
        <f>'別紙2(4)項目別明細表(助成先)【2026年度】'!$K$36</f>
        <v>0</v>
      </c>
      <c r="E19" s="279">
        <f>'別紙2(4)項目別明細表(助成先)【2027年度】'!$K$36</f>
        <v>0</v>
      </c>
      <c r="F19" s="279">
        <f>'別紙2(4)項目別明細表(助成先)【2028年度】'!$K$36</f>
        <v>0</v>
      </c>
      <c r="G19" s="279">
        <f>'別紙2(4)項目別明細表(助成先)【2029年度】'!$K$36</f>
        <v>0</v>
      </c>
    </row>
    <row r="20" spans="1:11" s="9" customFormat="1" ht="24" customHeight="1" x14ac:dyDescent="0.15">
      <c r="A20" s="280" t="s">
        <v>83</v>
      </c>
      <c r="B20" s="282">
        <f t="shared" si="0"/>
        <v>0</v>
      </c>
      <c r="C20" s="279">
        <f>'別紙2(4)項目別明細表(助成先)【2025年度】'!$K$38</f>
        <v>0</v>
      </c>
      <c r="D20" s="279">
        <f>'別紙2(4)項目別明細表(助成先)【2026年度】'!$K$38</f>
        <v>0</v>
      </c>
      <c r="E20" s="279">
        <f>'別紙2(4)項目別明細表(助成先)【2027年度】'!$K$38</f>
        <v>0</v>
      </c>
      <c r="F20" s="279">
        <f>'別紙2(4)項目別明細表(助成先)【2028年度】'!$K$38</f>
        <v>0</v>
      </c>
      <c r="G20" s="282">
        <f>'別紙2(4)項目別明細表(助成先)【2029年度】'!$K$38</f>
        <v>0</v>
      </c>
    </row>
    <row r="21" spans="1:11" s="9" customFormat="1" ht="24" customHeight="1" x14ac:dyDescent="0.15">
      <c r="A21" s="277" t="s">
        <v>84</v>
      </c>
      <c r="B21" s="279">
        <f t="shared" si="0"/>
        <v>0</v>
      </c>
      <c r="C21" s="278">
        <f>SUM(C22:C23)</f>
        <v>0</v>
      </c>
      <c r="D21" s="278">
        <f>SUM(D22:D23)</f>
        <v>0</v>
      </c>
      <c r="E21" s="278">
        <f>SUM(E22:E23)</f>
        <v>0</v>
      </c>
      <c r="F21" s="278">
        <f>SUM(F22:F23)</f>
        <v>0</v>
      </c>
      <c r="G21" s="279">
        <f>SUM(G22:G23)</f>
        <v>0</v>
      </c>
    </row>
    <row r="22" spans="1:11" s="9" customFormat="1" ht="24" customHeight="1" x14ac:dyDescent="0.15">
      <c r="A22" s="280" t="s">
        <v>85</v>
      </c>
      <c r="B22" s="279">
        <f t="shared" si="0"/>
        <v>0</v>
      </c>
      <c r="C22" s="279">
        <f>'別紙2(4)項目別明細表(助成先)【2025年度】'!$K$50</f>
        <v>0</v>
      </c>
      <c r="D22" s="279">
        <f>'別紙2(4)項目別明細表(助成先)【2026年度】'!$K$50</f>
        <v>0</v>
      </c>
      <c r="E22" s="279">
        <f>'別紙2(4)項目別明細表(助成先)【2027年度】'!$K$50</f>
        <v>0</v>
      </c>
      <c r="F22" s="279">
        <f>'別紙2(4)項目別明細表(助成先)【2028年度】'!$K$50</f>
        <v>0</v>
      </c>
      <c r="G22" s="279">
        <f>'別紙2(4)項目別明細表(助成先)【2029年度】'!$K$50</f>
        <v>0</v>
      </c>
    </row>
    <row r="23" spans="1:11" s="9" customFormat="1" ht="24" customHeight="1" x14ac:dyDescent="0.15">
      <c r="A23" s="283" t="s">
        <v>86</v>
      </c>
      <c r="B23" s="284">
        <v>0</v>
      </c>
      <c r="C23" s="285">
        <v>0</v>
      </c>
      <c r="D23" s="285">
        <v>0</v>
      </c>
      <c r="E23" s="285">
        <v>0</v>
      </c>
      <c r="F23" s="285">
        <v>0</v>
      </c>
      <c r="G23" s="286">
        <v>0</v>
      </c>
    </row>
    <row r="24" spans="1:11" s="9" customFormat="1" ht="24" customHeight="1" x14ac:dyDescent="0.15">
      <c r="A24" s="250" t="s">
        <v>87</v>
      </c>
      <c r="B24" s="287">
        <f>SUM(C24:G24)</f>
        <v>0</v>
      </c>
      <c r="C24" s="282">
        <f>SUM(C9,C13,C16,C21)</f>
        <v>0</v>
      </c>
      <c r="D24" s="282">
        <f>SUM(D9,D13,D16,D21)</f>
        <v>0</v>
      </c>
      <c r="E24" s="282">
        <f>SUM(E9,E13,E16,E21)</f>
        <v>0</v>
      </c>
      <c r="F24" s="282">
        <f>SUM(F9,F13,F16,F21)</f>
        <v>0</v>
      </c>
      <c r="G24" s="282">
        <f>SUM(G9,G13,G16,G21)</f>
        <v>0</v>
      </c>
    </row>
    <row r="25" spans="1:11" s="9" customFormat="1" ht="24" customHeight="1" x14ac:dyDescent="0.15">
      <c r="A25" s="256" t="s">
        <v>73</v>
      </c>
      <c r="B25" s="287">
        <f>SUM(C25:G25)</f>
        <v>0</v>
      </c>
      <c r="C25" s="287">
        <f>ROUNDDOWN(SUM(C9,C13,C16,C21)*A26,-3)</f>
        <v>0</v>
      </c>
      <c r="D25" s="287">
        <f>ROUNDDOWN(SUM(D9,D13,D16,D21)*A26,-3)</f>
        <v>0</v>
      </c>
      <c r="E25" s="287">
        <f>ROUNDDOWN(SUM(E9,E13,E16,E21)*A26,-3)</f>
        <v>0</v>
      </c>
      <c r="F25" s="287">
        <f>ROUNDDOWN(SUM(F9,F13,F16,F21)*A26,-3)</f>
        <v>0</v>
      </c>
      <c r="G25" s="287">
        <f>ROUNDDOWN(SUM(G9,G13,G16,G21)*A26,-3)</f>
        <v>0</v>
      </c>
      <c r="K25" s="269"/>
    </row>
    <row r="26" spans="1:11" s="9" customFormat="1" x14ac:dyDescent="0.15">
      <c r="A26" s="288">
        <v>0.5</v>
      </c>
      <c r="B26" s="60"/>
      <c r="C26" s="60"/>
      <c r="D26" s="60"/>
      <c r="E26" s="60"/>
      <c r="F26" s="246"/>
      <c r="G26" s="246"/>
    </row>
    <row r="27" spans="1:11" x14ac:dyDescent="0.15">
      <c r="A27" s="270"/>
      <c r="B27" s="272"/>
      <c r="C27" s="272"/>
      <c r="D27" s="272"/>
      <c r="E27" s="272"/>
      <c r="F27" s="272"/>
      <c r="G27" s="272"/>
    </row>
    <row r="28" spans="1:11" s="13" customFormat="1" x14ac:dyDescent="0.15">
      <c r="A28" s="289" t="s">
        <v>88</v>
      </c>
      <c r="B28" s="290"/>
      <c r="C28" s="290"/>
      <c r="D28" s="290"/>
      <c r="E28" s="290"/>
      <c r="F28" s="290"/>
      <c r="G28" s="290"/>
    </row>
    <row r="29" spans="1:11" s="13" customFormat="1" x14ac:dyDescent="0.15">
      <c r="A29" s="434" t="s">
        <v>188</v>
      </c>
      <c r="B29" s="413"/>
      <c r="C29" s="413"/>
      <c r="D29" s="413"/>
      <c r="E29" s="413"/>
      <c r="F29" s="13" t="s">
        <v>406</v>
      </c>
      <c r="G29" s="271" t="s">
        <v>424</v>
      </c>
    </row>
  </sheetData>
  <sheetProtection sheet="1" formatCells="0" formatColumns="0" formatRows="0" insertColumns="0" insertRows="0" insertHyperlinks="0" deleteColumns="0" deleteRows="0" sort="0" autoFilter="0" pivotTables="0"/>
  <mergeCells count="2">
    <mergeCell ref="A29:E29"/>
    <mergeCell ref="A2:G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P33"/>
  <sheetViews>
    <sheetView view="pageBreakPreview" zoomScale="85" zoomScaleNormal="100" zoomScaleSheetLayoutView="85" workbookViewId="0"/>
  </sheetViews>
  <sheetFormatPr defaultRowHeight="13.5" x14ac:dyDescent="0.15"/>
  <cols>
    <col min="1" max="1" width="35.375" style="45" bestFit="1" customWidth="1"/>
    <col min="2" max="7" width="13.5" style="45" customWidth="1"/>
    <col min="8" max="16384" width="9" style="45"/>
  </cols>
  <sheetData>
    <row r="1" spans="1:16" ht="18.75" x14ac:dyDescent="0.15">
      <c r="A1" s="242"/>
      <c r="B1" s="53"/>
      <c r="C1" s="53"/>
      <c r="D1" s="53"/>
      <c r="E1" s="53"/>
      <c r="F1" s="53"/>
      <c r="G1" s="55" t="s">
        <v>71</v>
      </c>
    </row>
    <row r="2" spans="1:16" ht="19.5" x14ac:dyDescent="0.15">
      <c r="A2" s="425" t="s">
        <v>204</v>
      </c>
      <c r="B2" s="425"/>
      <c r="C2" s="425"/>
      <c r="D2" s="425"/>
      <c r="E2" s="425"/>
      <c r="F2" s="426"/>
      <c r="G2" s="426"/>
    </row>
    <row r="3" spans="1:16" ht="19.5" x14ac:dyDescent="0.15">
      <c r="A3" s="274"/>
      <c r="B3" s="274"/>
      <c r="C3" s="274"/>
      <c r="D3" s="274"/>
      <c r="E3" s="53"/>
      <c r="F3" s="53"/>
      <c r="G3" s="53"/>
    </row>
    <row r="4" spans="1:16" s="9" customFormat="1" ht="19.5" customHeight="1" x14ac:dyDescent="0.15">
      <c r="A4" s="71" t="s">
        <v>137</v>
      </c>
      <c r="B4" s="246"/>
      <c r="C4" s="246"/>
      <c r="D4" s="246"/>
      <c r="E4" s="246"/>
      <c r="F4" s="246"/>
      <c r="G4" s="246"/>
    </row>
    <row r="5" spans="1:16" s="47" customFormat="1" ht="19.5" customHeight="1" x14ac:dyDescent="0.15">
      <c r="A5" s="246" t="str">
        <f>"助成事業の名称：　"&amp;情報項目シート!C7</f>
        <v>助成事業の名称：　</v>
      </c>
      <c r="B5" s="56"/>
      <c r="C5" s="56"/>
      <c r="D5" s="56"/>
      <c r="E5" s="56"/>
      <c r="F5" s="56"/>
      <c r="G5" s="56"/>
    </row>
    <row r="6" spans="1:16" s="47" customFormat="1" ht="19.5" customHeight="1" x14ac:dyDescent="0.15">
      <c r="A6" s="56" t="s">
        <v>305</v>
      </c>
      <c r="B6" s="56"/>
      <c r="C6" s="56"/>
      <c r="D6" s="56"/>
      <c r="E6" s="56"/>
      <c r="F6" s="56"/>
      <c r="G6" s="56"/>
    </row>
    <row r="7" spans="1:16" s="47" customFormat="1" ht="24.75" customHeight="1" x14ac:dyDescent="0.15">
      <c r="A7" s="56"/>
      <c r="B7" s="56"/>
      <c r="C7" s="61"/>
      <c r="D7" s="61"/>
      <c r="E7" s="56"/>
      <c r="F7" s="56"/>
      <c r="G7" s="61" t="s">
        <v>128</v>
      </c>
    </row>
    <row r="8" spans="1:16" s="12" customFormat="1" ht="36.75" customHeight="1" x14ac:dyDescent="0.15">
      <c r="A8" s="276" t="s">
        <v>0</v>
      </c>
      <c r="B8" s="276" t="s">
        <v>72</v>
      </c>
      <c r="C8" s="250" t="s">
        <v>248</v>
      </c>
      <c r="D8" s="250" t="s">
        <v>272</v>
      </c>
      <c r="E8" s="250" t="s">
        <v>283</v>
      </c>
      <c r="F8" s="250" t="s">
        <v>284</v>
      </c>
      <c r="G8" s="250" t="s">
        <v>388</v>
      </c>
    </row>
    <row r="9" spans="1:16" s="9" customFormat="1" ht="22.5" customHeight="1" x14ac:dyDescent="0.15">
      <c r="A9" s="277" t="s">
        <v>74</v>
      </c>
      <c r="B9" s="293">
        <f t="shared" ref="B9:B25" si="0">SUM(C9:G9)</f>
        <v>0</v>
      </c>
      <c r="C9" s="293">
        <f>SUM(C10:C12)</f>
        <v>0</v>
      </c>
      <c r="D9" s="293">
        <f>SUM(D10:D12)</f>
        <v>0</v>
      </c>
      <c r="E9" s="293">
        <f>SUM(E10:E12)</f>
        <v>0</v>
      </c>
      <c r="F9" s="294">
        <f>SUM(F10:F12)</f>
        <v>0</v>
      </c>
      <c r="G9" s="294">
        <f>SUM(G10:G12)</f>
        <v>0</v>
      </c>
    </row>
    <row r="10" spans="1:16" s="9" customFormat="1" ht="22.5" customHeight="1" x14ac:dyDescent="0.15">
      <c r="A10" s="280" t="s">
        <v>75</v>
      </c>
      <c r="B10" s="294">
        <f t="shared" si="0"/>
        <v>0</v>
      </c>
      <c r="C10" s="294">
        <f>'別紙2(4)項目別明細表(委託共同研究先)【2025年度】'!$K$7</f>
        <v>0</v>
      </c>
      <c r="D10" s="294">
        <f>'別紙2(4)項目別明細表(委託共同研究先)【2026年度】'!$K$7</f>
        <v>0</v>
      </c>
      <c r="E10" s="294">
        <f>'別紙2(4)項目別明細表(委託共同研究先)【2027年度】'!$K$7</f>
        <v>0</v>
      </c>
      <c r="F10" s="294">
        <f>'別紙2(4)項目別明細表(委託共同研究先)【2028年度】'!$K$7</f>
        <v>0</v>
      </c>
      <c r="G10" s="294">
        <f>'別紙2(4)項目別明細表(委託共同研究先)【2029年度】'!$K$7</f>
        <v>0</v>
      </c>
      <c r="P10" s="246"/>
    </row>
    <row r="11" spans="1:16" s="9" customFormat="1" ht="22.5" customHeight="1" x14ac:dyDescent="0.15">
      <c r="A11" s="280" t="s">
        <v>76</v>
      </c>
      <c r="B11" s="294">
        <f t="shared" si="0"/>
        <v>0</v>
      </c>
      <c r="C11" s="294">
        <f>'別紙2(4)項目別明細表(委託共同研究先)【2025年度】'!$K$10</f>
        <v>0</v>
      </c>
      <c r="D11" s="294">
        <f>'別紙2(4)項目別明細表(委託共同研究先)【2026年度】'!$K$10</f>
        <v>0</v>
      </c>
      <c r="E11" s="294">
        <f>'別紙2(4)項目別明細表(委託共同研究先)【2027年度】'!$K$10</f>
        <v>0</v>
      </c>
      <c r="F11" s="294">
        <f>'別紙2(4)項目別明細表(委託共同研究先)【2028年度】'!$K$10</f>
        <v>0</v>
      </c>
      <c r="G11" s="294">
        <f>'別紙2(4)項目別明細表(委託共同研究先)【2029年度】'!$K$10</f>
        <v>0</v>
      </c>
    </row>
    <row r="12" spans="1:16" s="9" customFormat="1" ht="22.5" customHeight="1" x14ac:dyDescent="0.15">
      <c r="A12" s="281" t="s">
        <v>77</v>
      </c>
      <c r="B12" s="295">
        <f t="shared" si="0"/>
        <v>0</v>
      </c>
      <c r="C12" s="294">
        <f>'別紙2(4)項目別明細表(委託共同研究先)【2025年度】'!$K$17</f>
        <v>0</v>
      </c>
      <c r="D12" s="294">
        <f>'別紙2(4)項目別明細表(委託共同研究先)【2026年度】'!$K$17</f>
        <v>0</v>
      </c>
      <c r="E12" s="294">
        <f>'別紙2(4)項目別明細表(委託共同研究先)【2027年度】'!$K$17</f>
        <v>0</v>
      </c>
      <c r="F12" s="295">
        <f>'別紙2(4)項目別明細表(委託共同研究先)【2028年度】'!$K$17</f>
        <v>0</v>
      </c>
      <c r="G12" s="295">
        <f>'別紙2(4)項目別明細表(委託共同研究先)【2029年度】'!$K$17</f>
        <v>0</v>
      </c>
    </row>
    <row r="13" spans="1:16" s="9" customFormat="1" ht="22.5" customHeight="1" x14ac:dyDescent="0.15">
      <c r="A13" s="277" t="s">
        <v>35</v>
      </c>
      <c r="B13" s="294">
        <f t="shared" si="0"/>
        <v>0</v>
      </c>
      <c r="C13" s="293">
        <f>SUM(C14:C15)</f>
        <v>0</v>
      </c>
      <c r="D13" s="293">
        <f>SUM(D14:D15)</f>
        <v>0</v>
      </c>
      <c r="E13" s="293">
        <f>SUM(E14:E15)</f>
        <v>0</v>
      </c>
      <c r="F13" s="293">
        <f>SUM(F14:F15)</f>
        <v>0</v>
      </c>
      <c r="G13" s="294">
        <f>SUM(G14:G15)</f>
        <v>0</v>
      </c>
    </row>
    <row r="14" spans="1:16" s="9" customFormat="1" ht="22.5" customHeight="1" x14ac:dyDescent="0.15">
      <c r="A14" s="280" t="s">
        <v>78</v>
      </c>
      <c r="B14" s="294">
        <f t="shared" si="0"/>
        <v>0</v>
      </c>
      <c r="C14" s="294">
        <f>'別紙2(4)項目別明細表(委託共同研究先)【2025年度】'!$K$21</f>
        <v>0</v>
      </c>
      <c r="D14" s="294">
        <f>'別紙2(4)項目別明細表(委託共同研究先)【2026年度】'!$K$21</f>
        <v>0</v>
      </c>
      <c r="E14" s="294">
        <f>'別紙2(4)項目別明細表(委託共同研究先)【2027年度】'!$K$21</f>
        <v>0</v>
      </c>
      <c r="F14" s="294">
        <f>'別紙2(4)項目別明細表(委託共同研究先)【2028年度】'!$K$21</f>
        <v>0</v>
      </c>
      <c r="G14" s="294">
        <f>'別紙2(4)項目別明細表(委託共同研究先)【2029年度】'!$K$21</f>
        <v>0</v>
      </c>
    </row>
    <row r="15" spans="1:16" s="9" customFormat="1" ht="22.5" customHeight="1" thickBot="1" x14ac:dyDescent="0.2">
      <c r="A15" s="281" t="s">
        <v>79</v>
      </c>
      <c r="B15" s="296">
        <f t="shared" si="0"/>
        <v>0</v>
      </c>
      <c r="C15" s="295">
        <f>'別紙2(4)項目別明細表(委託共同研究先)【2025年度】'!$K$25</f>
        <v>0</v>
      </c>
      <c r="D15" s="295">
        <f>'別紙2(4)項目別明細表(委託共同研究先)【2026年度】'!$K$25</f>
        <v>0</v>
      </c>
      <c r="E15" s="295">
        <f>'別紙2(4)項目別明細表(委託共同研究先)【2027年度】'!$K$25</f>
        <v>0</v>
      </c>
      <c r="F15" s="295">
        <f>'別紙2(4)項目別明細表(委託共同研究先)【2028年度】'!$K$25</f>
        <v>0</v>
      </c>
      <c r="G15" s="295">
        <f>'別紙2(4)項目別明細表(委託共同研究先)【2029年度】'!$K$25</f>
        <v>0</v>
      </c>
    </row>
    <row r="16" spans="1:16" s="9" customFormat="1" ht="22.5" customHeight="1" x14ac:dyDescent="0.15">
      <c r="A16" s="280" t="s">
        <v>36</v>
      </c>
      <c r="B16" s="294">
        <f t="shared" si="0"/>
        <v>0</v>
      </c>
      <c r="C16" s="294">
        <f>SUM(C17:C20)</f>
        <v>0</v>
      </c>
      <c r="D16" s="294">
        <f>SUM(D17:D20)</f>
        <v>0</v>
      </c>
      <c r="E16" s="294">
        <f>SUM(E17:E20)</f>
        <v>0</v>
      </c>
      <c r="F16" s="294">
        <f>SUM(F17:F20)</f>
        <v>0</v>
      </c>
      <c r="G16" s="294">
        <f>SUM(G17:G20)</f>
        <v>0</v>
      </c>
    </row>
    <row r="17" spans="1:11" s="9" customFormat="1" ht="22.5" customHeight="1" x14ac:dyDescent="0.15">
      <c r="A17" s="280" t="s">
        <v>80</v>
      </c>
      <c r="B17" s="294">
        <f t="shared" si="0"/>
        <v>0</v>
      </c>
      <c r="C17" s="294">
        <f>'別紙2(4)項目別明細表(委託共同研究先)【2025年度】'!$K$28</f>
        <v>0</v>
      </c>
      <c r="D17" s="294">
        <f>'別紙2(4)項目別明細表(委託共同研究先)【2026年度】'!$K$28</f>
        <v>0</v>
      </c>
      <c r="E17" s="294">
        <f>'別紙2(4)項目別明細表(委託共同研究先)【2027年度】'!$K$28</f>
        <v>0</v>
      </c>
      <c r="F17" s="294">
        <f>'別紙2(4)項目別明細表(委託共同研究先)【2028年度】'!$K$28</f>
        <v>0</v>
      </c>
      <c r="G17" s="294">
        <f>'別紙2(4)項目別明細表(委託共同研究先)【2029年度】'!$K$28</f>
        <v>0</v>
      </c>
    </row>
    <row r="18" spans="1:11" s="9" customFormat="1" ht="22.5" customHeight="1" x14ac:dyDescent="0.15">
      <c r="A18" s="280" t="s">
        <v>81</v>
      </c>
      <c r="B18" s="294">
        <f t="shared" si="0"/>
        <v>0</v>
      </c>
      <c r="C18" s="294">
        <f>'別紙2(4)項目別明細表(委託共同研究先)【2025年度】'!$K$32</f>
        <v>0</v>
      </c>
      <c r="D18" s="294">
        <f>'別紙2(4)項目別明細表(委託共同研究先)【2026年度】'!$K$32</f>
        <v>0</v>
      </c>
      <c r="E18" s="294">
        <f>'別紙2(4)項目別明細表(委託共同研究先)【2027年度】'!$K$32</f>
        <v>0</v>
      </c>
      <c r="F18" s="294">
        <f>'別紙2(4)項目別明細表(委託共同研究先)【2028年度】'!$K$32</f>
        <v>0</v>
      </c>
      <c r="G18" s="294">
        <f>'別紙2(4)項目別明細表(委託共同研究先)【2029年度】'!$K$32</f>
        <v>0</v>
      </c>
    </row>
    <row r="19" spans="1:11" s="9" customFormat="1" ht="22.5" customHeight="1" x14ac:dyDescent="0.15">
      <c r="A19" s="280" t="s">
        <v>82</v>
      </c>
      <c r="B19" s="294">
        <f t="shared" si="0"/>
        <v>0</v>
      </c>
      <c r="C19" s="294">
        <f>'別紙2(4)項目別明細表(委託共同研究先)【2025年度】'!$K$37</f>
        <v>0</v>
      </c>
      <c r="D19" s="294">
        <f>'別紙2(4)項目別明細表(委託共同研究先)【2026年度】'!$K$37</f>
        <v>0</v>
      </c>
      <c r="E19" s="294">
        <f>'別紙2(4)項目別明細表(委託共同研究先)【2027年度】'!$K$37</f>
        <v>0</v>
      </c>
      <c r="F19" s="294">
        <f>'別紙2(4)項目別明細表(委託共同研究先)【2028年度】'!$K$37</f>
        <v>0</v>
      </c>
      <c r="G19" s="294">
        <f>'別紙2(4)項目別明細表(委託共同研究先)【2029年度】'!$K$37</f>
        <v>0</v>
      </c>
    </row>
    <row r="20" spans="1:11" s="9" customFormat="1" ht="22.5" customHeight="1" x14ac:dyDescent="0.15">
      <c r="A20" s="280" t="s">
        <v>83</v>
      </c>
      <c r="B20" s="294">
        <f t="shared" si="0"/>
        <v>0</v>
      </c>
      <c r="C20" s="295">
        <f>'別紙2(4)項目別明細表(委託共同研究先)【2025年度】'!$K$40</f>
        <v>0</v>
      </c>
      <c r="D20" s="295">
        <f>'別紙2(4)項目別明細表(委託共同研究先)【2026年度】'!$K$40</f>
        <v>0</v>
      </c>
      <c r="E20" s="295">
        <f>'別紙2(4)項目別明細表(委託共同研究先)【2027年度】'!$K$40</f>
        <v>0</v>
      </c>
      <c r="F20" s="295">
        <f>'別紙2(4)項目別明細表(委託共同研究先)【2028年度】'!$K$40</f>
        <v>0</v>
      </c>
      <c r="G20" s="294">
        <f>'別紙2(4)項目別明細表(委託共同研究先)【2029年度】'!$K$40</f>
        <v>0</v>
      </c>
    </row>
    <row r="21" spans="1:11" s="9" customFormat="1" ht="22.5" customHeight="1" x14ac:dyDescent="0.15">
      <c r="A21" s="250" t="s">
        <v>138</v>
      </c>
      <c r="B21" s="297">
        <f t="shared" si="0"/>
        <v>0</v>
      </c>
      <c r="C21" s="297">
        <f>SUM(C9,C13,C16)</f>
        <v>0</v>
      </c>
      <c r="D21" s="297">
        <f>SUM(D9,D13,D16)</f>
        <v>0</v>
      </c>
      <c r="E21" s="297">
        <f>SUM(E9,E13,E16)</f>
        <v>0</v>
      </c>
      <c r="F21" s="297">
        <f>SUM(F9,F13,F16)</f>
        <v>0</v>
      </c>
      <c r="G21" s="297">
        <f>SUM(G9,G13,G16)</f>
        <v>0</v>
      </c>
    </row>
    <row r="22" spans="1:11" s="9" customFormat="1" ht="22.5" customHeight="1" x14ac:dyDescent="0.15">
      <c r="A22" s="253" t="s">
        <v>139</v>
      </c>
      <c r="B22" s="298">
        <f t="shared" si="0"/>
        <v>0</v>
      </c>
      <c r="C22" s="295">
        <f>'別紙2(4)項目別明細表(委託共同研究先)【2025年度】'!$K$51</f>
        <v>0</v>
      </c>
      <c r="D22" s="295">
        <f>'別紙2(4)項目別明細表(委託共同研究先)【2026年度】'!$K$51</f>
        <v>0</v>
      </c>
      <c r="E22" s="295">
        <f>'別紙2(4)項目別明細表(委託共同研究先)【2027年度】'!$K$51</f>
        <v>0</v>
      </c>
      <c r="F22" s="295">
        <f>'別紙2(4)項目別明細表(委託共同研究先)【2028年度】'!$K$51</f>
        <v>0</v>
      </c>
      <c r="G22" s="297">
        <f>'別紙2(4)項目別明細表(委託共同研究先)【2029年度】'!$K$51</f>
        <v>0</v>
      </c>
    </row>
    <row r="23" spans="1:11" s="9" customFormat="1" ht="22.5" customHeight="1" x14ac:dyDescent="0.15">
      <c r="A23" s="250" t="s">
        <v>87</v>
      </c>
      <c r="B23" s="297">
        <f t="shared" si="0"/>
        <v>0</v>
      </c>
      <c r="C23" s="297">
        <f>SUM(C21:C22)</f>
        <v>0</v>
      </c>
      <c r="D23" s="297">
        <f>SUM(D21:D22)</f>
        <v>0</v>
      </c>
      <c r="E23" s="297">
        <f>SUM(E21:E22)</f>
        <v>0</v>
      </c>
      <c r="F23" s="297">
        <f>SUM(F21:F22)</f>
        <v>0</v>
      </c>
      <c r="G23" s="297">
        <f>SUM(G21:G22)</f>
        <v>0</v>
      </c>
    </row>
    <row r="24" spans="1:11" s="9" customFormat="1" ht="22.5" customHeight="1" x14ac:dyDescent="0.15">
      <c r="A24" s="256" t="s">
        <v>140</v>
      </c>
      <c r="B24" s="297">
        <f t="shared" si="0"/>
        <v>0</v>
      </c>
      <c r="C24" s="297">
        <f>ROUNDDOWN(C23*0.1,0)</f>
        <v>0</v>
      </c>
      <c r="D24" s="297">
        <f>ROUNDDOWN(D23*0.1,0)</f>
        <v>0</v>
      </c>
      <c r="E24" s="297">
        <f>ROUNDDOWN(E23*0.1,0)</f>
        <v>0</v>
      </c>
      <c r="F24" s="297">
        <f>ROUNDDOWN(F23*0.1,0)</f>
        <v>0</v>
      </c>
      <c r="G24" s="297">
        <f>ROUNDDOWN(G23*0.1,0)</f>
        <v>0</v>
      </c>
    </row>
    <row r="25" spans="1:11" s="9" customFormat="1" ht="22.5" customHeight="1" x14ac:dyDescent="0.15">
      <c r="A25" s="250" t="s">
        <v>141</v>
      </c>
      <c r="B25" s="295">
        <f t="shared" si="0"/>
        <v>0</v>
      </c>
      <c r="C25" s="297">
        <f>SUM(C23:C24)</f>
        <v>0</v>
      </c>
      <c r="D25" s="297">
        <f>SUM(D23:D24)</f>
        <v>0</v>
      </c>
      <c r="E25" s="297">
        <f>SUM(E23:E24)</f>
        <v>0</v>
      </c>
      <c r="F25" s="297">
        <f>SUM(F23:F24)</f>
        <v>0</v>
      </c>
      <c r="G25" s="297">
        <f>SUM(G23:G24)</f>
        <v>0</v>
      </c>
    </row>
    <row r="26" spans="1:11" s="47" customFormat="1" x14ac:dyDescent="0.15">
      <c r="A26" s="263">
        <v>0.5</v>
      </c>
      <c r="B26" s="56"/>
      <c r="C26" s="56"/>
      <c r="D26" s="56"/>
      <c r="E26" s="56"/>
      <c r="F26" s="56"/>
      <c r="G26" s="56"/>
    </row>
    <row r="27" spans="1:11" s="47" customFormat="1" x14ac:dyDescent="0.15">
      <c r="A27" s="56"/>
      <c r="B27" s="56"/>
      <c r="C27" s="56"/>
      <c r="D27" s="56"/>
      <c r="E27" s="56"/>
      <c r="F27" s="56"/>
      <c r="G27" s="56"/>
    </row>
    <row r="28" spans="1:11" ht="19.5" customHeight="1" x14ac:dyDescent="0.15">
      <c r="A28" s="437" t="s">
        <v>142</v>
      </c>
      <c r="B28" s="437"/>
      <c r="C28" s="437"/>
      <c r="D28" s="437"/>
      <c r="E28" s="220"/>
      <c r="F28" s="220"/>
      <c r="G28" s="220"/>
      <c r="H28" s="48"/>
      <c r="I28" s="48"/>
      <c r="J28" s="48"/>
      <c r="K28" s="48"/>
    </row>
    <row r="29" spans="1:11" ht="31.5" customHeight="1" x14ac:dyDescent="0.15">
      <c r="A29" s="438" t="s">
        <v>189</v>
      </c>
      <c r="B29" s="437"/>
      <c r="C29" s="437"/>
      <c r="D29" s="437"/>
      <c r="E29" s="426"/>
      <c r="F29" s="426"/>
      <c r="G29" s="53"/>
      <c r="I29" s="8"/>
      <c r="J29" s="8"/>
    </row>
    <row r="30" spans="1:11" s="47" customFormat="1" x14ac:dyDescent="0.15">
      <c r="A30" s="71"/>
      <c r="B30" s="71"/>
      <c r="C30" s="71"/>
      <c r="D30" s="292"/>
      <c r="E30" s="56"/>
      <c r="F30" s="47" t="s">
        <v>407</v>
      </c>
      <c r="G30" s="291" t="s">
        <v>424</v>
      </c>
    </row>
    <row r="31" spans="1:11" s="49" customFormat="1" x14ac:dyDescent="0.15">
      <c r="B31" s="46"/>
      <c r="C31" s="46"/>
      <c r="D31" s="46"/>
    </row>
    <row r="32" spans="1:11" x14ac:dyDescent="0.15">
      <c r="A32" s="50"/>
    </row>
    <row r="33" spans="1:4" x14ac:dyDescent="0.15">
      <c r="A33" s="51"/>
      <c r="B33" s="52"/>
      <c r="C33" s="52"/>
      <c r="D33" s="52"/>
    </row>
  </sheetData>
  <sheetProtection sheet="1" formatCells="0" formatColumns="0" formatRows="0" insertColumns="0" insertRows="0" insertHyperlinks="0" deleteColumns="0" deleteRows="0" sort="0" autoFilter="0" pivotTables="0"/>
  <mergeCells count="3">
    <mergeCell ref="A28:D28"/>
    <mergeCell ref="A29:F29"/>
    <mergeCell ref="A2:G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T65"/>
  <sheetViews>
    <sheetView zoomScale="85" zoomScaleNormal="85" zoomScaleSheetLayoutView="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20" ht="18.75" x14ac:dyDescent="0.15">
      <c r="A1" s="242"/>
      <c r="B1" s="272"/>
      <c r="C1" s="272"/>
      <c r="D1" s="54"/>
      <c r="E1" s="272"/>
      <c r="F1" s="272"/>
      <c r="G1" s="272"/>
      <c r="H1" s="272"/>
      <c r="I1" s="272"/>
      <c r="J1" s="54"/>
      <c r="K1" s="54"/>
      <c r="L1" s="55" t="s">
        <v>71</v>
      </c>
    </row>
    <row r="2" spans="1:20" ht="19.5" x14ac:dyDescent="0.15">
      <c r="A2" s="444" t="s">
        <v>205</v>
      </c>
      <c r="B2" s="444"/>
      <c r="C2" s="444"/>
      <c r="D2" s="444"/>
      <c r="E2" s="444"/>
      <c r="F2" s="444"/>
      <c r="G2" s="444"/>
      <c r="H2" s="444"/>
      <c r="I2" s="444"/>
      <c r="J2" s="444"/>
      <c r="K2" s="444"/>
      <c r="L2" s="444"/>
    </row>
    <row r="3" spans="1:20" ht="18.75" x14ac:dyDescent="0.15">
      <c r="A3" s="272"/>
      <c r="B3" s="445"/>
      <c r="C3" s="445"/>
      <c r="D3" s="445"/>
      <c r="E3" s="445"/>
      <c r="F3" s="445"/>
      <c r="G3" s="445"/>
      <c r="H3" s="445"/>
      <c r="I3" s="446"/>
      <c r="J3" s="446"/>
      <c r="K3" s="446"/>
      <c r="L3" s="446"/>
    </row>
    <row r="4" spans="1:20" s="11" customFormat="1" ht="14.25" thickBot="1" x14ac:dyDescent="0.2">
      <c r="A4" s="450" t="str">
        <f>"（４）"&amp;情報項目シート!C6&amp;"　　　項目別明細表(2025年度）"</f>
        <v>（４）　　　項目別明細表(2025年度）</v>
      </c>
      <c r="B4" s="450"/>
      <c r="C4" s="450"/>
      <c r="D4" s="450"/>
      <c r="E4" s="450"/>
      <c r="F4" s="450"/>
      <c r="G4" s="450"/>
      <c r="H4" s="450"/>
      <c r="I4" s="450"/>
      <c r="J4" s="450"/>
      <c r="K4" s="450"/>
      <c r="L4" s="270"/>
    </row>
    <row r="5" spans="1:20" s="11" customFormat="1" x14ac:dyDescent="0.15">
      <c r="A5" s="447" t="s">
        <v>89</v>
      </c>
      <c r="B5" s="448"/>
      <c r="C5" s="448"/>
      <c r="D5" s="448"/>
      <c r="E5" s="448"/>
      <c r="F5" s="448"/>
      <c r="G5" s="448"/>
      <c r="H5" s="448"/>
      <c r="I5" s="449"/>
      <c r="J5" s="300" t="s">
        <v>90</v>
      </c>
      <c r="K5" s="301" t="s">
        <v>34</v>
      </c>
      <c r="L5" s="302" t="s">
        <v>91</v>
      </c>
    </row>
    <row r="6" spans="1:20" s="11" customFormat="1" x14ac:dyDescent="0.15">
      <c r="A6" s="303" t="s">
        <v>74</v>
      </c>
      <c r="B6" s="304"/>
      <c r="C6" s="304"/>
      <c r="D6" s="305"/>
      <c r="E6" s="304"/>
      <c r="F6" s="304"/>
      <c r="G6" s="304"/>
      <c r="H6" s="304"/>
      <c r="I6" s="306"/>
      <c r="J6" s="307">
        <f>SUM(J7,J10,J16)</f>
        <v>0</v>
      </c>
      <c r="K6" s="307">
        <f>SUM(K7,K10,K16)</f>
        <v>0</v>
      </c>
      <c r="L6" s="439"/>
    </row>
    <row r="7" spans="1:20" s="11" customFormat="1" x14ac:dyDescent="0.15">
      <c r="A7" s="308" t="s">
        <v>75</v>
      </c>
      <c r="B7" s="309"/>
      <c r="C7" s="309"/>
      <c r="D7" s="310"/>
      <c r="E7" s="309"/>
      <c r="F7" s="309"/>
      <c r="G7" s="309"/>
      <c r="H7" s="309"/>
      <c r="I7" s="311"/>
      <c r="J7" s="312">
        <f>SUM(J8:J9)</f>
        <v>0</v>
      </c>
      <c r="K7" s="312">
        <f>SUM(K8:K9)</f>
        <v>0</v>
      </c>
      <c r="L7" s="440"/>
    </row>
    <row r="8" spans="1:20" s="11" customFormat="1" x14ac:dyDescent="0.15">
      <c r="A8" s="313"/>
      <c r="B8" s="270" t="s">
        <v>92</v>
      </c>
      <c r="C8" s="270" t="s">
        <v>93</v>
      </c>
      <c r="D8" s="60"/>
      <c r="E8" s="270" t="s">
        <v>25</v>
      </c>
      <c r="F8" s="270" t="s">
        <v>94</v>
      </c>
      <c r="G8" s="270"/>
      <c r="H8" s="270" t="s">
        <v>95</v>
      </c>
      <c r="I8" s="314" t="s">
        <v>96</v>
      </c>
      <c r="J8" s="63">
        <f>D8*G8</f>
        <v>0</v>
      </c>
      <c r="K8" s="64">
        <f>J8</f>
        <v>0</v>
      </c>
      <c r="L8" s="440"/>
    </row>
    <row r="9" spans="1:20" s="11" customFormat="1" x14ac:dyDescent="0.15">
      <c r="A9" s="313"/>
      <c r="B9" s="270"/>
      <c r="C9" s="270"/>
      <c r="D9" s="60"/>
      <c r="E9" s="270"/>
      <c r="F9" s="270"/>
      <c r="G9" s="270"/>
      <c r="H9" s="270"/>
      <c r="I9" s="314"/>
      <c r="J9" s="63"/>
      <c r="K9" s="64">
        <f>J9</f>
        <v>0</v>
      </c>
      <c r="L9" s="440"/>
    </row>
    <row r="10" spans="1:20" s="11" customFormat="1" x14ac:dyDescent="0.15">
      <c r="A10" s="442" t="s">
        <v>76</v>
      </c>
      <c r="B10" s="443"/>
      <c r="C10" s="309"/>
      <c r="D10" s="315"/>
      <c r="E10" s="309"/>
      <c r="F10" s="309"/>
      <c r="G10" s="309"/>
      <c r="H10" s="309"/>
      <c r="I10" s="316"/>
      <c r="J10" s="312">
        <f>SUM(J11:J15)</f>
        <v>0</v>
      </c>
      <c r="K10" s="312">
        <f>SUM(K11:K15)</f>
        <v>0</v>
      </c>
      <c r="L10" s="440"/>
    </row>
    <row r="11" spans="1:20" s="11" customFormat="1" x14ac:dyDescent="0.15">
      <c r="A11" s="313"/>
      <c r="B11" s="270" t="s">
        <v>97</v>
      </c>
      <c r="C11" s="270" t="s">
        <v>93</v>
      </c>
      <c r="D11" s="60"/>
      <c r="E11" s="270" t="s">
        <v>25</v>
      </c>
      <c r="F11" s="270" t="s">
        <v>94</v>
      </c>
      <c r="G11" s="270"/>
      <c r="H11" s="270" t="s">
        <v>95</v>
      </c>
      <c r="I11" s="314" t="s">
        <v>96</v>
      </c>
      <c r="J11" s="63">
        <f t="shared" ref="J11:J12" si="0">D11*G11</f>
        <v>0</v>
      </c>
      <c r="K11" s="64">
        <f>J11</f>
        <v>0</v>
      </c>
      <c r="L11" s="440"/>
      <c r="T11" s="270"/>
    </row>
    <row r="12" spans="1:20" s="11" customFormat="1" x14ac:dyDescent="0.15">
      <c r="A12" s="313"/>
      <c r="B12" s="270" t="s">
        <v>98</v>
      </c>
      <c r="C12" s="270" t="s">
        <v>99</v>
      </c>
      <c r="D12" s="60"/>
      <c r="E12" s="270" t="s">
        <v>25</v>
      </c>
      <c r="F12" s="270" t="s">
        <v>94</v>
      </c>
      <c r="G12" s="270"/>
      <c r="H12" s="270" t="s">
        <v>95</v>
      </c>
      <c r="I12" s="314" t="s">
        <v>96</v>
      </c>
      <c r="J12" s="63">
        <f t="shared" si="0"/>
        <v>0</v>
      </c>
      <c r="K12" s="64">
        <f>J12</f>
        <v>0</v>
      </c>
      <c r="L12" s="440"/>
    </row>
    <row r="13" spans="1:20" s="11" customFormat="1" x14ac:dyDescent="0.15">
      <c r="A13" s="313"/>
      <c r="B13" s="270" t="s">
        <v>100</v>
      </c>
      <c r="C13" s="270"/>
      <c r="D13" s="60"/>
      <c r="E13" s="270"/>
      <c r="F13" s="270"/>
      <c r="G13" s="270"/>
      <c r="H13" s="270"/>
      <c r="I13" s="314" t="s">
        <v>96</v>
      </c>
      <c r="J13" s="63"/>
      <c r="K13" s="64">
        <f>J13</f>
        <v>0</v>
      </c>
      <c r="L13" s="440"/>
    </row>
    <row r="14" spans="1:20" s="11" customFormat="1" x14ac:dyDescent="0.15">
      <c r="A14" s="313"/>
      <c r="B14" s="270" t="s">
        <v>101</v>
      </c>
      <c r="C14" s="270"/>
      <c r="D14" s="60"/>
      <c r="E14" s="270"/>
      <c r="F14" s="270"/>
      <c r="G14" s="270"/>
      <c r="H14" s="270"/>
      <c r="I14" s="314" t="s">
        <v>96</v>
      </c>
      <c r="J14" s="63"/>
      <c r="K14" s="64">
        <f>J14</f>
        <v>0</v>
      </c>
      <c r="L14" s="440"/>
    </row>
    <row r="15" spans="1:20" s="11" customFormat="1" x14ac:dyDescent="0.15">
      <c r="A15" s="313"/>
      <c r="B15" s="270" t="s">
        <v>102</v>
      </c>
      <c r="C15" s="270"/>
      <c r="D15" s="60"/>
      <c r="E15" s="270"/>
      <c r="F15" s="270"/>
      <c r="G15" s="270"/>
      <c r="H15" s="270"/>
      <c r="I15" s="314" t="s">
        <v>103</v>
      </c>
      <c r="J15" s="63"/>
      <c r="K15" s="64">
        <f>J15</f>
        <v>0</v>
      </c>
      <c r="L15" s="440"/>
    </row>
    <row r="16" spans="1:20" s="11" customFormat="1" x14ac:dyDescent="0.15">
      <c r="A16" s="308" t="s">
        <v>77</v>
      </c>
      <c r="B16" s="309"/>
      <c r="C16" s="309"/>
      <c r="D16" s="310"/>
      <c r="E16" s="309"/>
      <c r="F16" s="309"/>
      <c r="G16" s="309"/>
      <c r="H16" s="309"/>
      <c r="I16" s="311"/>
      <c r="J16" s="312">
        <f>SUM(J17:J18)</f>
        <v>0</v>
      </c>
      <c r="K16" s="312">
        <f>SUM(K17:K18)</f>
        <v>0</v>
      </c>
      <c r="L16" s="440"/>
    </row>
    <row r="17" spans="1:13" s="11" customFormat="1" x14ac:dyDescent="0.15">
      <c r="A17" s="313"/>
      <c r="B17" s="270" t="s">
        <v>104</v>
      </c>
      <c r="C17" s="270"/>
      <c r="D17" s="60"/>
      <c r="E17" s="270"/>
      <c r="F17" s="270"/>
      <c r="G17" s="270"/>
      <c r="H17" s="270"/>
      <c r="I17" s="314" t="s">
        <v>103</v>
      </c>
      <c r="J17" s="63"/>
      <c r="K17" s="64">
        <f>J17</f>
        <v>0</v>
      </c>
      <c r="L17" s="440"/>
    </row>
    <row r="18" spans="1:13" s="11" customFormat="1" x14ac:dyDescent="0.15">
      <c r="A18" s="313"/>
      <c r="B18" s="270" t="s">
        <v>105</v>
      </c>
      <c r="C18" s="270"/>
      <c r="D18" s="60"/>
      <c r="E18" s="270"/>
      <c r="F18" s="270"/>
      <c r="G18" s="270"/>
      <c r="H18" s="270"/>
      <c r="I18" s="314" t="s">
        <v>103</v>
      </c>
      <c r="J18" s="63"/>
      <c r="K18" s="64">
        <f>J18</f>
        <v>0</v>
      </c>
      <c r="L18" s="440"/>
    </row>
    <row r="19" spans="1:13" s="11" customFormat="1" x14ac:dyDescent="0.15">
      <c r="A19" s="317" t="s">
        <v>35</v>
      </c>
      <c r="B19" s="318"/>
      <c r="C19" s="318"/>
      <c r="D19" s="319"/>
      <c r="E19" s="318"/>
      <c r="F19" s="318"/>
      <c r="G19" s="318"/>
      <c r="H19" s="318"/>
      <c r="I19" s="320"/>
      <c r="J19" s="321">
        <f>SUM(J20,J26)</f>
        <v>0</v>
      </c>
      <c r="K19" s="321">
        <f>SUM(K20,K26)</f>
        <v>0</v>
      </c>
      <c r="L19" s="440"/>
    </row>
    <row r="20" spans="1:13" s="11" customFormat="1" x14ac:dyDescent="0.15">
      <c r="A20" s="308" t="s">
        <v>78</v>
      </c>
      <c r="B20" s="309"/>
      <c r="C20" s="309"/>
      <c r="D20" s="315"/>
      <c r="E20" s="309"/>
      <c r="F20" s="309"/>
      <c r="G20" s="309"/>
      <c r="H20" s="309"/>
      <c r="I20" s="316"/>
      <c r="J20" s="312">
        <f>SUM(J21:J25)</f>
        <v>0</v>
      </c>
      <c r="K20" s="312">
        <f>SUM(K21:K25)</f>
        <v>0</v>
      </c>
      <c r="L20" s="440"/>
    </row>
    <row r="21" spans="1:13" s="11" customFormat="1" x14ac:dyDescent="0.15">
      <c r="A21" s="313" t="s">
        <v>122</v>
      </c>
      <c r="B21" s="270"/>
      <c r="C21" s="270" t="s">
        <v>106</v>
      </c>
      <c r="D21" s="60"/>
      <c r="E21" s="270" t="s">
        <v>25</v>
      </c>
      <c r="F21" s="270" t="s">
        <v>94</v>
      </c>
      <c r="G21" s="270"/>
      <c r="H21" s="270" t="s">
        <v>95</v>
      </c>
      <c r="I21" s="314" t="s">
        <v>96</v>
      </c>
      <c r="J21" s="63">
        <f>D21*G21</f>
        <v>0</v>
      </c>
      <c r="K21" s="65">
        <f>J21</f>
        <v>0</v>
      </c>
      <c r="L21" s="440"/>
      <c r="M21" s="14"/>
    </row>
    <row r="22" spans="1:13" s="11" customFormat="1" x14ac:dyDescent="0.15">
      <c r="A22" s="313" t="s">
        <v>123</v>
      </c>
      <c r="B22" s="270"/>
      <c r="C22" s="270"/>
      <c r="D22" s="60"/>
      <c r="E22" s="270" t="s">
        <v>25</v>
      </c>
      <c r="F22" s="270" t="s">
        <v>94</v>
      </c>
      <c r="G22" s="270"/>
      <c r="H22" s="270" t="s">
        <v>95</v>
      </c>
      <c r="I22" s="314" t="s">
        <v>96</v>
      </c>
      <c r="J22" s="63">
        <f>D22*G22</f>
        <v>0</v>
      </c>
      <c r="K22" s="65">
        <f t="shared" ref="K22:K25" si="1">J22</f>
        <v>0</v>
      </c>
      <c r="L22" s="440"/>
      <c r="M22" s="14"/>
    </row>
    <row r="23" spans="1:13" s="11" customFormat="1" x14ac:dyDescent="0.15">
      <c r="A23" s="313"/>
      <c r="B23" s="270"/>
      <c r="C23" s="270"/>
      <c r="D23" s="60"/>
      <c r="E23" s="270" t="s">
        <v>25</v>
      </c>
      <c r="F23" s="270" t="s">
        <v>94</v>
      </c>
      <c r="G23" s="270"/>
      <c r="H23" s="270" t="s">
        <v>95</v>
      </c>
      <c r="I23" s="314" t="s">
        <v>96</v>
      </c>
      <c r="J23" s="63">
        <f t="shared" ref="J23:J25" si="2">D23*G23</f>
        <v>0</v>
      </c>
      <c r="K23" s="65">
        <f t="shared" si="1"/>
        <v>0</v>
      </c>
      <c r="L23" s="440"/>
      <c r="M23" s="14"/>
    </row>
    <row r="24" spans="1:13" s="11" customFormat="1" x14ac:dyDescent="0.15">
      <c r="A24" s="313"/>
      <c r="B24" s="270"/>
      <c r="C24" s="270"/>
      <c r="D24" s="60"/>
      <c r="E24" s="270" t="s">
        <v>25</v>
      </c>
      <c r="F24" s="270" t="s">
        <v>94</v>
      </c>
      <c r="G24" s="270"/>
      <c r="H24" s="270" t="s">
        <v>95</v>
      </c>
      <c r="I24" s="314" t="s">
        <v>96</v>
      </c>
      <c r="J24" s="63">
        <f t="shared" si="2"/>
        <v>0</v>
      </c>
      <c r="K24" s="65">
        <f t="shared" si="1"/>
        <v>0</v>
      </c>
      <c r="L24" s="440"/>
      <c r="M24" s="14"/>
    </row>
    <row r="25" spans="1:13" s="11" customFormat="1" x14ac:dyDescent="0.15">
      <c r="A25" s="313"/>
      <c r="B25" s="270"/>
      <c r="C25" s="270" t="s">
        <v>106</v>
      </c>
      <c r="D25" s="60"/>
      <c r="E25" s="270" t="s">
        <v>25</v>
      </c>
      <c r="F25" s="270" t="s">
        <v>94</v>
      </c>
      <c r="G25" s="270"/>
      <c r="H25" s="270" t="s">
        <v>95</v>
      </c>
      <c r="I25" s="314" t="s">
        <v>96</v>
      </c>
      <c r="J25" s="63">
        <f t="shared" si="2"/>
        <v>0</v>
      </c>
      <c r="K25" s="65">
        <f t="shared" si="1"/>
        <v>0</v>
      </c>
      <c r="L25" s="440"/>
    </row>
    <row r="26" spans="1:13" s="11" customFormat="1" x14ac:dyDescent="0.15">
      <c r="A26" s="308" t="s">
        <v>79</v>
      </c>
      <c r="B26" s="309"/>
      <c r="C26" s="309"/>
      <c r="D26" s="315"/>
      <c r="E26" s="309"/>
      <c r="F26" s="309"/>
      <c r="G26" s="309"/>
      <c r="H26" s="309"/>
      <c r="I26" s="316"/>
      <c r="J26" s="312">
        <f>SUM(J27)</f>
        <v>0</v>
      </c>
      <c r="K26" s="312">
        <f>SUM(K27)</f>
        <v>0</v>
      </c>
      <c r="L26" s="440"/>
    </row>
    <row r="27" spans="1:13" s="11" customFormat="1" x14ac:dyDescent="0.15">
      <c r="A27" s="313"/>
      <c r="B27" s="270"/>
      <c r="C27" s="270" t="s">
        <v>106</v>
      </c>
      <c r="D27" s="60"/>
      <c r="E27" s="270" t="s">
        <v>25</v>
      </c>
      <c r="F27" s="270" t="s">
        <v>94</v>
      </c>
      <c r="G27" s="270"/>
      <c r="H27" s="270" t="s">
        <v>107</v>
      </c>
      <c r="I27" s="314" t="s">
        <v>108</v>
      </c>
      <c r="J27" s="63">
        <f t="shared" ref="J27" si="3">D27*G27</f>
        <v>0</v>
      </c>
      <c r="K27" s="65">
        <f>J27</f>
        <v>0</v>
      </c>
      <c r="L27" s="440"/>
    </row>
    <row r="28" spans="1:13" s="11" customFormat="1" x14ac:dyDescent="0.15">
      <c r="A28" s="317" t="s">
        <v>36</v>
      </c>
      <c r="B28" s="318"/>
      <c r="C28" s="318"/>
      <c r="D28" s="319"/>
      <c r="E28" s="318"/>
      <c r="F28" s="318"/>
      <c r="G28" s="318"/>
      <c r="H28" s="318"/>
      <c r="I28" s="320"/>
      <c r="J28" s="321">
        <f>SUM(J29,J32,J36,J38)</f>
        <v>0</v>
      </c>
      <c r="K28" s="322">
        <f>SUM(K29,K32,K36,K38)</f>
        <v>0</v>
      </c>
      <c r="L28" s="440"/>
    </row>
    <row r="29" spans="1:13" s="11" customFormat="1" x14ac:dyDescent="0.15">
      <c r="A29" s="308" t="s">
        <v>80</v>
      </c>
      <c r="B29" s="309"/>
      <c r="C29" s="309"/>
      <c r="D29" s="315"/>
      <c r="E29" s="309"/>
      <c r="F29" s="309"/>
      <c r="G29" s="309"/>
      <c r="H29" s="309"/>
      <c r="I29" s="316"/>
      <c r="J29" s="312">
        <f>SUM(J30:J31)</f>
        <v>0</v>
      </c>
      <c r="K29" s="312">
        <f>SUM(K30:K31)</f>
        <v>0</v>
      </c>
      <c r="L29" s="440"/>
    </row>
    <row r="30" spans="1:13" s="11" customFormat="1" x14ac:dyDescent="0.15">
      <c r="A30" s="313"/>
      <c r="B30" s="270" t="s">
        <v>109</v>
      </c>
      <c r="C30" s="270"/>
      <c r="D30" s="60"/>
      <c r="E30" s="270"/>
      <c r="F30" s="270"/>
      <c r="G30" s="270"/>
      <c r="H30" s="270"/>
      <c r="I30" s="314" t="s">
        <v>103</v>
      </c>
      <c r="J30" s="64"/>
      <c r="K30" s="64">
        <f>J30</f>
        <v>0</v>
      </c>
      <c r="L30" s="440"/>
    </row>
    <row r="31" spans="1:13" s="11" customFormat="1" x14ac:dyDescent="0.15">
      <c r="A31" s="313"/>
      <c r="B31" s="270" t="s">
        <v>110</v>
      </c>
      <c r="C31" s="270"/>
      <c r="D31" s="60"/>
      <c r="E31" s="270"/>
      <c r="F31" s="270"/>
      <c r="G31" s="270"/>
      <c r="H31" s="270"/>
      <c r="I31" s="314" t="s">
        <v>103</v>
      </c>
      <c r="J31" s="64"/>
      <c r="K31" s="64">
        <f>J31</f>
        <v>0</v>
      </c>
      <c r="L31" s="440"/>
    </row>
    <row r="32" spans="1:13" s="11" customFormat="1" x14ac:dyDescent="0.15">
      <c r="A32" s="308" t="s">
        <v>81</v>
      </c>
      <c r="B32" s="309"/>
      <c r="C32" s="309"/>
      <c r="D32" s="310"/>
      <c r="E32" s="309"/>
      <c r="F32" s="309"/>
      <c r="G32" s="309"/>
      <c r="H32" s="309"/>
      <c r="I32" s="316"/>
      <c r="J32" s="312">
        <f>SUM(J33:J35)</f>
        <v>0</v>
      </c>
      <c r="K32" s="312">
        <f>SUM(K33:K35)</f>
        <v>0</v>
      </c>
      <c r="L32" s="440"/>
    </row>
    <row r="33" spans="1:15" s="11" customFormat="1" x14ac:dyDescent="0.15">
      <c r="A33" s="313" t="s">
        <v>111</v>
      </c>
      <c r="B33" s="270" t="s">
        <v>381</v>
      </c>
      <c r="C33" s="270" t="s">
        <v>93</v>
      </c>
      <c r="D33" s="60"/>
      <c r="E33" s="270" t="s">
        <v>25</v>
      </c>
      <c r="F33" s="270" t="s">
        <v>94</v>
      </c>
      <c r="G33" s="270"/>
      <c r="H33" s="270" t="s">
        <v>380</v>
      </c>
      <c r="I33" s="314" t="s">
        <v>96</v>
      </c>
      <c r="J33" s="63">
        <f>D33*G33</f>
        <v>0</v>
      </c>
      <c r="K33" s="64">
        <f>J33</f>
        <v>0</v>
      </c>
      <c r="L33" s="440"/>
    </row>
    <row r="34" spans="1:15" s="11" customFormat="1" x14ac:dyDescent="0.15">
      <c r="A34" s="313"/>
      <c r="B34" s="270" t="s">
        <v>382</v>
      </c>
      <c r="C34" s="270" t="s">
        <v>93</v>
      </c>
      <c r="D34" s="60"/>
      <c r="E34" s="270" t="s">
        <v>25</v>
      </c>
      <c r="F34" s="270" t="s">
        <v>94</v>
      </c>
      <c r="G34" s="270"/>
      <c r="H34" s="270" t="s">
        <v>380</v>
      </c>
      <c r="I34" s="314" t="s">
        <v>96</v>
      </c>
      <c r="J34" s="63">
        <f>D34*G34</f>
        <v>0</v>
      </c>
      <c r="K34" s="64">
        <f t="shared" ref="K34:K35" si="4">J34</f>
        <v>0</v>
      </c>
      <c r="L34" s="440"/>
    </row>
    <row r="35" spans="1:15" s="11" customFormat="1" x14ac:dyDescent="0.15">
      <c r="A35" s="313" t="s">
        <v>112</v>
      </c>
      <c r="B35" s="270" t="s">
        <v>382</v>
      </c>
      <c r="C35" s="270" t="s">
        <v>93</v>
      </c>
      <c r="D35" s="60"/>
      <c r="E35" s="270" t="s">
        <v>25</v>
      </c>
      <c r="F35" s="270" t="s">
        <v>94</v>
      </c>
      <c r="G35" s="270"/>
      <c r="H35" s="270" t="s">
        <v>380</v>
      </c>
      <c r="I35" s="314" t="s">
        <v>96</v>
      </c>
      <c r="J35" s="63">
        <f t="shared" ref="J35" si="5">D35*G35</f>
        <v>0</v>
      </c>
      <c r="K35" s="64">
        <f t="shared" si="4"/>
        <v>0</v>
      </c>
      <c r="L35" s="440"/>
    </row>
    <row r="36" spans="1:15" s="11" customFormat="1" x14ac:dyDescent="0.15">
      <c r="A36" s="308" t="s">
        <v>82</v>
      </c>
      <c r="B36" s="309"/>
      <c r="C36" s="309"/>
      <c r="D36" s="315"/>
      <c r="E36" s="309"/>
      <c r="F36" s="309"/>
      <c r="G36" s="309"/>
      <c r="H36" s="309"/>
      <c r="I36" s="316"/>
      <c r="J36" s="312">
        <f>SUM(J37)</f>
        <v>0</v>
      </c>
      <c r="K36" s="312">
        <f>SUM(K37)</f>
        <v>0</v>
      </c>
      <c r="L36" s="440"/>
    </row>
    <row r="37" spans="1:15" s="11" customFormat="1" x14ac:dyDescent="0.15">
      <c r="A37" s="313"/>
      <c r="B37" s="270" t="s">
        <v>390</v>
      </c>
      <c r="C37" s="270"/>
      <c r="D37" s="60"/>
      <c r="E37" s="270"/>
      <c r="F37" s="270"/>
      <c r="G37" s="270"/>
      <c r="H37" s="270"/>
      <c r="I37" s="314" t="s">
        <v>113</v>
      </c>
      <c r="J37" s="64"/>
      <c r="K37" s="64">
        <f>J37</f>
        <v>0</v>
      </c>
      <c r="L37" s="440"/>
    </row>
    <row r="38" spans="1:15" s="11" customFormat="1" x14ac:dyDescent="0.15">
      <c r="A38" s="308" t="s">
        <v>83</v>
      </c>
      <c r="B38" s="309"/>
      <c r="C38" s="309"/>
      <c r="D38" s="310"/>
      <c r="E38" s="309"/>
      <c r="F38" s="309"/>
      <c r="G38" s="309"/>
      <c r="H38" s="309"/>
      <c r="I38" s="316"/>
      <c r="J38" s="312">
        <f>SUM(J39:J48)</f>
        <v>0</v>
      </c>
      <c r="K38" s="312">
        <f>SUM(K39:K48)</f>
        <v>0</v>
      </c>
      <c r="L38" s="440"/>
    </row>
    <row r="39" spans="1:15" s="56" customFormat="1" x14ac:dyDescent="0.15">
      <c r="A39" s="313" t="s">
        <v>195</v>
      </c>
      <c r="C39" s="56" t="s">
        <v>93</v>
      </c>
      <c r="D39" s="60"/>
      <c r="E39" s="56" t="s">
        <v>25</v>
      </c>
      <c r="F39" s="56" t="s">
        <v>94</v>
      </c>
      <c r="H39" s="56" t="s">
        <v>114</v>
      </c>
      <c r="I39" s="61" t="s">
        <v>96</v>
      </c>
      <c r="J39" s="63">
        <f>D39*G39</f>
        <v>0</v>
      </c>
      <c r="K39" s="64">
        <f t="shared" ref="K39:K48" si="6">J39</f>
        <v>0</v>
      </c>
      <c r="L39" s="440"/>
    </row>
    <row r="40" spans="1:15" s="56" customFormat="1" x14ac:dyDescent="0.15">
      <c r="A40" s="313" t="s">
        <v>196</v>
      </c>
      <c r="D40" s="60"/>
      <c r="I40" s="61"/>
      <c r="J40" s="63"/>
      <c r="K40" s="64">
        <f t="shared" si="6"/>
        <v>0</v>
      </c>
      <c r="L40" s="440"/>
    </row>
    <row r="41" spans="1:15" s="56" customFormat="1" x14ac:dyDescent="0.15">
      <c r="A41" s="313" t="s">
        <v>201</v>
      </c>
      <c r="D41" s="60"/>
      <c r="I41" s="61"/>
      <c r="J41" s="63"/>
      <c r="K41" s="64">
        <f t="shared" si="6"/>
        <v>0</v>
      </c>
      <c r="L41" s="440"/>
    </row>
    <row r="42" spans="1:15" s="56" customFormat="1" x14ac:dyDescent="0.15">
      <c r="A42" s="313" t="s">
        <v>200</v>
      </c>
      <c r="C42" s="56" t="s">
        <v>93</v>
      </c>
      <c r="D42" s="60"/>
      <c r="E42" s="56" t="s">
        <v>25</v>
      </c>
      <c r="F42" s="56" t="s">
        <v>94</v>
      </c>
      <c r="H42" s="56" t="s">
        <v>114</v>
      </c>
      <c r="I42" s="61" t="s">
        <v>96</v>
      </c>
      <c r="J42" s="63">
        <f>D42*G42</f>
        <v>0</v>
      </c>
      <c r="K42" s="64">
        <f t="shared" si="6"/>
        <v>0</v>
      </c>
      <c r="L42" s="440"/>
    </row>
    <row r="43" spans="1:15" s="56" customFormat="1" x14ac:dyDescent="0.15">
      <c r="A43" s="313" t="s">
        <v>199</v>
      </c>
      <c r="D43" s="60"/>
      <c r="I43" s="61"/>
      <c r="J43" s="63"/>
      <c r="K43" s="64">
        <f t="shared" si="6"/>
        <v>0</v>
      </c>
      <c r="L43" s="440"/>
    </row>
    <row r="44" spans="1:15" s="56" customFormat="1" x14ac:dyDescent="0.15">
      <c r="A44" s="313" t="s">
        <v>198</v>
      </c>
      <c r="D44" s="60"/>
      <c r="I44" s="61"/>
      <c r="J44" s="63"/>
      <c r="K44" s="64">
        <f t="shared" si="6"/>
        <v>0</v>
      </c>
      <c r="L44" s="440"/>
    </row>
    <row r="45" spans="1:15" s="56" customFormat="1" x14ac:dyDescent="0.15">
      <c r="A45" s="313" t="s">
        <v>197</v>
      </c>
      <c r="D45" s="60"/>
      <c r="I45" s="61"/>
      <c r="J45" s="63"/>
      <c r="K45" s="64">
        <f t="shared" si="6"/>
        <v>0</v>
      </c>
      <c r="L45" s="440"/>
    </row>
    <row r="46" spans="1:15" s="56" customFormat="1" x14ac:dyDescent="0.15">
      <c r="A46" s="62" t="s">
        <v>193</v>
      </c>
      <c r="B46" s="56" t="s">
        <v>115</v>
      </c>
      <c r="D46" s="60"/>
      <c r="I46" s="61"/>
      <c r="J46" s="63"/>
      <c r="K46" s="64">
        <f t="shared" si="6"/>
        <v>0</v>
      </c>
      <c r="L46" s="440"/>
      <c r="O46" s="47"/>
    </row>
    <row r="47" spans="1:15" s="56" customFormat="1" x14ac:dyDescent="0.15">
      <c r="A47" s="62"/>
      <c r="B47" s="56" t="s">
        <v>116</v>
      </c>
      <c r="D47" s="60"/>
      <c r="I47" s="61"/>
      <c r="J47" s="63"/>
      <c r="K47" s="64">
        <f t="shared" si="6"/>
        <v>0</v>
      </c>
      <c r="L47" s="440"/>
    </row>
    <row r="48" spans="1:15" s="56" customFormat="1" x14ac:dyDescent="0.15">
      <c r="A48" s="62" t="s">
        <v>194</v>
      </c>
      <c r="D48" s="60"/>
      <c r="I48" s="61"/>
      <c r="J48" s="63"/>
      <c r="K48" s="64">
        <f t="shared" si="6"/>
        <v>0</v>
      </c>
      <c r="L48" s="440"/>
    </row>
    <row r="49" spans="1:13" s="15" customFormat="1" x14ac:dyDescent="0.15">
      <c r="A49" s="323" t="s">
        <v>84</v>
      </c>
      <c r="B49" s="324"/>
      <c r="C49" s="324"/>
      <c r="D49" s="92"/>
      <c r="E49" s="324"/>
      <c r="F49" s="324"/>
      <c r="G49" s="324"/>
      <c r="H49" s="324"/>
      <c r="I49" s="325"/>
      <c r="J49" s="94">
        <f>SUM(J50+J54)</f>
        <v>0</v>
      </c>
      <c r="K49" s="94">
        <f>SUM(K50+K54)</f>
        <v>0</v>
      </c>
      <c r="L49" s="440"/>
    </row>
    <row r="50" spans="1:13" s="15" customFormat="1" x14ac:dyDescent="0.15">
      <c r="A50" s="326" t="s">
        <v>85</v>
      </c>
      <c r="B50" s="327"/>
      <c r="C50" s="327"/>
      <c r="D50" s="328"/>
      <c r="E50" s="327"/>
      <c r="F50" s="327"/>
      <c r="G50" s="327"/>
      <c r="H50" s="327"/>
      <c r="I50" s="329"/>
      <c r="J50" s="330">
        <f>SUM(J51:J53)</f>
        <v>0</v>
      </c>
      <c r="K50" s="331">
        <f>SUM(K51:K53)</f>
        <v>0</v>
      </c>
      <c r="L50" s="440"/>
      <c r="M50" s="16"/>
    </row>
    <row r="51" spans="1:13" s="15" customFormat="1" x14ac:dyDescent="0.15">
      <c r="A51" s="64"/>
      <c r="B51" s="332" t="s">
        <v>177</v>
      </c>
      <c r="C51" s="333"/>
      <c r="D51" s="332"/>
      <c r="E51" s="333"/>
      <c r="F51" s="333"/>
      <c r="G51" s="333"/>
      <c r="H51" s="333"/>
      <c r="I51" s="314" t="s">
        <v>96</v>
      </c>
      <c r="J51" s="63">
        <f>'別紙2(4)項目別明細表(委託共同研究先)【2025年度】'!$J$52</f>
        <v>0</v>
      </c>
      <c r="K51" s="334">
        <f>'別紙2(4)項目別明細表(委託共同研究先)【2025年度】'!$K$52</f>
        <v>0</v>
      </c>
      <c r="L51" s="440"/>
      <c r="M51" s="16"/>
    </row>
    <row r="52" spans="1:13" s="15" customFormat="1" x14ac:dyDescent="0.15">
      <c r="A52" s="64"/>
      <c r="B52" s="332"/>
      <c r="C52" s="333"/>
      <c r="D52" s="332"/>
      <c r="E52" s="333"/>
      <c r="F52" s="333"/>
      <c r="G52" s="333"/>
      <c r="H52" s="333"/>
      <c r="I52" s="314" t="s">
        <v>96</v>
      </c>
      <c r="J52" s="63"/>
      <c r="K52" s="334"/>
      <c r="L52" s="440"/>
      <c r="M52" s="16"/>
    </row>
    <row r="53" spans="1:13" s="15" customFormat="1" x14ac:dyDescent="0.15">
      <c r="A53" s="335"/>
      <c r="B53" s="332"/>
      <c r="C53" s="332"/>
      <c r="D53" s="332"/>
      <c r="E53" s="333"/>
      <c r="F53" s="333"/>
      <c r="G53" s="333"/>
      <c r="H53" s="333"/>
      <c r="I53" s="314"/>
      <c r="J53" s="63"/>
      <c r="K53" s="334"/>
      <c r="L53" s="440"/>
      <c r="M53" s="17"/>
    </row>
    <row r="54" spans="1:13" s="15" customFormat="1" x14ac:dyDescent="0.15">
      <c r="A54" s="283" t="s">
        <v>86</v>
      </c>
      <c r="B54" s="336"/>
      <c r="C54" s="336"/>
      <c r="D54" s="337"/>
      <c r="E54" s="336"/>
      <c r="F54" s="336"/>
      <c r="G54" s="336"/>
      <c r="H54" s="336"/>
      <c r="I54" s="338"/>
      <c r="J54" s="339">
        <f>SUM(J55:J56)</f>
        <v>0</v>
      </c>
      <c r="K54" s="340">
        <f>SUM(K55:K56)</f>
        <v>0</v>
      </c>
      <c r="L54" s="440"/>
    </row>
    <row r="55" spans="1:13" s="15" customFormat="1" x14ac:dyDescent="0.15">
      <c r="A55" s="341"/>
      <c r="B55" s="336"/>
      <c r="C55" s="337"/>
      <c r="D55" s="337"/>
      <c r="E55" s="336"/>
      <c r="F55" s="336"/>
      <c r="G55" s="336"/>
      <c r="H55" s="336"/>
      <c r="I55" s="342" t="s">
        <v>113</v>
      </c>
      <c r="J55" s="339"/>
      <c r="K55" s="340"/>
      <c r="L55" s="440"/>
      <c r="M55" s="17"/>
    </row>
    <row r="56" spans="1:13" s="15" customFormat="1" ht="14.25" thickBot="1" x14ac:dyDescent="0.2">
      <c r="A56" s="343"/>
      <c r="B56" s="344"/>
      <c r="C56" s="344"/>
      <c r="D56" s="345"/>
      <c r="E56" s="344"/>
      <c r="F56" s="344"/>
      <c r="G56" s="344"/>
      <c r="H56" s="344"/>
      <c r="I56" s="346"/>
      <c r="J56" s="347"/>
      <c r="K56" s="348"/>
      <c r="L56" s="441"/>
    </row>
    <row r="57" spans="1:13" s="15" customFormat="1" ht="14.25" thickBot="1" x14ac:dyDescent="0.2">
      <c r="A57" s="349" t="s">
        <v>117</v>
      </c>
      <c r="B57" s="350"/>
      <c r="C57" s="350"/>
      <c r="D57" s="350"/>
      <c r="E57" s="350"/>
      <c r="F57" s="350"/>
      <c r="G57" s="350"/>
      <c r="H57" s="350"/>
      <c r="I57" s="351"/>
      <c r="J57" s="352">
        <f>SUM(J6,J19,J28,J49)</f>
        <v>0</v>
      </c>
      <c r="K57" s="352">
        <f>SUM(K6,K19,K28,K49)</f>
        <v>0</v>
      </c>
      <c r="L57" s="353">
        <f>ROUNDDOWN(SUM(K6,K19,K28,K49)*A58,-3)</f>
        <v>0</v>
      </c>
    </row>
    <row r="58" spans="1:13" x14ac:dyDescent="0.15">
      <c r="A58" s="288">
        <v>0.5</v>
      </c>
      <c r="B58" s="272"/>
      <c r="C58" s="272"/>
      <c r="D58" s="54"/>
      <c r="E58" s="272"/>
      <c r="F58" s="272"/>
      <c r="G58" s="272"/>
      <c r="H58" s="272"/>
      <c r="I58" s="272"/>
      <c r="J58" s="54"/>
      <c r="K58" s="54"/>
      <c r="L58" s="272"/>
    </row>
    <row r="59" spans="1:13" x14ac:dyDescent="0.15">
      <c r="A59" s="272"/>
      <c r="B59" s="272"/>
      <c r="C59" s="272"/>
      <c r="D59" s="54"/>
      <c r="E59" s="272"/>
      <c r="F59" s="272"/>
      <c r="G59" s="272"/>
      <c r="H59" s="272"/>
      <c r="I59" s="272"/>
      <c r="J59" s="54"/>
      <c r="K59" s="54"/>
      <c r="L59" s="272"/>
    </row>
    <row r="60" spans="1:13" x14ac:dyDescent="0.15">
      <c r="A60" s="333" t="s">
        <v>118</v>
      </c>
      <c r="B60" s="272"/>
      <c r="C60" s="272"/>
      <c r="D60" s="54"/>
      <c r="E60" s="272"/>
      <c r="F60" s="272"/>
      <c r="G60" s="272"/>
      <c r="H60" s="272"/>
      <c r="I60" s="272"/>
      <c r="J60" s="54"/>
      <c r="K60" s="54"/>
      <c r="L60" s="272"/>
    </row>
    <row r="61" spans="1:13" ht="32.25" customHeight="1" x14ac:dyDescent="0.15">
      <c r="A61" s="272" t="s">
        <v>190</v>
      </c>
      <c r="B61" s="233"/>
      <c r="C61" s="233"/>
      <c r="D61" s="233"/>
      <c r="E61" s="233"/>
      <c r="F61" s="233"/>
      <c r="G61" s="233"/>
      <c r="H61" s="233"/>
      <c r="I61" s="233"/>
      <c r="J61" s="233"/>
      <c r="K61" s="233"/>
      <c r="L61" s="233"/>
    </row>
    <row r="62" spans="1:13" x14ac:dyDescent="0.15">
      <c r="A62" s="233"/>
      <c r="B62" s="233"/>
      <c r="C62" s="233"/>
      <c r="D62" s="233"/>
      <c r="E62" s="233"/>
      <c r="F62" s="233"/>
      <c r="G62" s="233"/>
      <c r="H62" s="233"/>
      <c r="I62" s="233"/>
      <c r="J62" s="233"/>
      <c r="K62" s="354" t="s">
        <v>408</v>
      </c>
      <c r="L62" s="299" t="s">
        <v>424</v>
      </c>
    </row>
    <row r="63" spans="1:13" x14ac:dyDescent="0.15">
      <c r="A63" s="100"/>
      <c r="B63" s="100"/>
      <c r="C63" s="100"/>
      <c r="D63" s="100"/>
      <c r="E63" s="100"/>
      <c r="F63" s="100"/>
      <c r="G63" s="100"/>
      <c r="H63" s="100"/>
      <c r="I63" s="100"/>
      <c r="J63" s="100"/>
      <c r="K63" s="100"/>
      <c r="L63" s="100"/>
    </row>
    <row r="64" spans="1:13" x14ac:dyDescent="0.15">
      <c r="A64" s="100"/>
      <c r="B64" s="100"/>
      <c r="C64" s="100"/>
      <c r="D64" s="100"/>
      <c r="E64" s="100"/>
      <c r="F64" s="100"/>
      <c r="G64" s="100"/>
      <c r="H64" s="100"/>
      <c r="I64" s="100"/>
      <c r="J64" s="100"/>
      <c r="K64" s="100"/>
      <c r="L64" s="100"/>
    </row>
    <row r="65" spans="1:12" x14ac:dyDescent="0.15">
      <c r="A65" s="100"/>
      <c r="B65" s="100"/>
      <c r="C65" s="100"/>
      <c r="D65" s="100"/>
      <c r="E65" s="100"/>
      <c r="F65" s="100"/>
      <c r="G65" s="100"/>
      <c r="H65" s="100"/>
      <c r="I65" s="100"/>
      <c r="J65" s="100"/>
      <c r="K65" s="100"/>
      <c r="L65" s="100"/>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zoomScale="85" zoomScaleNormal="85" zoomScaleSheetLayoutView="85"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2" ht="18.75" x14ac:dyDescent="0.15">
      <c r="A1" s="242"/>
      <c r="B1" s="272"/>
      <c r="C1" s="272"/>
      <c r="D1" s="54"/>
      <c r="E1" s="272"/>
      <c r="F1" s="272"/>
      <c r="G1" s="272"/>
      <c r="H1" s="272"/>
      <c r="I1" s="272"/>
      <c r="J1" s="54"/>
      <c r="K1" s="54"/>
      <c r="L1" s="55" t="s">
        <v>71</v>
      </c>
    </row>
    <row r="2" spans="1:12" ht="19.5" x14ac:dyDescent="0.15">
      <c r="A2" s="444" t="s">
        <v>205</v>
      </c>
      <c r="B2" s="444"/>
      <c r="C2" s="444"/>
      <c r="D2" s="444"/>
      <c r="E2" s="444"/>
      <c r="F2" s="444"/>
      <c r="G2" s="444"/>
      <c r="H2" s="444"/>
      <c r="I2" s="444"/>
      <c r="J2" s="444"/>
      <c r="K2" s="444"/>
      <c r="L2" s="444"/>
    </row>
    <row r="3" spans="1:12" ht="18.75" x14ac:dyDescent="0.15">
      <c r="A3" s="272"/>
      <c r="B3" s="445"/>
      <c r="C3" s="445"/>
      <c r="D3" s="445"/>
      <c r="E3" s="445"/>
      <c r="F3" s="445"/>
      <c r="G3" s="445"/>
      <c r="H3" s="445"/>
      <c r="I3" s="446"/>
      <c r="J3" s="446"/>
      <c r="K3" s="446"/>
      <c r="L3" s="446"/>
    </row>
    <row r="4" spans="1:12" s="11" customFormat="1" ht="14.25" thickBot="1" x14ac:dyDescent="0.2">
      <c r="A4" s="450" t="str">
        <f>"（４）"&amp;情報項目シート!C6&amp;"　　　項目別明細表(2026年度）"</f>
        <v>（４）　　　項目別明細表(2026年度）</v>
      </c>
      <c r="B4" s="450"/>
      <c r="C4" s="450"/>
      <c r="D4" s="450"/>
      <c r="E4" s="450"/>
      <c r="F4" s="450"/>
      <c r="G4" s="450"/>
      <c r="H4" s="450"/>
      <c r="I4" s="450"/>
      <c r="J4" s="450"/>
      <c r="K4" s="450"/>
      <c r="L4" s="270"/>
    </row>
    <row r="5" spans="1:12" s="11" customFormat="1" x14ac:dyDescent="0.15">
      <c r="A5" s="447" t="s">
        <v>89</v>
      </c>
      <c r="B5" s="448"/>
      <c r="C5" s="448"/>
      <c r="D5" s="448"/>
      <c r="E5" s="448"/>
      <c r="F5" s="448"/>
      <c r="G5" s="448"/>
      <c r="H5" s="448"/>
      <c r="I5" s="449"/>
      <c r="J5" s="300" t="s">
        <v>90</v>
      </c>
      <c r="K5" s="301" t="s">
        <v>34</v>
      </c>
      <c r="L5" s="302" t="s">
        <v>91</v>
      </c>
    </row>
    <row r="6" spans="1:12" s="11" customFormat="1" x14ac:dyDescent="0.15">
      <c r="A6" s="303" t="s">
        <v>74</v>
      </c>
      <c r="B6" s="304"/>
      <c r="C6" s="304"/>
      <c r="D6" s="305"/>
      <c r="E6" s="304"/>
      <c r="F6" s="304"/>
      <c r="G6" s="304"/>
      <c r="H6" s="304"/>
      <c r="I6" s="306"/>
      <c r="J6" s="307">
        <f>SUM(J7,J10,J16)</f>
        <v>0</v>
      </c>
      <c r="K6" s="307">
        <f>SUM(K7,K10,K16)</f>
        <v>0</v>
      </c>
      <c r="L6" s="439"/>
    </row>
    <row r="7" spans="1:12" s="11" customFormat="1" x14ac:dyDescent="0.15">
      <c r="A7" s="308" t="s">
        <v>75</v>
      </c>
      <c r="B7" s="309"/>
      <c r="C7" s="309"/>
      <c r="D7" s="310"/>
      <c r="E7" s="309"/>
      <c r="F7" s="309"/>
      <c r="G7" s="309"/>
      <c r="H7" s="309"/>
      <c r="I7" s="311"/>
      <c r="J7" s="312">
        <f>SUM(J8:J9)</f>
        <v>0</v>
      </c>
      <c r="K7" s="312">
        <f>SUM(K8:K9)</f>
        <v>0</v>
      </c>
      <c r="L7" s="440"/>
    </row>
    <row r="8" spans="1:12" s="11" customFormat="1" x14ac:dyDescent="0.15">
      <c r="A8" s="313"/>
      <c r="B8" s="270" t="s">
        <v>92</v>
      </c>
      <c r="C8" s="270" t="s">
        <v>93</v>
      </c>
      <c r="D8" s="60"/>
      <c r="E8" s="270" t="s">
        <v>25</v>
      </c>
      <c r="F8" s="270" t="s">
        <v>94</v>
      </c>
      <c r="G8" s="270"/>
      <c r="H8" s="270" t="s">
        <v>95</v>
      </c>
      <c r="I8" s="314" t="s">
        <v>96</v>
      </c>
      <c r="J8" s="63">
        <f>D8*G8</f>
        <v>0</v>
      </c>
      <c r="K8" s="64">
        <f>J8</f>
        <v>0</v>
      </c>
      <c r="L8" s="440"/>
    </row>
    <row r="9" spans="1:12" s="11" customFormat="1" x14ac:dyDescent="0.15">
      <c r="A9" s="313"/>
      <c r="B9" s="270"/>
      <c r="C9" s="270"/>
      <c r="D9" s="60"/>
      <c r="E9" s="270"/>
      <c r="F9" s="270"/>
      <c r="G9" s="270"/>
      <c r="H9" s="270"/>
      <c r="I9" s="314"/>
      <c r="J9" s="63"/>
      <c r="K9" s="64">
        <f>J9</f>
        <v>0</v>
      </c>
      <c r="L9" s="440"/>
    </row>
    <row r="10" spans="1:12" s="11" customFormat="1" x14ac:dyDescent="0.15">
      <c r="A10" s="442" t="s">
        <v>76</v>
      </c>
      <c r="B10" s="443"/>
      <c r="C10" s="309"/>
      <c r="D10" s="315"/>
      <c r="E10" s="309"/>
      <c r="F10" s="309"/>
      <c r="G10" s="309"/>
      <c r="H10" s="309"/>
      <c r="I10" s="316"/>
      <c r="J10" s="312">
        <f>SUM(J11:J15)</f>
        <v>0</v>
      </c>
      <c r="K10" s="312">
        <f>SUM(K11:K15)</f>
        <v>0</v>
      </c>
      <c r="L10" s="440"/>
    </row>
    <row r="11" spans="1:12" s="11" customFormat="1" x14ac:dyDescent="0.15">
      <c r="A11" s="313"/>
      <c r="B11" s="270" t="s">
        <v>97</v>
      </c>
      <c r="C11" s="270" t="s">
        <v>93</v>
      </c>
      <c r="D11" s="60"/>
      <c r="E11" s="270" t="s">
        <v>25</v>
      </c>
      <c r="F11" s="270" t="s">
        <v>94</v>
      </c>
      <c r="G11" s="270"/>
      <c r="H11" s="270" t="s">
        <v>95</v>
      </c>
      <c r="I11" s="314" t="s">
        <v>96</v>
      </c>
      <c r="J11" s="63">
        <f t="shared" ref="J11:J12" si="0">D11*G11</f>
        <v>0</v>
      </c>
      <c r="K11" s="64">
        <f>J11</f>
        <v>0</v>
      </c>
      <c r="L11" s="440"/>
    </row>
    <row r="12" spans="1:12" s="11" customFormat="1" x14ac:dyDescent="0.15">
      <c r="A12" s="313"/>
      <c r="B12" s="270" t="s">
        <v>98</v>
      </c>
      <c r="C12" s="270" t="s">
        <v>93</v>
      </c>
      <c r="D12" s="60"/>
      <c r="E12" s="270" t="s">
        <v>25</v>
      </c>
      <c r="F12" s="270" t="s">
        <v>94</v>
      </c>
      <c r="G12" s="270"/>
      <c r="H12" s="270" t="s">
        <v>95</v>
      </c>
      <c r="I12" s="314" t="s">
        <v>96</v>
      </c>
      <c r="J12" s="63">
        <f t="shared" si="0"/>
        <v>0</v>
      </c>
      <c r="K12" s="64">
        <f>J12</f>
        <v>0</v>
      </c>
      <c r="L12" s="440"/>
    </row>
    <row r="13" spans="1:12" s="11" customFormat="1" x14ac:dyDescent="0.15">
      <c r="A13" s="313"/>
      <c r="B13" s="270" t="s">
        <v>100</v>
      </c>
      <c r="C13" s="270"/>
      <c r="D13" s="60"/>
      <c r="E13" s="270"/>
      <c r="F13" s="270"/>
      <c r="G13" s="270"/>
      <c r="H13" s="270"/>
      <c r="I13" s="314" t="s">
        <v>96</v>
      </c>
      <c r="J13" s="63"/>
      <c r="K13" s="64">
        <f>J13</f>
        <v>0</v>
      </c>
      <c r="L13" s="440"/>
    </row>
    <row r="14" spans="1:12" s="11" customFormat="1" x14ac:dyDescent="0.15">
      <c r="A14" s="313"/>
      <c r="B14" s="270" t="s">
        <v>101</v>
      </c>
      <c r="C14" s="270"/>
      <c r="D14" s="60"/>
      <c r="E14" s="270"/>
      <c r="F14" s="270"/>
      <c r="G14" s="270"/>
      <c r="H14" s="270"/>
      <c r="I14" s="314" t="s">
        <v>96</v>
      </c>
      <c r="J14" s="63"/>
      <c r="K14" s="64">
        <f>J14</f>
        <v>0</v>
      </c>
      <c r="L14" s="440"/>
    </row>
    <row r="15" spans="1:12" s="11" customFormat="1" x14ac:dyDescent="0.15">
      <c r="A15" s="313"/>
      <c r="B15" s="270" t="s">
        <v>102</v>
      </c>
      <c r="C15" s="270"/>
      <c r="D15" s="60"/>
      <c r="E15" s="270"/>
      <c r="F15" s="270"/>
      <c r="G15" s="270"/>
      <c r="H15" s="270"/>
      <c r="I15" s="314" t="s">
        <v>96</v>
      </c>
      <c r="J15" s="63"/>
      <c r="K15" s="64">
        <f>J15</f>
        <v>0</v>
      </c>
      <c r="L15" s="440"/>
    </row>
    <row r="16" spans="1:12" s="11" customFormat="1" x14ac:dyDescent="0.15">
      <c r="A16" s="308" t="s">
        <v>77</v>
      </c>
      <c r="B16" s="309"/>
      <c r="C16" s="309"/>
      <c r="D16" s="310"/>
      <c r="E16" s="309"/>
      <c r="F16" s="309"/>
      <c r="G16" s="309"/>
      <c r="H16" s="309"/>
      <c r="I16" s="311"/>
      <c r="J16" s="312">
        <f>SUM(J17:J18)</f>
        <v>0</v>
      </c>
      <c r="K16" s="312">
        <f>SUM(K17:K18)</f>
        <v>0</v>
      </c>
      <c r="L16" s="440"/>
    </row>
    <row r="17" spans="1:13" s="11" customFormat="1" x14ac:dyDescent="0.15">
      <c r="A17" s="313"/>
      <c r="B17" s="270" t="s">
        <v>104</v>
      </c>
      <c r="C17" s="270"/>
      <c r="D17" s="60"/>
      <c r="E17" s="270"/>
      <c r="F17" s="270"/>
      <c r="G17" s="270"/>
      <c r="H17" s="270"/>
      <c r="I17" s="314" t="s">
        <v>96</v>
      </c>
      <c r="J17" s="63"/>
      <c r="K17" s="64">
        <f>J17</f>
        <v>0</v>
      </c>
      <c r="L17" s="440"/>
    </row>
    <row r="18" spans="1:13" s="11" customFormat="1" x14ac:dyDescent="0.15">
      <c r="A18" s="313"/>
      <c r="B18" s="270" t="s">
        <v>105</v>
      </c>
      <c r="C18" s="270"/>
      <c r="D18" s="60"/>
      <c r="E18" s="270"/>
      <c r="F18" s="270"/>
      <c r="G18" s="270"/>
      <c r="H18" s="270"/>
      <c r="I18" s="314" t="s">
        <v>96</v>
      </c>
      <c r="J18" s="63"/>
      <c r="K18" s="64">
        <f>J18</f>
        <v>0</v>
      </c>
      <c r="L18" s="440"/>
    </row>
    <row r="19" spans="1:13" s="11" customFormat="1" x14ac:dyDescent="0.15">
      <c r="A19" s="317" t="s">
        <v>35</v>
      </c>
      <c r="B19" s="318"/>
      <c r="C19" s="318"/>
      <c r="D19" s="319"/>
      <c r="E19" s="318"/>
      <c r="F19" s="318"/>
      <c r="G19" s="318"/>
      <c r="H19" s="318"/>
      <c r="I19" s="320"/>
      <c r="J19" s="321">
        <f>SUM(J20,J26)</f>
        <v>0</v>
      </c>
      <c r="K19" s="321">
        <f>SUM(K20,K26)</f>
        <v>0</v>
      </c>
      <c r="L19" s="440"/>
    </row>
    <row r="20" spans="1:13" s="11" customFormat="1" x14ac:dyDescent="0.15">
      <c r="A20" s="308" t="s">
        <v>78</v>
      </c>
      <c r="B20" s="309"/>
      <c r="C20" s="309"/>
      <c r="D20" s="315"/>
      <c r="E20" s="309"/>
      <c r="F20" s="309"/>
      <c r="G20" s="309"/>
      <c r="H20" s="309"/>
      <c r="I20" s="316"/>
      <c r="J20" s="312">
        <f>SUM(J21:J25)</f>
        <v>0</v>
      </c>
      <c r="K20" s="312">
        <f>SUM(K21:K25)</f>
        <v>0</v>
      </c>
      <c r="L20" s="440"/>
    </row>
    <row r="21" spans="1:13" s="11" customFormat="1" x14ac:dyDescent="0.15">
      <c r="A21" s="313" t="s">
        <v>122</v>
      </c>
      <c r="B21" s="270"/>
      <c r="C21" s="270" t="s">
        <v>93</v>
      </c>
      <c r="D21" s="60"/>
      <c r="E21" s="270" t="s">
        <v>25</v>
      </c>
      <c r="F21" s="270" t="s">
        <v>94</v>
      </c>
      <c r="G21" s="270"/>
      <c r="H21" s="270" t="s">
        <v>95</v>
      </c>
      <c r="I21" s="314" t="s">
        <v>96</v>
      </c>
      <c r="J21" s="63">
        <f>D21*G21</f>
        <v>0</v>
      </c>
      <c r="K21" s="65">
        <f>J21</f>
        <v>0</v>
      </c>
      <c r="L21" s="440"/>
      <c r="M21" s="14"/>
    </row>
    <row r="22" spans="1:13" s="11" customFormat="1" x14ac:dyDescent="0.15">
      <c r="A22" s="313" t="s">
        <v>123</v>
      </c>
      <c r="B22" s="270"/>
      <c r="C22" s="270"/>
      <c r="D22" s="60"/>
      <c r="E22" s="270" t="s">
        <v>25</v>
      </c>
      <c r="F22" s="270" t="s">
        <v>94</v>
      </c>
      <c r="G22" s="270"/>
      <c r="H22" s="270" t="s">
        <v>95</v>
      </c>
      <c r="I22" s="314" t="s">
        <v>96</v>
      </c>
      <c r="J22" s="63">
        <f>D22*G22</f>
        <v>0</v>
      </c>
      <c r="K22" s="65">
        <f t="shared" ref="K22:K25" si="1">J22</f>
        <v>0</v>
      </c>
      <c r="L22" s="440"/>
      <c r="M22" s="14"/>
    </row>
    <row r="23" spans="1:13" s="11" customFormat="1" x14ac:dyDescent="0.15">
      <c r="A23" s="313"/>
      <c r="B23" s="270"/>
      <c r="C23" s="270"/>
      <c r="D23" s="60"/>
      <c r="E23" s="270" t="s">
        <v>25</v>
      </c>
      <c r="F23" s="270" t="s">
        <v>94</v>
      </c>
      <c r="G23" s="270"/>
      <c r="H23" s="270" t="s">
        <v>95</v>
      </c>
      <c r="I23" s="314" t="s">
        <v>96</v>
      </c>
      <c r="J23" s="63">
        <f t="shared" ref="J23:J25" si="2">D23*G23</f>
        <v>0</v>
      </c>
      <c r="K23" s="65">
        <f t="shared" si="1"/>
        <v>0</v>
      </c>
      <c r="L23" s="440"/>
      <c r="M23" s="14"/>
    </row>
    <row r="24" spans="1:13" s="11" customFormat="1" x14ac:dyDescent="0.15">
      <c r="A24" s="313"/>
      <c r="B24" s="270"/>
      <c r="C24" s="270"/>
      <c r="D24" s="60"/>
      <c r="E24" s="270" t="s">
        <v>25</v>
      </c>
      <c r="F24" s="270" t="s">
        <v>94</v>
      </c>
      <c r="G24" s="270"/>
      <c r="H24" s="270" t="s">
        <v>95</v>
      </c>
      <c r="I24" s="314" t="s">
        <v>96</v>
      </c>
      <c r="J24" s="63">
        <f t="shared" si="2"/>
        <v>0</v>
      </c>
      <c r="K24" s="65">
        <f t="shared" si="1"/>
        <v>0</v>
      </c>
      <c r="L24" s="440"/>
      <c r="M24" s="14"/>
    </row>
    <row r="25" spans="1:13" s="11" customFormat="1" x14ac:dyDescent="0.15">
      <c r="A25" s="313"/>
      <c r="B25" s="270"/>
      <c r="C25" s="270" t="s">
        <v>93</v>
      </c>
      <c r="D25" s="60"/>
      <c r="E25" s="270" t="s">
        <v>25</v>
      </c>
      <c r="F25" s="270" t="s">
        <v>94</v>
      </c>
      <c r="G25" s="270"/>
      <c r="H25" s="270" t="s">
        <v>95</v>
      </c>
      <c r="I25" s="314" t="s">
        <v>96</v>
      </c>
      <c r="J25" s="63">
        <f t="shared" si="2"/>
        <v>0</v>
      </c>
      <c r="K25" s="65">
        <f t="shared" si="1"/>
        <v>0</v>
      </c>
      <c r="L25" s="440"/>
    </row>
    <row r="26" spans="1:13" s="11" customFormat="1" x14ac:dyDescent="0.15">
      <c r="A26" s="308" t="s">
        <v>79</v>
      </c>
      <c r="B26" s="309"/>
      <c r="C26" s="309"/>
      <c r="D26" s="315"/>
      <c r="E26" s="309"/>
      <c r="F26" s="309"/>
      <c r="G26" s="309"/>
      <c r="H26" s="309"/>
      <c r="I26" s="316"/>
      <c r="J26" s="312">
        <f>SUM(J27)</f>
        <v>0</v>
      </c>
      <c r="K26" s="312">
        <f>SUM(K27)</f>
        <v>0</v>
      </c>
      <c r="L26" s="440"/>
    </row>
    <row r="27" spans="1:13" s="11" customFormat="1" x14ac:dyDescent="0.15">
      <c r="A27" s="313"/>
      <c r="B27" s="270"/>
      <c r="C27" s="270" t="s">
        <v>93</v>
      </c>
      <c r="D27" s="60"/>
      <c r="E27" s="270" t="s">
        <v>25</v>
      </c>
      <c r="F27" s="270" t="s">
        <v>94</v>
      </c>
      <c r="G27" s="270"/>
      <c r="H27" s="270" t="s">
        <v>107</v>
      </c>
      <c r="I27" s="314" t="s">
        <v>96</v>
      </c>
      <c r="J27" s="63">
        <f t="shared" ref="J27" si="3">D27*G27</f>
        <v>0</v>
      </c>
      <c r="K27" s="65">
        <f>J27</f>
        <v>0</v>
      </c>
      <c r="L27" s="440"/>
    </row>
    <row r="28" spans="1:13" s="11" customFormat="1" x14ac:dyDescent="0.15">
      <c r="A28" s="317" t="s">
        <v>36</v>
      </c>
      <c r="B28" s="318"/>
      <c r="C28" s="318"/>
      <c r="D28" s="319"/>
      <c r="E28" s="318"/>
      <c r="F28" s="318"/>
      <c r="G28" s="318"/>
      <c r="H28" s="318"/>
      <c r="I28" s="320"/>
      <c r="J28" s="321">
        <f>SUM(J29,J32,J36,J38)</f>
        <v>0</v>
      </c>
      <c r="K28" s="322">
        <f>SUM(K29,K32,K36,K38)</f>
        <v>0</v>
      </c>
      <c r="L28" s="440"/>
    </row>
    <row r="29" spans="1:13" s="11" customFormat="1" x14ac:dyDescent="0.15">
      <c r="A29" s="308" t="s">
        <v>80</v>
      </c>
      <c r="B29" s="309"/>
      <c r="C29" s="309"/>
      <c r="D29" s="315"/>
      <c r="E29" s="309"/>
      <c r="F29" s="309"/>
      <c r="G29" s="309"/>
      <c r="H29" s="309"/>
      <c r="I29" s="316"/>
      <c r="J29" s="312">
        <f>SUM(J30:J31)</f>
        <v>0</v>
      </c>
      <c r="K29" s="312">
        <f>SUM(K30:K31)</f>
        <v>0</v>
      </c>
      <c r="L29" s="440"/>
    </row>
    <row r="30" spans="1:13" s="11" customFormat="1" x14ac:dyDescent="0.15">
      <c r="A30" s="313"/>
      <c r="B30" s="270" t="s">
        <v>109</v>
      </c>
      <c r="C30" s="270"/>
      <c r="D30" s="60"/>
      <c r="E30" s="270"/>
      <c r="F30" s="270"/>
      <c r="G30" s="270"/>
      <c r="H30" s="270"/>
      <c r="I30" s="314" t="s">
        <v>96</v>
      </c>
      <c r="J30" s="64"/>
      <c r="K30" s="64">
        <f>J30</f>
        <v>0</v>
      </c>
      <c r="L30" s="440"/>
    </row>
    <row r="31" spans="1:13" s="11" customFormat="1" x14ac:dyDescent="0.15">
      <c r="A31" s="313"/>
      <c r="B31" s="270" t="s">
        <v>110</v>
      </c>
      <c r="C31" s="270"/>
      <c r="D31" s="60"/>
      <c r="E31" s="270"/>
      <c r="F31" s="270"/>
      <c r="G31" s="270"/>
      <c r="H31" s="270"/>
      <c r="I31" s="314" t="s">
        <v>96</v>
      </c>
      <c r="J31" s="64"/>
      <c r="K31" s="64">
        <f>J31</f>
        <v>0</v>
      </c>
      <c r="L31" s="440"/>
    </row>
    <row r="32" spans="1:13" s="11" customFormat="1" x14ac:dyDescent="0.15">
      <c r="A32" s="308" t="s">
        <v>81</v>
      </c>
      <c r="B32" s="309"/>
      <c r="C32" s="309"/>
      <c r="D32" s="310"/>
      <c r="E32" s="309"/>
      <c r="F32" s="309"/>
      <c r="G32" s="309"/>
      <c r="H32" s="309"/>
      <c r="I32" s="316"/>
      <c r="J32" s="312">
        <f>SUM(J33:J35)</f>
        <v>0</v>
      </c>
      <c r="K32" s="312">
        <f>SUM(K33:K35)</f>
        <v>0</v>
      </c>
      <c r="L32" s="440"/>
    </row>
    <row r="33" spans="1:12" s="11" customFormat="1" x14ac:dyDescent="0.15">
      <c r="A33" s="313" t="s">
        <v>111</v>
      </c>
      <c r="B33" s="270" t="s">
        <v>381</v>
      </c>
      <c r="C33" s="270" t="s">
        <v>93</v>
      </c>
      <c r="D33" s="60"/>
      <c r="E33" s="270" t="s">
        <v>25</v>
      </c>
      <c r="F33" s="270" t="s">
        <v>94</v>
      </c>
      <c r="G33" s="270"/>
      <c r="H33" s="270" t="s">
        <v>380</v>
      </c>
      <c r="I33" s="314" t="s">
        <v>96</v>
      </c>
      <c r="J33" s="63">
        <f>D33*G33</f>
        <v>0</v>
      </c>
      <c r="K33" s="64">
        <f>J33</f>
        <v>0</v>
      </c>
      <c r="L33" s="440"/>
    </row>
    <row r="34" spans="1:12" s="11" customFormat="1" x14ac:dyDescent="0.15">
      <c r="A34" s="313"/>
      <c r="B34" s="270" t="s">
        <v>382</v>
      </c>
      <c r="C34" s="270" t="s">
        <v>93</v>
      </c>
      <c r="D34" s="60"/>
      <c r="E34" s="270" t="s">
        <v>25</v>
      </c>
      <c r="F34" s="270" t="s">
        <v>94</v>
      </c>
      <c r="G34" s="270"/>
      <c r="H34" s="270" t="s">
        <v>380</v>
      </c>
      <c r="I34" s="314" t="s">
        <v>96</v>
      </c>
      <c r="J34" s="63">
        <f>D34*G34</f>
        <v>0</v>
      </c>
      <c r="K34" s="64">
        <f t="shared" ref="K34:K35" si="4">J34</f>
        <v>0</v>
      </c>
      <c r="L34" s="440"/>
    </row>
    <row r="35" spans="1:12" s="11" customFormat="1" x14ac:dyDescent="0.15">
      <c r="A35" s="313" t="s">
        <v>112</v>
      </c>
      <c r="B35" s="270" t="s">
        <v>382</v>
      </c>
      <c r="C35" s="270" t="s">
        <v>93</v>
      </c>
      <c r="D35" s="60"/>
      <c r="E35" s="270" t="s">
        <v>25</v>
      </c>
      <c r="F35" s="270" t="s">
        <v>94</v>
      </c>
      <c r="G35" s="270"/>
      <c r="H35" s="270" t="s">
        <v>380</v>
      </c>
      <c r="I35" s="314" t="s">
        <v>96</v>
      </c>
      <c r="J35" s="63">
        <f t="shared" ref="J35" si="5">D35*G35</f>
        <v>0</v>
      </c>
      <c r="K35" s="64">
        <f t="shared" si="4"/>
        <v>0</v>
      </c>
      <c r="L35" s="440"/>
    </row>
    <row r="36" spans="1:12" s="11" customFormat="1" x14ac:dyDescent="0.15">
      <c r="A36" s="308" t="s">
        <v>82</v>
      </c>
      <c r="B36" s="309"/>
      <c r="C36" s="309"/>
      <c r="D36" s="315"/>
      <c r="E36" s="309"/>
      <c r="F36" s="309"/>
      <c r="G36" s="309"/>
      <c r="H36" s="309"/>
      <c r="I36" s="316"/>
      <c r="J36" s="312">
        <f>SUM(J37)</f>
        <v>0</v>
      </c>
      <c r="K36" s="312">
        <f>SUM(K37)</f>
        <v>0</v>
      </c>
      <c r="L36" s="440"/>
    </row>
    <row r="37" spans="1:12" s="11" customFormat="1" x14ac:dyDescent="0.15">
      <c r="A37" s="313"/>
      <c r="B37" s="270" t="s">
        <v>390</v>
      </c>
      <c r="C37" s="270"/>
      <c r="D37" s="60"/>
      <c r="E37" s="270"/>
      <c r="F37" s="270"/>
      <c r="G37" s="270"/>
      <c r="H37" s="270"/>
      <c r="I37" s="314" t="s">
        <v>96</v>
      </c>
      <c r="J37" s="64"/>
      <c r="K37" s="64">
        <f>J37</f>
        <v>0</v>
      </c>
      <c r="L37" s="440"/>
    </row>
    <row r="38" spans="1:12" s="11" customFormat="1" x14ac:dyDescent="0.15">
      <c r="A38" s="308" t="s">
        <v>83</v>
      </c>
      <c r="B38" s="309"/>
      <c r="C38" s="309"/>
      <c r="D38" s="310"/>
      <c r="E38" s="309"/>
      <c r="F38" s="309"/>
      <c r="G38" s="309"/>
      <c r="H38" s="309"/>
      <c r="I38" s="316"/>
      <c r="J38" s="312">
        <f>SUM(J39:J48)</f>
        <v>0</v>
      </c>
      <c r="K38" s="312">
        <f>SUM(K39:K48)</f>
        <v>0</v>
      </c>
      <c r="L38" s="440"/>
    </row>
    <row r="39" spans="1:12" s="56" customFormat="1" x14ac:dyDescent="0.15">
      <c r="A39" s="313" t="s">
        <v>195</v>
      </c>
      <c r="C39" s="56" t="s">
        <v>93</v>
      </c>
      <c r="D39" s="60"/>
      <c r="E39" s="56" t="s">
        <v>25</v>
      </c>
      <c r="F39" s="56" t="s">
        <v>94</v>
      </c>
      <c r="H39" s="56" t="s">
        <v>114</v>
      </c>
      <c r="I39" s="61" t="s">
        <v>96</v>
      </c>
      <c r="J39" s="63">
        <f>D39*G39</f>
        <v>0</v>
      </c>
      <c r="K39" s="64">
        <f t="shared" ref="K39:K48" si="6">J39</f>
        <v>0</v>
      </c>
      <c r="L39" s="440"/>
    </row>
    <row r="40" spans="1:12" s="56" customFormat="1" x14ac:dyDescent="0.15">
      <c r="A40" s="313" t="s">
        <v>196</v>
      </c>
      <c r="D40" s="60"/>
      <c r="I40" s="61"/>
      <c r="J40" s="63"/>
      <c r="K40" s="64">
        <f t="shared" si="6"/>
        <v>0</v>
      </c>
      <c r="L40" s="440"/>
    </row>
    <row r="41" spans="1:12" s="56" customFormat="1" x14ac:dyDescent="0.15">
      <c r="A41" s="313" t="s">
        <v>201</v>
      </c>
      <c r="D41" s="60"/>
      <c r="I41" s="61"/>
      <c r="J41" s="63"/>
      <c r="K41" s="64">
        <f t="shared" si="6"/>
        <v>0</v>
      </c>
      <c r="L41" s="440"/>
    </row>
    <row r="42" spans="1:12" s="56" customFormat="1" x14ac:dyDescent="0.15">
      <c r="A42" s="313" t="s">
        <v>200</v>
      </c>
      <c r="C42" s="56" t="s">
        <v>93</v>
      </c>
      <c r="D42" s="60"/>
      <c r="E42" s="56" t="s">
        <v>25</v>
      </c>
      <c r="F42" s="56" t="s">
        <v>94</v>
      </c>
      <c r="H42" s="56" t="s">
        <v>114</v>
      </c>
      <c r="I42" s="61" t="s">
        <v>96</v>
      </c>
      <c r="J42" s="63">
        <f>D42*G42</f>
        <v>0</v>
      </c>
      <c r="K42" s="64">
        <f t="shared" si="6"/>
        <v>0</v>
      </c>
      <c r="L42" s="440"/>
    </row>
    <row r="43" spans="1:12" s="56" customFormat="1" x14ac:dyDescent="0.15">
      <c r="A43" s="313" t="s">
        <v>199</v>
      </c>
      <c r="D43" s="60"/>
      <c r="I43" s="61"/>
      <c r="J43" s="63"/>
      <c r="K43" s="64">
        <f t="shared" si="6"/>
        <v>0</v>
      </c>
      <c r="L43" s="440"/>
    </row>
    <row r="44" spans="1:12" s="56" customFormat="1" x14ac:dyDescent="0.15">
      <c r="A44" s="313" t="s">
        <v>198</v>
      </c>
      <c r="D44" s="60"/>
      <c r="I44" s="61"/>
      <c r="J44" s="63"/>
      <c r="K44" s="64">
        <f t="shared" si="6"/>
        <v>0</v>
      </c>
      <c r="L44" s="440"/>
    </row>
    <row r="45" spans="1:12" s="56" customFormat="1" x14ac:dyDescent="0.15">
      <c r="A45" s="313" t="s">
        <v>197</v>
      </c>
      <c r="D45" s="60"/>
      <c r="I45" s="61"/>
      <c r="J45" s="63"/>
      <c r="K45" s="64">
        <f t="shared" si="6"/>
        <v>0</v>
      </c>
      <c r="L45" s="440"/>
    </row>
    <row r="46" spans="1:12" s="56" customFormat="1" x14ac:dyDescent="0.15">
      <c r="A46" s="62" t="s">
        <v>193</v>
      </c>
      <c r="B46" s="56" t="s">
        <v>115</v>
      </c>
      <c r="D46" s="60"/>
      <c r="I46" s="61"/>
      <c r="J46" s="63"/>
      <c r="K46" s="64">
        <f t="shared" si="6"/>
        <v>0</v>
      </c>
      <c r="L46" s="440"/>
    </row>
    <row r="47" spans="1:12" s="56" customFormat="1" x14ac:dyDescent="0.15">
      <c r="A47" s="62"/>
      <c r="B47" s="56" t="s">
        <v>116</v>
      </c>
      <c r="D47" s="60"/>
      <c r="I47" s="61"/>
      <c r="J47" s="63"/>
      <c r="K47" s="64">
        <f t="shared" si="6"/>
        <v>0</v>
      </c>
      <c r="L47" s="440"/>
    </row>
    <row r="48" spans="1:12" s="56" customFormat="1" x14ac:dyDescent="0.15">
      <c r="A48" s="62" t="s">
        <v>194</v>
      </c>
      <c r="D48" s="60"/>
      <c r="I48" s="61"/>
      <c r="J48" s="63"/>
      <c r="K48" s="64">
        <f t="shared" si="6"/>
        <v>0</v>
      </c>
      <c r="L48" s="440"/>
    </row>
    <row r="49" spans="1:13" s="15" customFormat="1" x14ac:dyDescent="0.15">
      <c r="A49" s="323" t="s">
        <v>84</v>
      </c>
      <c r="B49" s="324"/>
      <c r="C49" s="324"/>
      <c r="D49" s="92"/>
      <c r="E49" s="324"/>
      <c r="F49" s="324"/>
      <c r="G49" s="324"/>
      <c r="H49" s="324"/>
      <c r="I49" s="325"/>
      <c r="J49" s="94">
        <f>SUM(J50+J54)</f>
        <v>0</v>
      </c>
      <c r="K49" s="94">
        <f>SUM(K50+K54)</f>
        <v>0</v>
      </c>
      <c r="L49" s="440"/>
    </row>
    <row r="50" spans="1:13" s="15" customFormat="1" x14ac:dyDescent="0.15">
      <c r="A50" s="326" t="s">
        <v>85</v>
      </c>
      <c r="B50" s="327"/>
      <c r="C50" s="327"/>
      <c r="D50" s="328"/>
      <c r="E50" s="327"/>
      <c r="F50" s="327"/>
      <c r="G50" s="327"/>
      <c r="H50" s="327"/>
      <c r="I50" s="329"/>
      <c r="J50" s="330">
        <f>SUM(J51:J53)</f>
        <v>0</v>
      </c>
      <c r="K50" s="331">
        <f>SUM(K51:K53)</f>
        <v>0</v>
      </c>
      <c r="L50" s="440"/>
      <c r="M50" s="16"/>
    </row>
    <row r="51" spans="1:13" s="15" customFormat="1" x14ac:dyDescent="0.15">
      <c r="A51" s="64"/>
      <c r="B51" s="332" t="s">
        <v>177</v>
      </c>
      <c r="C51" s="333"/>
      <c r="D51" s="332"/>
      <c r="E51" s="333"/>
      <c r="F51" s="333"/>
      <c r="G51" s="333"/>
      <c r="H51" s="333"/>
      <c r="I51" s="314" t="s">
        <v>96</v>
      </c>
      <c r="J51" s="63">
        <f>'別紙2(4)項目別明細表(委託共同研究先)【2026年度】'!$J$52</f>
        <v>0</v>
      </c>
      <c r="K51" s="334">
        <f>'別紙2(4)項目別明細表(委託共同研究先)【2026年度】'!$K$52</f>
        <v>0</v>
      </c>
      <c r="L51" s="440"/>
      <c r="M51" s="16"/>
    </row>
    <row r="52" spans="1:13" s="15" customFormat="1" x14ac:dyDescent="0.15">
      <c r="A52" s="64"/>
      <c r="B52" s="332"/>
      <c r="C52" s="333"/>
      <c r="D52" s="332"/>
      <c r="E52" s="333"/>
      <c r="F52" s="333"/>
      <c r="G52" s="333"/>
      <c r="H52" s="333"/>
      <c r="I52" s="314"/>
      <c r="J52" s="63"/>
      <c r="K52" s="334"/>
      <c r="L52" s="440"/>
      <c r="M52" s="16"/>
    </row>
    <row r="53" spans="1:13" s="15" customFormat="1" x14ac:dyDescent="0.15">
      <c r="A53" s="335"/>
      <c r="B53" s="332"/>
      <c r="C53" s="332"/>
      <c r="D53" s="332"/>
      <c r="E53" s="333"/>
      <c r="F53" s="333"/>
      <c r="G53" s="333"/>
      <c r="H53" s="333"/>
      <c r="I53" s="314" t="s">
        <v>96</v>
      </c>
      <c r="J53" s="63"/>
      <c r="K53" s="334"/>
      <c r="L53" s="440"/>
      <c r="M53" s="17"/>
    </row>
    <row r="54" spans="1:13" s="15" customFormat="1" x14ac:dyDescent="0.15">
      <c r="A54" s="283" t="s">
        <v>86</v>
      </c>
      <c r="B54" s="336"/>
      <c r="C54" s="336"/>
      <c r="D54" s="337"/>
      <c r="E54" s="336"/>
      <c r="F54" s="336"/>
      <c r="G54" s="336"/>
      <c r="H54" s="336"/>
      <c r="I54" s="338"/>
      <c r="J54" s="339">
        <f>SUM(J55:J56)</f>
        <v>0</v>
      </c>
      <c r="K54" s="340">
        <f>SUM(K55:K56)</f>
        <v>0</v>
      </c>
      <c r="L54" s="440"/>
    </row>
    <row r="55" spans="1:13" s="15" customFormat="1" x14ac:dyDescent="0.15">
      <c r="A55" s="341"/>
      <c r="B55" s="336"/>
      <c r="C55" s="337"/>
      <c r="D55" s="337"/>
      <c r="E55" s="336"/>
      <c r="F55" s="336"/>
      <c r="G55" s="336"/>
      <c r="H55" s="336"/>
      <c r="I55" s="342" t="s">
        <v>96</v>
      </c>
      <c r="J55" s="339"/>
      <c r="K55" s="340"/>
      <c r="L55" s="440"/>
      <c r="M55" s="17"/>
    </row>
    <row r="56" spans="1:13" s="15" customFormat="1" ht="14.25" thickBot="1" x14ac:dyDescent="0.2">
      <c r="A56" s="343"/>
      <c r="B56" s="344"/>
      <c r="C56" s="344"/>
      <c r="D56" s="345"/>
      <c r="E56" s="344"/>
      <c r="F56" s="344"/>
      <c r="G56" s="344"/>
      <c r="H56" s="344"/>
      <c r="I56" s="346"/>
      <c r="J56" s="347"/>
      <c r="K56" s="348"/>
      <c r="L56" s="441"/>
    </row>
    <row r="57" spans="1:13" s="15" customFormat="1" ht="14.25" thickBot="1" x14ac:dyDescent="0.2">
      <c r="A57" s="349" t="s">
        <v>117</v>
      </c>
      <c r="B57" s="350"/>
      <c r="C57" s="350"/>
      <c r="D57" s="350"/>
      <c r="E57" s="350"/>
      <c r="F57" s="350"/>
      <c r="G57" s="350"/>
      <c r="H57" s="350"/>
      <c r="I57" s="351"/>
      <c r="J57" s="352">
        <f>SUM(J6,J19,J28,J49)</f>
        <v>0</v>
      </c>
      <c r="K57" s="352">
        <f>SUM(K6,K19,K28,K49)</f>
        <v>0</v>
      </c>
      <c r="L57" s="353">
        <f>ROUNDDOWN(SUM(K6,K19,K28,K49)*A58,-3)</f>
        <v>0</v>
      </c>
    </row>
    <row r="58" spans="1:13" x14ac:dyDescent="0.15">
      <c r="A58" s="288">
        <v>0.5</v>
      </c>
      <c r="B58" s="272"/>
      <c r="C58" s="272"/>
      <c r="D58" s="54"/>
      <c r="E58" s="272"/>
      <c r="F58" s="272"/>
      <c r="G58" s="272"/>
      <c r="H58" s="272"/>
      <c r="I58" s="272"/>
      <c r="J58" s="54"/>
      <c r="K58" s="54"/>
      <c r="L58" s="272"/>
    </row>
    <row r="59" spans="1:13" x14ac:dyDescent="0.15">
      <c r="A59" s="272"/>
      <c r="B59" s="272"/>
      <c r="C59" s="272"/>
      <c r="D59" s="54"/>
      <c r="E59" s="272"/>
      <c r="F59" s="272"/>
      <c r="G59" s="272"/>
      <c r="H59" s="272"/>
      <c r="I59" s="272"/>
      <c r="J59" s="54"/>
      <c r="K59" s="54"/>
      <c r="L59" s="272"/>
    </row>
    <row r="60" spans="1:13" x14ac:dyDescent="0.15">
      <c r="A60" s="333" t="s">
        <v>118</v>
      </c>
      <c r="B60" s="272"/>
      <c r="C60" s="272"/>
      <c r="D60" s="54"/>
      <c r="E60" s="272"/>
      <c r="F60" s="272"/>
      <c r="G60" s="272"/>
      <c r="H60" s="272"/>
      <c r="I60" s="272"/>
      <c r="J60" s="54"/>
      <c r="K60" s="54"/>
      <c r="L60" s="272"/>
    </row>
    <row r="61" spans="1:13" ht="32.25" customHeight="1" x14ac:dyDescent="0.15">
      <c r="A61" s="272" t="s">
        <v>190</v>
      </c>
      <c r="B61" s="233"/>
      <c r="C61" s="233"/>
      <c r="D61" s="233"/>
      <c r="E61" s="233"/>
      <c r="F61" s="233"/>
      <c r="G61" s="233"/>
      <c r="H61" s="233"/>
      <c r="I61" s="233"/>
      <c r="J61" s="233"/>
      <c r="K61" s="233"/>
      <c r="L61" s="233"/>
    </row>
    <row r="62" spans="1:13" x14ac:dyDescent="0.15">
      <c r="A62" s="233"/>
      <c r="B62" s="233"/>
      <c r="C62" s="233"/>
      <c r="D62" s="233"/>
      <c r="E62" s="233"/>
      <c r="F62" s="233"/>
      <c r="G62" s="233"/>
      <c r="H62" s="233"/>
      <c r="I62" s="233"/>
      <c r="J62" s="233"/>
      <c r="K62" s="354" t="s">
        <v>408</v>
      </c>
      <c r="L62" s="299" t="s">
        <v>424</v>
      </c>
    </row>
    <row r="63" spans="1:13" x14ac:dyDescent="0.15">
      <c r="A63" s="100"/>
      <c r="B63" s="100"/>
      <c r="C63" s="100"/>
      <c r="D63" s="100"/>
      <c r="E63" s="100"/>
      <c r="F63" s="100"/>
      <c r="G63" s="100"/>
      <c r="H63" s="100"/>
      <c r="I63" s="100"/>
      <c r="J63" s="100"/>
      <c r="K63" s="100"/>
      <c r="L63" s="100"/>
    </row>
    <row r="64" spans="1:13" x14ac:dyDescent="0.15">
      <c r="A64" s="100"/>
      <c r="B64" s="100"/>
      <c r="C64" s="100"/>
      <c r="D64" s="100"/>
      <c r="E64" s="100"/>
      <c r="F64" s="100"/>
      <c r="G64" s="100"/>
      <c r="H64" s="100"/>
      <c r="I64" s="100"/>
      <c r="J64" s="100"/>
      <c r="K64" s="100"/>
      <c r="L64" s="100"/>
    </row>
    <row r="65" spans="1:12" x14ac:dyDescent="0.15">
      <c r="A65" s="100"/>
      <c r="B65" s="100"/>
      <c r="C65" s="100"/>
      <c r="D65" s="100"/>
      <c r="E65" s="100"/>
      <c r="F65" s="100"/>
      <c r="G65" s="100"/>
      <c r="H65" s="100"/>
      <c r="I65" s="100"/>
      <c r="J65" s="100"/>
      <c r="K65" s="100"/>
      <c r="L65" s="100"/>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zoomScale="85" zoomScaleNormal="85" zoomScaleSheetLayoutView="90" workbookViewId="0"/>
  </sheetViews>
  <sheetFormatPr defaultRowHeight="13.5" x14ac:dyDescent="0.15"/>
  <cols>
    <col min="1" max="1" width="23.875" style="10" bestFit="1" customWidth="1"/>
    <col min="2" max="2" width="21.375" style="10" bestFit="1" customWidth="1"/>
    <col min="3" max="3" width="3.375" style="10" bestFit="1" customWidth="1"/>
    <col min="4" max="4" width="10.875" style="8" bestFit="1" customWidth="1"/>
    <col min="5" max="6" width="3.375" style="10" bestFit="1" customWidth="1"/>
    <col min="7" max="7" width="4.5" style="10" bestFit="1" customWidth="1"/>
    <col min="8" max="8" width="4.75" style="10" bestFit="1" customWidth="1"/>
    <col min="9" max="9" width="3.375" style="10" bestFit="1" customWidth="1"/>
    <col min="10" max="11" width="21.125" style="8" customWidth="1"/>
    <col min="12" max="12" width="21.125" style="10" customWidth="1"/>
    <col min="13" max="13" width="9.25" style="10" bestFit="1" customWidth="1"/>
    <col min="14" max="16384" width="9" style="10"/>
  </cols>
  <sheetData>
    <row r="1" spans="1:12" ht="18.75" x14ac:dyDescent="0.15">
      <c r="A1" s="242"/>
      <c r="B1" s="272"/>
      <c r="C1" s="272"/>
      <c r="D1" s="54"/>
      <c r="E1" s="272"/>
      <c r="F1" s="272"/>
      <c r="G1" s="272"/>
      <c r="H1" s="272"/>
      <c r="I1" s="272"/>
      <c r="J1" s="54"/>
      <c r="K1" s="54"/>
      <c r="L1" s="55" t="s">
        <v>71</v>
      </c>
    </row>
    <row r="2" spans="1:12" ht="19.5" x14ac:dyDescent="0.15">
      <c r="A2" s="444" t="s">
        <v>205</v>
      </c>
      <c r="B2" s="444"/>
      <c r="C2" s="444"/>
      <c r="D2" s="444"/>
      <c r="E2" s="444"/>
      <c r="F2" s="444"/>
      <c r="G2" s="444"/>
      <c r="H2" s="444"/>
      <c r="I2" s="444"/>
      <c r="J2" s="444"/>
      <c r="K2" s="444"/>
      <c r="L2" s="444"/>
    </row>
    <row r="3" spans="1:12" ht="18.75" x14ac:dyDescent="0.15">
      <c r="A3" s="272"/>
      <c r="B3" s="445"/>
      <c r="C3" s="445"/>
      <c r="D3" s="445"/>
      <c r="E3" s="445"/>
      <c r="F3" s="445"/>
      <c r="G3" s="445"/>
      <c r="H3" s="445"/>
      <c r="I3" s="446"/>
      <c r="J3" s="446"/>
      <c r="K3" s="446"/>
      <c r="L3" s="446"/>
    </row>
    <row r="4" spans="1:12" s="11" customFormat="1" ht="14.25" thickBot="1" x14ac:dyDescent="0.2">
      <c r="A4" s="450" t="str">
        <f>"（４）"&amp;情報項目シート!C6&amp;"　　　項目別明細表(2027年度）"</f>
        <v>（４）　　　項目別明細表(2027年度）</v>
      </c>
      <c r="B4" s="450"/>
      <c r="C4" s="450"/>
      <c r="D4" s="450"/>
      <c r="E4" s="450"/>
      <c r="F4" s="450"/>
      <c r="G4" s="450"/>
      <c r="H4" s="450"/>
      <c r="I4" s="450"/>
      <c r="J4" s="450"/>
      <c r="K4" s="450"/>
      <c r="L4" s="270"/>
    </row>
    <row r="5" spans="1:12" s="11" customFormat="1" x14ac:dyDescent="0.15">
      <c r="A5" s="447" t="s">
        <v>89</v>
      </c>
      <c r="B5" s="448"/>
      <c r="C5" s="448"/>
      <c r="D5" s="448"/>
      <c r="E5" s="448"/>
      <c r="F5" s="448"/>
      <c r="G5" s="448"/>
      <c r="H5" s="448"/>
      <c r="I5" s="449"/>
      <c r="J5" s="300" t="s">
        <v>90</v>
      </c>
      <c r="K5" s="301" t="s">
        <v>34</v>
      </c>
      <c r="L5" s="302" t="s">
        <v>91</v>
      </c>
    </row>
    <row r="6" spans="1:12" s="11" customFormat="1" x14ac:dyDescent="0.15">
      <c r="A6" s="303" t="s">
        <v>74</v>
      </c>
      <c r="B6" s="304"/>
      <c r="C6" s="304"/>
      <c r="D6" s="305"/>
      <c r="E6" s="304"/>
      <c r="F6" s="304"/>
      <c r="G6" s="304"/>
      <c r="H6" s="304"/>
      <c r="I6" s="306"/>
      <c r="J6" s="307">
        <f>SUM(J7,J10,J16)</f>
        <v>0</v>
      </c>
      <c r="K6" s="307">
        <f>SUM(K7,K10,K16)</f>
        <v>0</v>
      </c>
      <c r="L6" s="439"/>
    </row>
    <row r="7" spans="1:12" s="11" customFormat="1" x14ac:dyDescent="0.15">
      <c r="A7" s="308" t="s">
        <v>75</v>
      </c>
      <c r="B7" s="309"/>
      <c r="C7" s="309"/>
      <c r="D7" s="310"/>
      <c r="E7" s="309"/>
      <c r="F7" s="309"/>
      <c r="G7" s="309"/>
      <c r="H7" s="309"/>
      <c r="I7" s="311"/>
      <c r="J7" s="312">
        <f>SUM(J8:J9)</f>
        <v>0</v>
      </c>
      <c r="K7" s="312">
        <f>SUM(K8:K9)</f>
        <v>0</v>
      </c>
      <c r="L7" s="440"/>
    </row>
    <row r="8" spans="1:12" s="11" customFormat="1" x14ac:dyDescent="0.15">
      <c r="A8" s="313"/>
      <c r="B8" s="270" t="s">
        <v>92</v>
      </c>
      <c r="C8" s="270" t="s">
        <v>93</v>
      </c>
      <c r="D8" s="60"/>
      <c r="E8" s="270" t="s">
        <v>25</v>
      </c>
      <c r="F8" s="270" t="s">
        <v>94</v>
      </c>
      <c r="G8" s="270"/>
      <c r="H8" s="270" t="s">
        <v>95</v>
      </c>
      <c r="I8" s="314" t="s">
        <v>96</v>
      </c>
      <c r="J8" s="63">
        <f>D8*G8</f>
        <v>0</v>
      </c>
      <c r="K8" s="64">
        <f>J8</f>
        <v>0</v>
      </c>
      <c r="L8" s="440"/>
    </row>
    <row r="9" spans="1:12" s="11" customFormat="1" x14ac:dyDescent="0.15">
      <c r="A9" s="313"/>
      <c r="B9" s="270"/>
      <c r="C9" s="270"/>
      <c r="D9" s="60"/>
      <c r="E9" s="270"/>
      <c r="F9" s="270"/>
      <c r="G9" s="270"/>
      <c r="H9" s="270"/>
      <c r="I9" s="314"/>
      <c r="J9" s="63"/>
      <c r="K9" s="64">
        <f>J9</f>
        <v>0</v>
      </c>
      <c r="L9" s="440"/>
    </row>
    <row r="10" spans="1:12" s="11" customFormat="1" x14ac:dyDescent="0.15">
      <c r="A10" s="442" t="s">
        <v>76</v>
      </c>
      <c r="B10" s="443"/>
      <c r="C10" s="309"/>
      <c r="D10" s="315"/>
      <c r="E10" s="309"/>
      <c r="F10" s="309"/>
      <c r="G10" s="309"/>
      <c r="H10" s="309"/>
      <c r="I10" s="316"/>
      <c r="J10" s="312">
        <f>SUM(J11:J15)</f>
        <v>0</v>
      </c>
      <c r="K10" s="312">
        <f>SUM(K11:K15)</f>
        <v>0</v>
      </c>
      <c r="L10" s="440"/>
    </row>
    <row r="11" spans="1:12" s="11" customFormat="1" x14ac:dyDescent="0.15">
      <c r="A11" s="313"/>
      <c r="B11" s="270" t="s">
        <v>97</v>
      </c>
      <c r="C11" s="270" t="s">
        <v>93</v>
      </c>
      <c r="D11" s="60"/>
      <c r="E11" s="270" t="s">
        <v>25</v>
      </c>
      <c r="F11" s="270" t="s">
        <v>94</v>
      </c>
      <c r="G11" s="270"/>
      <c r="H11" s="270" t="s">
        <v>95</v>
      </c>
      <c r="I11" s="314" t="s">
        <v>96</v>
      </c>
      <c r="J11" s="63">
        <f t="shared" ref="J11:J12" si="0">D11*G11</f>
        <v>0</v>
      </c>
      <c r="K11" s="64">
        <f>J11</f>
        <v>0</v>
      </c>
      <c r="L11" s="440"/>
    </row>
    <row r="12" spans="1:12" s="11" customFormat="1" x14ac:dyDescent="0.15">
      <c r="A12" s="313"/>
      <c r="B12" s="270" t="s">
        <v>98</v>
      </c>
      <c r="C12" s="270" t="s">
        <v>93</v>
      </c>
      <c r="D12" s="60"/>
      <c r="E12" s="270" t="s">
        <v>25</v>
      </c>
      <c r="F12" s="270" t="s">
        <v>94</v>
      </c>
      <c r="G12" s="270"/>
      <c r="H12" s="270" t="s">
        <v>95</v>
      </c>
      <c r="I12" s="314" t="s">
        <v>96</v>
      </c>
      <c r="J12" s="63">
        <f t="shared" si="0"/>
        <v>0</v>
      </c>
      <c r="K12" s="64">
        <f>J12</f>
        <v>0</v>
      </c>
      <c r="L12" s="440"/>
    </row>
    <row r="13" spans="1:12" s="11" customFormat="1" x14ac:dyDescent="0.15">
      <c r="A13" s="313"/>
      <c r="B13" s="270" t="s">
        <v>100</v>
      </c>
      <c r="C13" s="270"/>
      <c r="D13" s="60"/>
      <c r="E13" s="270"/>
      <c r="F13" s="270"/>
      <c r="G13" s="270"/>
      <c r="H13" s="270"/>
      <c r="I13" s="314" t="s">
        <v>96</v>
      </c>
      <c r="J13" s="63"/>
      <c r="K13" s="64">
        <f>J13</f>
        <v>0</v>
      </c>
      <c r="L13" s="440"/>
    </row>
    <row r="14" spans="1:12" s="11" customFormat="1" x14ac:dyDescent="0.15">
      <c r="A14" s="313"/>
      <c r="B14" s="270" t="s">
        <v>101</v>
      </c>
      <c r="C14" s="270"/>
      <c r="D14" s="60"/>
      <c r="E14" s="270"/>
      <c r="F14" s="270"/>
      <c r="G14" s="270"/>
      <c r="H14" s="270"/>
      <c r="I14" s="314" t="s">
        <v>96</v>
      </c>
      <c r="J14" s="63"/>
      <c r="K14" s="64">
        <f>J14</f>
        <v>0</v>
      </c>
      <c r="L14" s="440"/>
    </row>
    <row r="15" spans="1:12" s="11" customFormat="1" x14ac:dyDescent="0.15">
      <c r="A15" s="313"/>
      <c r="B15" s="270" t="s">
        <v>102</v>
      </c>
      <c r="C15" s="270"/>
      <c r="D15" s="60"/>
      <c r="E15" s="270"/>
      <c r="F15" s="270"/>
      <c r="G15" s="270"/>
      <c r="H15" s="270"/>
      <c r="I15" s="314" t="s">
        <v>96</v>
      </c>
      <c r="J15" s="63"/>
      <c r="K15" s="64">
        <f>J15</f>
        <v>0</v>
      </c>
      <c r="L15" s="440"/>
    </row>
    <row r="16" spans="1:12" s="11" customFormat="1" x14ac:dyDescent="0.15">
      <c r="A16" s="308" t="s">
        <v>77</v>
      </c>
      <c r="B16" s="309"/>
      <c r="C16" s="309"/>
      <c r="D16" s="310"/>
      <c r="E16" s="309"/>
      <c r="F16" s="309"/>
      <c r="G16" s="309"/>
      <c r="H16" s="309"/>
      <c r="I16" s="311"/>
      <c r="J16" s="312">
        <f>SUM(J17:J18)</f>
        <v>0</v>
      </c>
      <c r="K16" s="312">
        <f>SUM(K17:K18)</f>
        <v>0</v>
      </c>
      <c r="L16" s="440"/>
    </row>
    <row r="17" spans="1:13" s="11" customFormat="1" x14ac:dyDescent="0.15">
      <c r="A17" s="313"/>
      <c r="B17" s="270" t="s">
        <v>104</v>
      </c>
      <c r="C17" s="270"/>
      <c r="D17" s="60"/>
      <c r="E17" s="270"/>
      <c r="F17" s="270"/>
      <c r="G17" s="270"/>
      <c r="H17" s="270"/>
      <c r="I17" s="314" t="s">
        <v>96</v>
      </c>
      <c r="J17" s="63"/>
      <c r="K17" s="64">
        <f>J17</f>
        <v>0</v>
      </c>
      <c r="L17" s="440"/>
    </row>
    <row r="18" spans="1:13" s="11" customFormat="1" x14ac:dyDescent="0.15">
      <c r="A18" s="313"/>
      <c r="B18" s="270" t="s">
        <v>105</v>
      </c>
      <c r="C18" s="270"/>
      <c r="D18" s="60"/>
      <c r="E18" s="270"/>
      <c r="F18" s="270"/>
      <c r="G18" s="270"/>
      <c r="H18" s="270"/>
      <c r="I18" s="314" t="s">
        <v>96</v>
      </c>
      <c r="J18" s="63"/>
      <c r="K18" s="64">
        <f>J18</f>
        <v>0</v>
      </c>
      <c r="L18" s="440"/>
    </row>
    <row r="19" spans="1:13" s="11" customFormat="1" x14ac:dyDescent="0.15">
      <c r="A19" s="317" t="s">
        <v>35</v>
      </c>
      <c r="B19" s="318"/>
      <c r="C19" s="318"/>
      <c r="D19" s="319"/>
      <c r="E19" s="318"/>
      <c r="F19" s="318"/>
      <c r="G19" s="318"/>
      <c r="H19" s="318"/>
      <c r="I19" s="320"/>
      <c r="J19" s="321">
        <f>SUM(J20,J26)</f>
        <v>0</v>
      </c>
      <c r="K19" s="321">
        <f>SUM(K20,K26)</f>
        <v>0</v>
      </c>
      <c r="L19" s="440"/>
    </row>
    <row r="20" spans="1:13" s="11" customFormat="1" x14ac:dyDescent="0.15">
      <c r="A20" s="308" t="s">
        <v>78</v>
      </c>
      <c r="B20" s="309"/>
      <c r="C20" s="309"/>
      <c r="D20" s="315"/>
      <c r="E20" s="309"/>
      <c r="F20" s="309"/>
      <c r="G20" s="309"/>
      <c r="H20" s="309"/>
      <c r="I20" s="316"/>
      <c r="J20" s="312">
        <f>SUM(J21:J25)</f>
        <v>0</v>
      </c>
      <c r="K20" s="312">
        <f>SUM(K21:K25)</f>
        <v>0</v>
      </c>
      <c r="L20" s="440"/>
    </row>
    <row r="21" spans="1:13" s="11" customFormat="1" x14ac:dyDescent="0.15">
      <c r="A21" s="313" t="s">
        <v>122</v>
      </c>
      <c r="B21" s="270"/>
      <c r="C21" s="270" t="s">
        <v>93</v>
      </c>
      <c r="D21" s="60"/>
      <c r="E21" s="270" t="s">
        <v>25</v>
      </c>
      <c r="F21" s="270" t="s">
        <v>94</v>
      </c>
      <c r="G21" s="270"/>
      <c r="H21" s="270" t="s">
        <v>95</v>
      </c>
      <c r="I21" s="314" t="s">
        <v>96</v>
      </c>
      <c r="J21" s="63">
        <f>D21*G21</f>
        <v>0</v>
      </c>
      <c r="K21" s="65">
        <f>J21</f>
        <v>0</v>
      </c>
      <c r="L21" s="440"/>
      <c r="M21" s="14"/>
    </row>
    <row r="22" spans="1:13" s="11" customFormat="1" x14ac:dyDescent="0.15">
      <c r="A22" s="313" t="s">
        <v>123</v>
      </c>
      <c r="B22" s="270"/>
      <c r="C22" s="270"/>
      <c r="D22" s="60"/>
      <c r="E22" s="270" t="s">
        <v>25</v>
      </c>
      <c r="F22" s="270" t="s">
        <v>94</v>
      </c>
      <c r="G22" s="270"/>
      <c r="H22" s="270" t="s">
        <v>95</v>
      </c>
      <c r="I22" s="314" t="s">
        <v>96</v>
      </c>
      <c r="J22" s="63">
        <f>D22*G22</f>
        <v>0</v>
      </c>
      <c r="K22" s="65">
        <f t="shared" ref="K22:K25" si="1">J22</f>
        <v>0</v>
      </c>
      <c r="L22" s="440"/>
      <c r="M22" s="14"/>
    </row>
    <row r="23" spans="1:13" s="11" customFormat="1" x14ac:dyDescent="0.15">
      <c r="A23" s="313"/>
      <c r="B23" s="270"/>
      <c r="C23" s="270"/>
      <c r="D23" s="60"/>
      <c r="E23" s="270" t="s">
        <v>25</v>
      </c>
      <c r="F23" s="270" t="s">
        <v>94</v>
      </c>
      <c r="G23" s="270"/>
      <c r="H23" s="270" t="s">
        <v>95</v>
      </c>
      <c r="I23" s="314" t="s">
        <v>96</v>
      </c>
      <c r="J23" s="63">
        <f t="shared" ref="J23:J25" si="2">D23*G23</f>
        <v>0</v>
      </c>
      <c r="K23" s="65">
        <f t="shared" si="1"/>
        <v>0</v>
      </c>
      <c r="L23" s="440"/>
      <c r="M23" s="14"/>
    </row>
    <row r="24" spans="1:13" s="11" customFormat="1" x14ac:dyDescent="0.15">
      <c r="A24" s="313"/>
      <c r="B24" s="270"/>
      <c r="C24" s="270"/>
      <c r="D24" s="60"/>
      <c r="E24" s="270" t="s">
        <v>25</v>
      </c>
      <c r="F24" s="270" t="s">
        <v>94</v>
      </c>
      <c r="G24" s="270"/>
      <c r="H24" s="270" t="s">
        <v>95</v>
      </c>
      <c r="I24" s="314" t="s">
        <v>96</v>
      </c>
      <c r="J24" s="63">
        <f t="shared" si="2"/>
        <v>0</v>
      </c>
      <c r="K24" s="65">
        <f t="shared" si="1"/>
        <v>0</v>
      </c>
      <c r="L24" s="440"/>
      <c r="M24" s="14"/>
    </row>
    <row r="25" spans="1:13" s="11" customFormat="1" x14ac:dyDescent="0.15">
      <c r="A25" s="313"/>
      <c r="B25" s="270"/>
      <c r="C25" s="270" t="s">
        <v>93</v>
      </c>
      <c r="D25" s="60"/>
      <c r="E25" s="270" t="s">
        <v>25</v>
      </c>
      <c r="F25" s="270" t="s">
        <v>94</v>
      </c>
      <c r="G25" s="270"/>
      <c r="H25" s="270" t="s">
        <v>95</v>
      </c>
      <c r="I25" s="314" t="s">
        <v>96</v>
      </c>
      <c r="J25" s="63">
        <f t="shared" si="2"/>
        <v>0</v>
      </c>
      <c r="K25" s="65">
        <f t="shared" si="1"/>
        <v>0</v>
      </c>
      <c r="L25" s="440"/>
    </row>
    <row r="26" spans="1:13" s="11" customFormat="1" x14ac:dyDescent="0.15">
      <c r="A26" s="308" t="s">
        <v>79</v>
      </c>
      <c r="B26" s="309"/>
      <c r="C26" s="309"/>
      <c r="D26" s="315"/>
      <c r="E26" s="309"/>
      <c r="F26" s="309"/>
      <c r="G26" s="309"/>
      <c r="H26" s="309"/>
      <c r="I26" s="316"/>
      <c r="J26" s="312">
        <f>SUM(J27)</f>
        <v>0</v>
      </c>
      <c r="K26" s="312">
        <f>SUM(K27)</f>
        <v>0</v>
      </c>
      <c r="L26" s="440"/>
    </row>
    <row r="27" spans="1:13" s="11" customFormat="1" x14ac:dyDescent="0.15">
      <c r="A27" s="313"/>
      <c r="B27" s="270"/>
      <c r="C27" s="270" t="s">
        <v>93</v>
      </c>
      <c r="D27" s="60"/>
      <c r="E27" s="270" t="s">
        <v>25</v>
      </c>
      <c r="F27" s="270" t="s">
        <v>94</v>
      </c>
      <c r="G27" s="270"/>
      <c r="H27" s="270" t="s">
        <v>107</v>
      </c>
      <c r="I27" s="314" t="s">
        <v>96</v>
      </c>
      <c r="J27" s="63">
        <f t="shared" ref="J27" si="3">D27*G27</f>
        <v>0</v>
      </c>
      <c r="K27" s="65">
        <f>J27</f>
        <v>0</v>
      </c>
      <c r="L27" s="440"/>
    </row>
    <row r="28" spans="1:13" s="11" customFormat="1" x14ac:dyDescent="0.15">
      <c r="A28" s="317" t="s">
        <v>36</v>
      </c>
      <c r="B28" s="318"/>
      <c r="C28" s="318"/>
      <c r="D28" s="319"/>
      <c r="E28" s="318"/>
      <c r="F28" s="318"/>
      <c r="G28" s="318"/>
      <c r="H28" s="318"/>
      <c r="I28" s="320"/>
      <c r="J28" s="321">
        <f>SUM(J29,J32,J36,J38)</f>
        <v>0</v>
      </c>
      <c r="K28" s="322">
        <f>SUM(K29,K32,K36,K38)</f>
        <v>0</v>
      </c>
      <c r="L28" s="440"/>
    </row>
    <row r="29" spans="1:13" s="11" customFormat="1" x14ac:dyDescent="0.15">
      <c r="A29" s="308" t="s">
        <v>80</v>
      </c>
      <c r="B29" s="309"/>
      <c r="C29" s="309"/>
      <c r="D29" s="315"/>
      <c r="E29" s="309"/>
      <c r="F29" s="309"/>
      <c r="G29" s="309"/>
      <c r="H29" s="309"/>
      <c r="I29" s="316"/>
      <c r="J29" s="312">
        <f>SUM(J30:J31)</f>
        <v>0</v>
      </c>
      <c r="K29" s="312">
        <f>SUM(K30:K31)</f>
        <v>0</v>
      </c>
      <c r="L29" s="440"/>
    </row>
    <row r="30" spans="1:13" s="11" customFormat="1" x14ac:dyDescent="0.15">
      <c r="A30" s="313"/>
      <c r="B30" s="270" t="s">
        <v>109</v>
      </c>
      <c r="C30" s="270"/>
      <c r="D30" s="60"/>
      <c r="E30" s="270"/>
      <c r="F30" s="270"/>
      <c r="G30" s="270"/>
      <c r="H30" s="270"/>
      <c r="I30" s="314" t="s">
        <v>96</v>
      </c>
      <c r="J30" s="64"/>
      <c r="K30" s="64">
        <f>J30</f>
        <v>0</v>
      </c>
      <c r="L30" s="440"/>
    </row>
    <row r="31" spans="1:13" s="11" customFormat="1" x14ac:dyDescent="0.15">
      <c r="A31" s="313"/>
      <c r="B31" s="270" t="s">
        <v>110</v>
      </c>
      <c r="C31" s="270"/>
      <c r="D31" s="60"/>
      <c r="E31" s="270"/>
      <c r="F31" s="270"/>
      <c r="G31" s="270"/>
      <c r="H31" s="270"/>
      <c r="I31" s="314" t="s">
        <v>96</v>
      </c>
      <c r="J31" s="64"/>
      <c r="K31" s="64">
        <f>J31</f>
        <v>0</v>
      </c>
      <c r="L31" s="440"/>
    </row>
    <row r="32" spans="1:13" s="11" customFormat="1" x14ac:dyDescent="0.15">
      <c r="A32" s="308" t="s">
        <v>81</v>
      </c>
      <c r="B32" s="309"/>
      <c r="C32" s="309"/>
      <c r="D32" s="310"/>
      <c r="E32" s="309"/>
      <c r="F32" s="309"/>
      <c r="G32" s="309"/>
      <c r="H32" s="309"/>
      <c r="I32" s="316"/>
      <c r="J32" s="312">
        <f>SUM(J33:J35)</f>
        <v>0</v>
      </c>
      <c r="K32" s="312">
        <f>SUM(K33:K35)</f>
        <v>0</v>
      </c>
      <c r="L32" s="440"/>
    </row>
    <row r="33" spans="1:12" s="11" customFormat="1" x14ac:dyDescent="0.15">
      <c r="A33" s="313" t="s">
        <v>111</v>
      </c>
      <c r="B33" s="270" t="s">
        <v>381</v>
      </c>
      <c r="C33" s="270" t="s">
        <v>93</v>
      </c>
      <c r="D33" s="60"/>
      <c r="E33" s="270" t="s">
        <v>25</v>
      </c>
      <c r="F33" s="270" t="s">
        <v>94</v>
      </c>
      <c r="G33" s="270"/>
      <c r="H33" s="270" t="s">
        <v>380</v>
      </c>
      <c r="I33" s="314" t="s">
        <v>96</v>
      </c>
      <c r="J33" s="63">
        <f>D33*G33</f>
        <v>0</v>
      </c>
      <c r="K33" s="64">
        <f>J33</f>
        <v>0</v>
      </c>
      <c r="L33" s="440"/>
    </row>
    <row r="34" spans="1:12" s="11" customFormat="1" x14ac:dyDescent="0.15">
      <c r="A34" s="313"/>
      <c r="B34" s="270" t="s">
        <v>382</v>
      </c>
      <c r="C34" s="270" t="s">
        <v>93</v>
      </c>
      <c r="D34" s="60"/>
      <c r="E34" s="270" t="s">
        <v>25</v>
      </c>
      <c r="F34" s="270" t="s">
        <v>94</v>
      </c>
      <c r="G34" s="270"/>
      <c r="H34" s="270" t="s">
        <v>380</v>
      </c>
      <c r="I34" s="314" t="s">
        <v>96</v>
      </c>
      <c r="J34" s="63">
        <f>D34*G34</f>
        <v>0</v>
      </c>
      <c r="K34" s="64">
        <f t="shared" ref="K34:K35" si="4">J34</f>
        <v>0</v>
      </c>
      <c r="L34" s="440"/>
    </row>
    <row r="35" spans="1:12" s="11" customFormat="1" x14ac:dyDescent="0.15">
      <c r="A35" s="313" t="s">
        <v>112</v>
      </c>
      <c r="B35" s="270" t="s">
        <v>382</v>
      </c>
      <c r="C35" s="270" t="s">
        <v>93</v>
      </c>
      <c r="D35" s="60"/>
      <c r="E35" s="270" t="s">
        <v>25</v>
      </c>
      <c r="F35" s="270" t="s">
        <v>94</v>
      </c>
      <c r="G35" s="270"/>
      <c r="H35" s="270" t="s">
        <v>380</v>
      </c>
      <c r="I35" s="314" t="s">
        <v>96</v>
      </c>
      <c r="J35" s="63">
        <f t="shared" ref="J35" si="5">D35*G35</f>
        <v>0</v>
      </c>
      <c r="K35" s="64">
        <f t="shared" si="4"/>
        <v>0</v>
      </c>
      <c r="L35" s="440"/>
    </row>
    <row r="36" spans="1:12" s="11" customFormat="1" x14ac:dyDescent="0.15">
      <c r="A36" s="308" t="s">
        <v>82</v>
      </c>
      <c r="B36" s="309"/>
      <c r="C36" s="309"/>
      <c r="D36" s="315"/>
      <c r="E36" s="309"/>
      <c r="F36" s="309"/>
      <c r="G36" s="309"/>
      <c r="H36" s="309"/>
      <c r="I36" s="316"/>
      <c r="J36" s="312">
        <f>SUM(J37)</f>
        <v>0</v>
      </c>
      <c r="K36" s="312">
        <f>SUM(K37)</f>
        <v>0</v>
      </c>
      <c r="L36" s="440"/>
    </row>
    <row r="37" spans="1:12" s="11" customFormat="1" x14ac:dyDescent="0.15">
      <c r="A37" s="313"/>
      <c r="B37" s="270" t="s">
        <v>390</v>
      </c>
      <c r="C37" s="270"/>
      <c r="D37" s="60"/>
      <c r="E37" s="270"/>
      <c r="F37" s="270"/>
      <c r="G37" s="270"/>
      <c r="H37" s="270"/>
      <c r="I37" s="314" t="s">
        <v>96</v>
      </c>
      <c r="J37" s="64"/>
      <c r="K37" s="64">
        <f>J37</f>
        <v>0</v>
      </c>
      <c r="L37" s="440"/>
    </row>
    <row r="38" spans="1:12" s="11" customFormat="1" x14ac:dyDescent="0.15">
      <c r="A38" s="308" t="s">
        <v>83</v>
      </c>
      <c r="B38" s="309"/>
      <c r="C38" s="309"/>
      <c r="D38" s="310"/>
      <c r="E38" s="309"/>
      <c r="F38" s="309"/>
      <c r="G38" s="309"/>
      <c r="H38" s="309"/>
      <c r="I38" s="316"/>
      <c r="J38" s="312">
        <f>SUM(J39:J48)</f>
        <v>0</v>
      </c>
      <c r="K38" s="312">
        <f>SUM(K39:K48)</f>
        <v>0</v>
      </c>
      <c r="L38" s="440"/>
    </row>
    <row r="39" spans="1:12" s="56" customFormat="1" x14ac:dyDescent="0.15">
      <c r="A39" s="313" t="s">
        <v>195</v>
      </c>
      <c r="C39" s="56" t="s">
        <v>93</v>
      </c>
      <c r="D39" s="60"/>
      <c r="E39" s="56" t="s">
        <v>25</v>
      </c>
      <c r="F39" s="56" t="s">
        <v>94</v>
      </c>
      <c r="H39" s="56" t="s">
        <v>114</v>
      </c>
      <c r="I39" s="61" t="s">
        <v>96</v>
      </c>
      <c r="J39" s="63">
        <f>D39*G39</f>
        <v>0</v>
      </c>
      <c r="K39" s="64">
        <f t="shared" ref="K39:K48" si="6">J39</f>
        <v>0</v>
      </c>
      <c r="L39" s="440"/>
    </row>
    <row r="40" spans="1:12" s="56" customFormat="1" x14ac:dyDescent="0.15">
      <c r="A40" s="313" t="s">
        <v>196</v>
      </c>
      <c r="D40" s="60"/>
      <c r="I40" s="61"/>
      <c r="J40" s="63"/>
      <c r="K40" s="64">
        <f t="shared" si="6"/>
        <v>0</v>
      </c>
      <c r="L40" s="440"/>
    </row>
    <row r="41" spans="1:12" s="56" customFormat="1" x14ac:dyDescent="0.15">
      <c r="A41" s="313" t="s">
        <v>201</v>
      </c>
      <c r="D41" s="60"/>
      <c r="I41" s="61"/>
      <c r="J41" s="63"/>
      <c r="K41" s="64">
        <f t="shared" si="6"/>
        <v>0</v>
      </c>
      <c r="L41" s="440"/>
    </row>
    <row r="42" spans="1:12" s="56" customFormat="1" x14ac:dyDescent="0.15">
      <c r="A42" s="313" t="s">
        <v>200</v>
      </c>
      <c r="C42" s="56" t="s">
        <v>93</v>
      </c>
      <c r="D42" s="60"/>
      <c r="E42" s="56" t="s">
        <v>25</v>
      </c>
      <c r="F42" s="56" t="s">
        <v>94</v>
      </c>
      <c r="H42" s="56" t="s">
        <v>114</v>
      </c>
      <c r="I42" s="61" t="s">
        <v>96</v>
      </c>
      <c r="J42" s="63">
        <f>D42*G42</f>
        <v>0</v>
      </c>
      <c r="K42" s="64">
        <f t="shared" si="6"/>
        <v>0</v>
      </c>
      <c r="L42" s="440"/>
    </row>
    <row r="43" spans="1:12" s="56" customFormat="1" x14ac:dyDescent="0.15">
      <c r="A43" s="313" t="s">
        <v>199</v>
      </c>
      <c r="D43" s="60"/>
      <c r="I43" s="61"/>
      <c r="J43" s="63"/>
      <c r="K43" s="64">
        <f t="shared" si="6"/>
        <v>0</v>
      </c>
      <c r="L43" s="440"/>
    </row>
    <row r="44" spans="1:12" s="56" customFormat="1" x14ac:dyDescent="0.15">
      <c r="A44" s="313" t="s">
        <v>198</v>
      </c>
      <c r="D44" s="60"/>
      <c r="I44" s="61"/>
      <c r="J44" s="63"/>
      <c r="K44" s="64">
        <f t="shared" si="6"/>
        <v>0</v>
      </c>
      <c r="L44" s="440"/>
    </row>
    <row r="45" spans="1:12" s="56" customFormat="1" x14ac:dyDescent="0.15">
      <c r="A45" s="313" t="s">
        <v>197</v>
      </c>
      <c r="D45" s="60"/>
      <c r="I45" s="61"/>
      <c r="J45" s="63"/>
      <c r="K45" s="64">
        <f t="shared" si="6"/>
        <v>0</v>
      </c>
      <c r="L45" s="440"/>
    </row>
    <row r="46" spans="1:12" s="56" customFormat="1" x14ac:dyDescent="0.15">
      <c r="A46" s="62" t="s">
        <v>193</v>
      </c>
      <c r="B46" s="56" t="s">
        <v>115</v>
      </c>
      <c r="D46" s="60"/>
      <c r="I46" s="61"/>
      <c r="J46" s="63"/>
      <c r="K46" s="64">
        <f t="shared" si="6"/>
        <v>0</v>
      </c>
      <c r="L46" s="440"/>
    </row>
    <row r="47" spans="1:12" s="56" customFormat="1" x14ac:dyDescent="0.15">
      <c r="A47" s="62"/>
      <c r="B47" s="56" t="s">
        <v>116</v>
      </c>
      <c r="D47" s="60"/>
      <c r="I47" s="61"/>
      <c r="J47" s="63"/>
      <c r="K47" s="64">
        <f t="shared" si="6"/>
        <v>0</v>
      </c>
      <c r="L47" s="440"/>
    </row>
    <row r="48" spans="1:12" s="56" customFormat="1" x14ac:dyDescent="0.15">
      <c r="A48" s="62" t="s">
        <v>194</v>
      </c>
      <c r="D48" s="60"/>
      <c r="I48" s="61"/>
      <c r="J48" s="63"/>
      <c r="K48" s="64">
        <f t="shared" si="6"/>
        <v>0</v>
      </c>
      <c r="L48" s="440"/>
    </row>
    <row r="49" spans="1:13" s="15" customFormat="1" x14ac:dyDescent="0.15">
      <c r="A49" s="323" t="s">
        <v>84</v>
      </c>
      <c r="B49" s="324"/>
      <c r="C49" s="324"/>
      <c r="D49" s="92"/>
      <c r="E49" s="324"/>
      <c r="F49" s="324"/>
      <c r="G49" s="324"/>
      <c r="H49" s="324"/>
      <c r="I49" s="325"/>
      <c r="J49" s="94">
        <f>SUM(J50+J54)</f>
        <v>0</v>
      </c>
      <c r="K49" s="94">
        <f>SUM(K50+K54)</f>
        <v>0</v>
      </c>
      <c r="L49" s="440"/>
    </row>
    <row r="50" spans="1:13" s="15" customFormat="1" x14ac:dyDescent="0.15">
      <c r="A50" s="326" t="s">
        <v>85</v>
      </c>
      <c r="B50" s="327"/>
      <c r="C50" s="327"/>
      <c r="D50" s="328"/>
      <c r="E50" s="327"/>
      <c r="F50" s="327"/>
      <c r="G50" s="327"/>
      <c r="H50" s="327"/>
      <c r="I50" s="329"/>
      <c r="J50" s="330">
        <f>SUM(J51:J53)</f>
        <v>0</v>
      </c>
      <c r="K50" s="331">
        <f>SUM(K51:K53)</f>
        <v>0</v>
      </c>
      <c r="L50" s="440"/>
      <c r="M50" s="16"/>
    </row>
    <row r="51" spans="1:13" s="15" customFormat="1" x14ac:dyDescent="0.15">
      <c r="A51" s="64"/>
      <c r="B51" s="332" t="s">
        <v>177</v>
      </c>
      <c r="C51" s="333"/>
      <c r="D51" s="332"/>
      <c r="E51" s="333"/>
      <c r="F51" s="333"/>
      <c r="G51" s="333"/>
      <c r="H51" s="333"/>
      <c r="I51" s="314" t="s">
        <v>96</v>
      </c>
      <c r="J51" s="63">
        <f>'別紙2(4)項目別明細表(委託共同研究先)【2027年度】'!$J$52</f>
        <v>0</v>
      </c>
      <c r="K51" s="334">
        <f>'別紙2(4)項目別明細表(委託共同研究先)【2027年度】'!$K$52</f>
        <v>0</v>
      </c>
      <c r="L51" s="440"/>
      <c r="M51" s="16"/>
    </row>
    <row r="52" spans="1:13" s="15" customFormat="1" x14ac:dyDescent="0.15">
      <c r="A52" s="64"/>
      <c r="B52" s="332"/>
      <c r="C52" s="333"/>
      <c r="D52" s="332"/>
      <c r="E52" s="333"/>
      <c r="F52" s="333"/>
      <c r="G52" s="333"/>
      <c r="H52" s="333"/>
      <c r="I52" s="314"/>
      <c r="J52" s="63"/>
      <c r="K52" s="334"/>
      <c r="L52" s="440"/>
      <c r="M52" s="16"/>
    </row>
    <row r="53" spans="1:13" s="15" customFormat="1" x14ac:dyDescent="0.15">
      <c r="A53" s="335"/>
      <c r="B53" s="332"/>
      <c r="C53" s="332"/>
      <c r="D53" s="332"/>
      <c r="E53" s="333"/>
      <c r="F53" s="333"/>
      <c r="G53" s="333"/>
      <c r="H53" s="333"/>
      <c r="I53" s="314" t="s">
        <v>96</v>
      </c>
      <c r="J53" s="63"/>
      <c r="K53" s="334"/>
      <c r="L53" s="440"/>
      <c r="M53" s="17"/>
    </row>
    <row r="54" spans="1:13" s="15" customFormat="1" x14ac:dyDescent="0.15">
      <c r="A54" s="283" t="s">
        <v>86</v>
      </c>
      <c r="B54" s="336"/>
      <c r="C54" s="336"/>
      <c r="D54" s="337"/>
      <c r="E54" s="336"/>
      <c r="F54" s="336"/>
      <c r="G54" s="336"/>
      <c r="H54" s="336"/>
      <c r="I54" s="338"/>
      <c r="J54" s="339">
        <f>SUM(J55:J56)</f>
        <v>0</v>
      </c>
      <c r="K54" s="340">
        <f>SUM(K55:K56)</f>
        <v>0</v>
      </c>
      <c r="L54" s="440"/>
    </row>
    <row r="55" spans="1:13" s="15" customFormat="1" x14ac:dyDescent="0.15">
      <c r="A55" s="341"/>
      <c r="B55" s="336"/>
      <c r="C55" s="337"/>
      <c r="D55" s="337"/>
      <c r="E55" s="336"/>
      <c r="F55" s="336"/>
      <c r="G55" s="336"/>
      <c r="H55" s="336"/>
      <c r="I55" s="342" t="s">
        <v>96</v>
      </c>
      <c r="J55" s="339"/>
      <c r="K55" s="340"/>
      <c r="L55" s="440"/>
      <c r="M55" s="17"/>
    </row>
    <row r="56" spans="1:13" s="15" customFormat="1" ht="14.25" thickBot="1" x14ac:dyDescent="0.2">
      <c r="A56" s="343"/>
      <c r="B56" s="344"/>
      <c r="C56" s="344"/>
      <c r="D56" s="345"/>
      <c r="E56" s="344"/>
      <c r="F56" s="344"/>
      <c r="G56" s="344"/>
      <c r="H56" s="344"/>
      <c r="I56" s="346"/>
      <c r="J56" s="347"/>
      <c r="K56" s="348"/>
      <c r="L56" s="441"/>
    </row>
    <row r="57" spans="1:13" s="15" customFormat="1" ht="14.25" thickBot="1" x14ac:dyDescent="0.2">
      <c r="A57" s="349" t="s">
        <v>117</v>
      </c>
      <c r="B57" s="350"/>
      <c r="C57" s="350"/>
      <c r="D57" s="350"/>
      <c r="E57" s="350"/>
      <c r="F57" s="350"/>
      <c r="G57" s="350"/>
      <c r="H57" s="350"/>
      <c r="I57" s="351"/>
      <c r="J57" s="352">
        <f>SUM(J6,J19,J28,J49)</f>
        <v>0</v>
      </c>
      <c r="K57" s="352">
        <f>SUM(K6,K19,K28,K49)</f>
        <v>0</v>
      </c>
      <c r="L57" s="353">
        <f>ROUNDDOWN(SUM(K6,K19,K28,K49)*A58,-3)</f>
        <v>0</v>
      </c>
    </row>
    <row r="58" spans="1:13" x14ac:dyDescent="0.15">
      <c r="A58" s="288">
        <v>0.5</v>
      </c>
      <c r="B58" s="272"/>
      <c r="C58" s="272"/>
      <c r="D58" s="54"/>
      <c r="E58" s="272"/>
      <c r="F58" s="272"/>
      <c r="G58" s="272"/>
      <c r="H58" s="272"/>
      <c r="I58" s="272"/>
      <c r="J58" s="54"/>
      <c r="K58" s="54"/>
      <c r="L58" s="272"/>
    </row>
    <row r="59" spans="1:13" x14ac:dyDescent="0.15">
      <c r="A59" s="272"/>
      <c r="B59" s="272"/>
      <c r="C59" s="272"/>
      <c r="D59" s="54"/>
      <c r="E59" s="272"/>
      <c r="F59" s="272"/>
      <c r="G59" s="272"/>
      <c r="H59" s="272"/>
      <c r="I59" s="272"/>
      <c r="J59" s="54"/>
      <c r="K59" s="54"/>
      <c r="L59" s="272"/>
    </row>
    <row r="60" spans="1:13" x14ac:dyDescent="0.15">
      <c r="A60" s="333" t="s">
        <v>118</v>
      </c>
      <c r="B60" s="272"/>
      <c r="C60" s="272"/>
      <c r="D60" s="54"/>
      <c r="E60" s="272"/>
      <c r="F60" s="272"/>
      <c r="G60" s="272"/>
      <c r="H60" s="272"/>
      <c r="I60" s="272"/>
      <c r="J60" s="54"/>
      <c r="K60" s="54"/>
      <c r="L60" s="272"/>
    </row>
    <row r="61" spans="1:13" ht="32.25" customHeight="1" x14ac:dyDescent="0.15">
      <c r="A61" s="272" t="s">
        <v>190</v>
      </c>
      <c r="B61" s="233"/>
      <c r="C61" s="233"/>
      <c r="D61" s="233"/>
      <c r="E61" s="233"/>
      <c r="F61" s="233"/>
      <c r="G61" s="233"/>
      <c r="H61" s="233"/>
      <c r="I61" s="233"/>
      <c r="J61" s="233"/>
      <c r="K61" s="233"/>
      <c r="L61" s="233"/>
    </row>
    <row r="62" spans="1:13" x14ac:dyDescent="0.15">
      <c r="A62" s="233"/>
      <c r="B62" s="233"/>
      <c r="C62" s="233"/>
      <c r="D62" s="233"/>
      <c r="E62" s="233"/>
      <c r="F62" s="233"/>
      <c r="G62" s="233"/>
      <c r="H62" s="233"/>
      <c r="I62" s="233"/>
      <c r="J62" s="233"/>
      <c r="K62" s="354" t="s">
        <v>408</v>
      </c>
      <c r="L62" s="299" t="s">
        <v>424</v>
      </c>
    </row>
    <row r="63" spans="1:13" x14ac:dyDescent="0.15">
      <c r="A63" s="100"/>
      <c r="B63" s="100"/>
      <c r="C63" s="100"/>
      <c r="D63" s="100"/>
      <c r="E63" s="100"/>
      <c r="F63" s="100"/>
      <c r="G63" s="100"/>
      <c r="H63" s="100"/>
      <c r="I63" s="100"/>
      <c r="J63" s="100"/>
      <c r="K63" s="100"/>
      <c r="L63" s="100"/>
    </row>
    <row r="64" spans="1:13" x14ac:dyDescent="0.15">
      <c r="A64" s="100"/>
      <c r="B64" s="100"/>
      <c r="C64" s="100"/>
      <c r="D64" s="100"/>
      <c r="E64" s="100"/>
      <c r="F64" s="100"/>
      <c r="G64" s="100"/>
      <c r="H64" s="100"/>
      <c r="I64" s="100"/>
      <c r="J64" s="100"/>
      <c r="K64" s="100"/>
      <c r="L64" s="100"/>
    </row>
    <row r="65" spans="1:12" x14ac:dyDescent="0.15">
      <c r="A65" s="100"/>
      <c r="B65" s="100"/>
      <c r="C65" s="100"/>
      <c r="D65" s="100"/>
      <c r="E65" s="100"/>
      <c r="F65" s="100"/>
      <c r="G65" s="100"/>
      <c r="H65" s="100"/>
      <c r="I65" s="100"/>
      <c r="J65" s="100"/>
      <c r="K65" s="100"/>
      <c r="L65" s="100"/>
    </row>
  </sheetData>
  <sheetProtection sheet="1" formatCells="0" formatColumns="0" formatRows="0" insertColumns="0" insertRows="0" insertHyperlinks="0" deleteColumns="0" deleteRows="0" sort="0" autoFilter="0" pivotTables="0"/>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【説明】こちらを先にお読みください</vt:lpstr>
      <vt:lpstr>情報項目シート</vt:lpstr>
      <vt:lpstr>提案書様式</vt:lpstr>
      <vt:lpstr>別紙2(1)全期間総括表</vt:lpstr>
      <vt:lpstr>別紙2(2)助成先総括表</vt:lpstr>
      <vt:lpstr>別紙2(3)委託共同研究先総括表</vt:lpstr>
      <vt:lpstr>別紙2(4)項目別明細表(助成先)【2025年度】</vt:lpstr>
      <vt:lpstr>別紙2(4)項目別明細表(助成先)【2026年度】</vt:lpstr>
      <vt:lpstr>別紙2(4)項目別明細表(助成先)【2027年度】</vt:lpstr>
      <vt:lpstr>別紙2(4)項目別明細表(助成先)【2028年度】</vt:lpstr>
      <vt:lpstr>別紙2(4)項目別明細表(助成先)【2029年度】</vt:lpstr>
      <vt:lpstr>別紙2(4)項目別明細表(委託共同研究先)【2025年度】</vt:lpstr>
      <vt:lpstr>別紙2(4)項目別明細表(委託共同研究先)【2026年度】</vt:lpstr>
      <vt:lpstr>別紙2(4)項目別明細表(委託共同研究先)【2027年度】</vt:lpstr>
      <vt:lpstr>別紙2(4)項目別明細表(委託共同研究先)【2028年度】</vt:lpstr>
      <vt:lpstr>別紙2(4)項目別明細表(委託共同研究先)【2029年度】</vt:lpstr>
      <vt:lpstr>情報項目シート!Print_Area</vt:lpstr>
      <vt:lpstr>提案書様式!Print_Area</vt:lpstr>
      <vt:lpstr>'別紙2(1)全期間総括表'!Print_Area</vt:lpstr>
      <vt:lpstr>'別紙2(2)助成先総括表'!Print_Area</vt:lpstr>
      <vt:lpstr>'別紙2(3)委託共同研究先総括表'!Print_Area</vt:lpstr>
      <vt:lpstr>'別紙2(4)項目別明細表(委託共同研究先)【2025年度】'!Print_Area</vt:lpstr>
      <vt:lpstr>'別紙2(4)項目別明細表(委託共同研究先)【2026年度】'!Print_Area</vt:lpstr>
      <vt:lpstr>'別紙2(4)項目別明細表(委託共同研究先)【2027年度】'!Print_Area</vt:lpstr>
      <vt:lpstr>'別紙2(4)項目別明細表(委託共同研究先)【2028年度】'!Print_Area</vt:lpstr>
      <vt:lpstr>'別紙2(4)項目別明細表(委託共同研究先)【2029年度】'!Print_Area</vt:lpstr>
      <vt:lpstr>'別紙2(4)項目別明細表(助成先)【2025年度】'!Print_Area</vt:lpstr>
      <vt:lpstr>'別紙2(4)項目別明細表(助成先)【2026年度】'!Print_Area</vt:lpstr>
      <vt:lpstr>'別紙2(4)項目別明細表(助成先)【2027年度】'!Print_Area</vt:lpstr>
      <vt:lpstr>'別紙2(4)項目別明細表(助成先)【2028年度】'!Print_Area</vt:lpstr>
      <vt:lpstr>'別紙2(4)項目別明細表(助成先)【2029年度】'!Print_Area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