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codeName="ThisWorkbook" defaultThemeVersion="124226"/>
  <xr:revisionPtr revIDLastSave="0" documentId="13_ncr:1_{9BA8A8FE-1252-4F84-B465-60C10402379B}" xr6:coauthVersionLast="47" xr6:coauthVersionMax="47" xr10:uidLastSave="{00000000-0000-0000-0000-000000000000}"/>
  <bookViews>
    <workbookView xWindow="-8190" yWindow="-15075" windowWidth="23220" windowHeight="14280" tabRatio="951" xr2:uid="{00000000-000D-0000-FFFF-FFFF00000000}"/>
  </bookViews>
  <sheets>
    <sheet name="記入時の注意事項" sheetId="11" r:id="rId1"/>
    <sheet name="項目別明細表（一般_2025年度）" sheetId="2" r:id="rId2"/>
    <sheet name="項目別明細表（一般_加速提案）" sheetId="12" r:id="rId3"/>
    <sheet name="項目別明細表（一般_2026年度）" sheetId="13" r:id="rId4"/>
    <sheet name="項目別明細表（国立研究開発法人_2025年度）" sheetId="10" r:id="rId5"/>
    <sheet name="項目別明細表（国立研究開発法人_加速提案）" sheetId="14" r:id="rId6"/>
    <sheet name="項目別明細表（国立研究開発法人_2026年度）" sheetId="15" r:id="rId7"/>
    <sheet name="項目別明細表（大学_2025年度）" sheetId="5" r:id="rId8"/>
    <sheet name="項目別明細表（大学_加速提案）" sheetId="16" r:id="rId9"/>
    <sheet name="項目別明細表（大学_2026年度）" sheetId="17"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47" i="17" l="1"/>
  <c r="K44" i="17"/>
  <c r="K43" i="17"/>
  <c r="K50" i="17" s="1"/>
  <c r="J32" i="17"/>
  <c r="K26" i="17"/>
  <c r="K21" i="17"/>
  <c r="J18" i="17"/>
  <c r="J17" i="17"/>
  <c r="K16" i="17"/>
  <c r="K7" i="17"/>
  <c r="L6" i="17"/>
  <c r="K47" i="16"/>
  <c r="K44" i="16"/>
  <c r="K43" i="16"/>
  <c r="K50" i="16" s="1"/>
  <c r="J32" i="16"/>
  <c r="K26" i="16"/>
  <c r="L6" i="16" s="1"/>
  <c r="K21" i="16"/>
  <c r="J18" i="16"/>
  <c r="J17" i="16"/>
  <c r="K16" i="16"/>
  <c r="K7" i="16"/>
  <c r="K47" i="15"/>
  <c r="K45" i="15"/>
  <c r="K44" i="15"/>
  <c r="K50" i="15" s="1"/>
  <c r="J34" i="15"/>
  <c r="K30" i="15" s="1"/>
  <c r="K25" i="15"/>
  <c r="K20" i="15"/>
  <c r="J18" i="15"/>
  <c r="J17" i="15"/>
  <c r="K16" i="15"/>
  <c r="K12" i="15"/>
  <c r="K7" i="15"/>
  <c r="L6" i="15" s="1"/>
  <c r="K47" i="14"/>
  <c r="K45" i="14"/>
  <c r="K44" i="14"/>
  <c r="K50" i="14" s="1"/>
  <c r="J34" i="14"/>
  <c r="K30" i="14" s="1"/>
  <c r="K25" i="14"/>
  <c r="K20" i="14"/>
  <c r="J18" i="14"/>
  <c r="J17" i="14"/>
  <c r="K16" i="14"/>
  <c r="K12" i="14"/>
  <c r="K7" i="14"/>
  <c r="L6" i="14" s="1"/>
  <c r="K53" i="13"/>
  <c r="K50" i="13"/>
  <c r="K49" i="13"/>
  <c r="K56" i="13" s="1"/>
  <c r="J36" i="13"/>
  <c r="K35" i="13" s="1"/>
  <c r="K33" i="13"/>
  <c r="K29" i="13"/>
  <c r="K26" i="13"/>
  <c r="L25" i="13" s="1"/>
  <c r="J24" i="13"/>
  <c r="K23" i="13" s="1"/>
  <c r="J22" i="13"/>
  <c r="J21" i="13"/>
  <c r="K20" i="13"/>
  <c r="L19" i="13" s="1"/>
  <c r="K16" i="13"/>
  <c r="J12" i="13"/>
  <c r="J11" i="13"/>
  <c r="K10" i="13" s="1"/>
  <c r="J8" i="13"/>
  <c r="K7" i="13" s="1"/>
  <c r="L6" i="13" s="1"/>
  <c r="K53" i="12"/>
  <c r="K50" i="12"/>
  <c r="K49" i="12"/>
  <c r="K56" i="12" s="1"/>
  <c r="J36" i="12"/>
  <c r="K35" i="12" s="1"/>
  <c r="K33" i="12"/>
  <c r="K29" i="12"/>
  <c r="K26" i="12"/>
  <c r="J24" i="12"/>
  <c r="K23" i="12" s="1"/>
  <c r="J22" i="12"/>
  <c r="K20" i="12" s="1"/>
  <c r="J21" i="12"/>
  <c r="K16" i="12"/>
  <c r="J12" i="12"/>
  <c r="J11" i="12"/>
  <c r="K10" i="12" s="1"/>
  <c r="J8" i="12"/>
  <c r="K7" i="12" s="1"/>
  <c r="L6" i="12" s="1"/>
  <c r="J8" i="2"/>
  <c r="K47" i="10"/>
  <c r="K45" i="10"/>
  <c r="K44" i="10" s="1"/>
  <c r="D37" i="17" l="1"/>
  <c r="J37" i="17" s="1"/>
  <c r="L37" i="17" s="1"/>
  <c r="L38" i="17" s="1"/>
  <c r="L38" i="16"/>
  <c r="D37" i="16"/>
  <c r="J37" i="16" s="1"/>
  <c r="L37" i="16" s="1"/>
  <c r="D37" i="15"/>
  <c r="J37" i="15" s="1"/>
  <c r="L37" i="15" s="1"/>
  <c r="K38" i="15" s="1"/>
  <c r="K51" i="15"/>
  <c r="D37" i="14"/>
  <c r="J37" i="14" s="1"/>
  <c r="L37" i="14" s="1"/>
  <c r="K38" i="14" s="1"/>
  <c r="K51" i="14"/>
  <c r="D42" i="13"/>
  <c r="J42" i="13" s="1"/>
  <c r="L42" i="13" s="1"/>
  <c r="L43" i="13"/>
  <c r="K44" i="13" s="1"/>
  <c r="K57" i="13"/>
  <c r="L19" i="12"/>
  <c r="D42" i="12" s="1"/>
  <c r="J42" i="12" s="1"/>
  <c r="L42" i="12" s="1"/>
  <c r="L25" i="12"/>
  <c r="L43" i="12" s="1"/>
  <c r="K44" i="12" s="1"/>
  <c r="K57" i="12"/>
  <c r="K50" i="10"/>
  <c r="K51" i="10" s="1"/>
  <c r="J34" i="10"/>
  <c r="J32" i="5"/>
  <c r="K26" i="5" s="1"/>
  <c r="K47" i="5"/>
  <c r="K44" i="5"/>
  <c r="K21" i="5"/>
  <c r="K7" i="5"/>
  <c r="K40" i="17" l="1"/>
  <c r="K53" i="17" s="1"/>
  <c r="K39" i="17"/>
  <c r="K52" i="17" s="1"/>
  <c r="K40" i="16"/>
  <c r="K53" i="16" s="1"/>
  <c r="K39" i="16"/>
  <c r="K52" i="16" s="1"/>
  <c r="K39" i="15"/>
  <c r="K53" i="15" s="1"/>
  <c r="K40" i="15"/>
  <c r="K54" i="15" s="1"/>
  <c r="K39" i="14"/>
  <c r="K53" i="14" s="1"/>
  <c r="K55" i="14" s="1"/>
  <c r="K40" i="14"/>
  <c r="K54" i="14" s="1"/>
  <c r="K59" i="13"/>
  <c r="K45" i="13"/>
  <c r="K60" i="13" s="1"/>
  <c r="K59" i="12"/>
  <c r="K46" i="12"/>
  <c r="K45" i="12"/>
  <c r="K60" i="12" s="1"/>
  <c r="K43" i="5"/>
  <c r="K50" i="5" s="1"/>
  <c r="K41" i="15" l="1"/>
  <c r="K55" i="15"/>
  <c r="K41" i="14"/>
  <c r="K61" i="13"/>
  <c r="K46" i="13"/>
  <c r="K61" i="12"/>
  <c r="K7" i="10"/>
  <c r="K12" i="10"/>
  <c r="J17" i="10"/>
  <c r="J18" i="10"/>
  <c r="K20" i="10"/>
  <c r="K25" i="10"/>
  <c r="K30" i="10"/>
  <c r="K53" i="2"/>
  <c r="K50" i="2"/>
  <c r="K7" i="2"/>
  <c r="J18" i="5"/>
  <c r="J17" i="5"/>
  <c r="J21" i="2"/>
  <c r="K16" i="2"/>
  <c r="J12" i="2"/>
  <c r="J11" i="2"/>
  <c r="K10" i="2" s="1"/>
  <c r="L6" i="2" s="1"/>
  <c r="K26" i="2"/>
  <c r="K33" i="2"/>
  <c r="K29" i="2"/>
  <c r="J36" i="2"/>
  <c r="K35" i="2" s="1"/>
  <c r="L25" i="2" s="1"/>
  <c r="J22" i="2"/>
  <c r="J24" i="2"/>
  <c r="K23" i="2" s="1"/>
  <c r="K49" i="2" l="1"/>
  <c r="K20" i="2"/>
  <c r="L19" i="2" s="1"/>
  <c r="D42" i="2" s="1"/>
  <c r="K16" i="5"/>
  <c r="L6" i="5" s="1"/>
  <c r="D37" i="5" s="1"/>
  <c r="J37" i="5" s="1"/>
  <c r="L37" i="5" s="1"/>
  <c r="L38" i="5" s="1"/>
  <c r="K40" i="5" s="1"/>
  <c r="K53" i="5" s="1"/>
  <c r="K56" i="2"/>
  <c r="K57" i="2" s="1"/>
  <c r="K16" i="10"/>
  <c r="L6" i="10" s="1"/>
  <c r="J42" i="2" l="1"/>
  <c r="L42" i="2" s="1"/>
  <c r="L43" i="2" s="1"/>
  <c r="K44" i="2" s="1"/>
  <c r="K39" i="5"/>
  <c r="K52" i="5" s="1"/>
  <c r="D37" i="10"/>
  <c r="K59" i="2" l="1"/>
  <c r="K45" i="2"/>
  <c r="K60" i="2" s="1"/>
  <c r="J37" i="10"/>
  <c r="L37" i="10" s="1"/>
  <c r="K38" i="10" s="1"/>
  <c r="K61" i="2" l="1"/>
  <c r="K40" i="10"/>
  <c r="K54" i="10" s="1"/>
  <c r="K46" i="2"/>
  <c r="K39" i="10"/>
  <c r="K53" i="10" s="1"/>
  <c r="K55" i="10" s="1"/>
  <c r="K41" i="10" l="1"/>
</calcChain>
</file>

<file path=xl/sharedStrings.xml><?xml version="1.0" encoding="utf-8"?>
<sst xmlns="http://schemas.openxmlformats.org/spreadsheetml/2006/main" count="931" uniqueCount="179">
  <si>
    <t>Ⅰ．直接経費</t>
    <rPh sb="2" eb="4">
      <t>チョクセツ</t>
    </rPh>
    <rPh sb="4" eb="6">
      <t>ケイヒ</t>
    </rPh>
    <phoneticPr fontId="3"/>
  </si>
  <si>
    <t>　１．物品費</t>
    <rPh sb="3" eb="5">
      <t>ブッピン</t>
    </rPh>
    <rPh sb="5" eb="6">
      <t>ヒ</t>
    </rPh>
    <phoneticPr fontId="3"/>
  </si>
  <si>
    <t>　２．人件費・謝金</t>
    <rPh sb="3" eb="6">
      <t>ジンケンヒ</t>
    </rPh>
    <rPh sb="7" eb="9">
      <t>シャキン</t>
    </rPh>
    <phoneticPr fontId="3"/>
  </si>
  <si>
    <t>　３．旅費</t>
    <rPh sb="3" eb="5">
      <t>リョヒ</t>
    </rPh>
    <phoneticPr fontId="3"/>
  </si>
  <si>
    <t>　４．その他</t>
    <rPh sb="5" eb="6">
      <t>タ</t>
    </rPh>
    <phoneticPr fontId="3"/>
  </si>
  <si>
    <t>Ⅲ．再委託費・共同実施費</t>
    <rPh sb="2" eb="5">
      <t>サイイタク</t>
    </rPh>
    <rPh sb="5" eb="6">
      <t>ヒ</t>
    </rPh>
    <rPh sb="7" eb="9">
      <t>キョウドウ</t>
    </rPh>
    <rPh sb="9" eb="11">
      <t>ジッシ</t>
    </rPh>
    <rPh sb="11" eb="12">
      <t>ヒ</t>
    </rPh>
    <phoneticPr fontId="3"/>
  </si>
  <si>
    <t>Ⅰ．機械装置等費</t>
    <rPh sb="2" eb="4">
      <t>キカイ</t>
    </rPh>
    <rPh sb="4" eb="6">
      <t>ソウチ</t>
    </rPh>
    <rPh sb="6" eb="7">
      <t>トウ</t>
    </rPh>
    <rPh sb="7" eb="8">
      <t>ヒ</t>
    </rPh>
    <phoneticPr fontId="3"/>
  </si>
  <si>
    <t>　１．土木・建築工事費</t>
    <rPh sb="3" eb="5">
      <t>ドボク</t>
    </rPh>
    <rPh sb="6" eb="8">
      <t>ケンチク</t>
    </rPh>
    <rPh sb="8" eb="11">
      <t>コウジヒ</t>
    </rPh>
    <phoneticPr fontId="3"/>
  </si>
  <si>
    <t>　２．機械装置等製作・購入費</t>
    <rPh sb="3" eb="5">
      <t>キカイ</t>
    </rPh>
    <rPh sb="5" eb="7">
      <t>ソウチ</t>
    </rPh>
    <rPh sb="7" eb="8">
      <t>トウ</t>
    </rPh>
    <rPh sb="8" eb="10">
      <t>セイサク</t>
    </rPh>
    <rPh sb="11" eb="13">
      <t>コウニュウ</t>
    </rPh>
    <rPh sb="13" eb="14">
      <t>ヒ</t>
    </rPh>
    <phoneticPr fontId="3"/>
  </si>
  <si>
    <t>　３．保守・改造修理費</t>
    <rPh sb="3" eb="5">
      <t>ホシュ</t>
    </rPh>
    <rPh sb="6" eb="8">
      <t>カイゾウ</t>
    </rPh>
    <rPh sb="8" eb="11">
      <t>シュウリヒ</t>
    </rPh>
    <phoneticPr fontId="3"/>
  </si>
  <si>
    <t>Ⅱ．労務費</t>
    <rPh sb="2" eb="5">
      <t>ロウムヒ</t>
    </rPh>
    <phoneticPr fontId="3"/>
  </si>
  <si>
    <t>　１．研究員費</t>
    <rPh sb="3" eb="6">
      <t>ケンキュウイン</t>
    </rPh>
    <rPh sb="6" eb="7">
      <t>ヒ</t>
    </rPh>
    <phoneticPr fontId="3"/>
  </si>
  <si>
    <t>　２．補助員費</t>
    <rPh sb="3" eb="6">
      <t>ホジョイン</t>
    </rPh>
    <rPh sb="6" eb="7">
      <t>ヒ</t>
    </rPh>
    <phoneticPr fontId="3"/>
  </si>
  <si>
    <t>Ⅲ．その他経費</t>
    <rPh sb="4" eb="5">
      <t>タ</t>
    </rPh>
    <rPh sb="5" eb="7">
      <t>ケイヒ</t>
    </rPh>
    <phoneticPr fontId="3"/>
  </si>
  <si>
    <t>　１．消耗品費</t>
    <rPh sb="3" eb="6">
      <t>ショウモウヒン</t>
    </rPh>
    <rPh sb="6" eb="7">
      <t>ヒ</t>
    </rPh>
    <phoneticPr fontId="3"/>
  </si>
  <si>
    <t>　２．旅費</t>
    <rPh sb="3" eb="5">
      <t>リョヒ</t>
    </rPh>
    <phoneticPr fontId="3"/>
  </si>
  <si>
    <t>　３．外注費</t>
    <rPh sb="3" eb="6">
      <t>ガイチュウヒ</t>
    </rPh>
    <phoneticPr fontId="3"/>
  </si>
  <si>
    <t>　４．諸経費</t>
    <rPh sb="3" eb="6">
      <t>ショケイヒ</t>
    </rPh>
    <phoneticPr fontId="3"/>
  </si>
  <si>
    <t>Ⅴ．再委託費・共同実施費</t>
    <rPh sb="2" eb="5">
      <t>サイイタク</t>
    </rPh>
    <rPh sb="5" eb="6">
      <t>ヒ</t>
    </rPh>
    <rPh sb="7" eb="9">
      <t>キョウドウ</t>
    </rPh>
    <rPh sb="9" eb="11">
      <t>ジッシ</t>
    </rPh>
    <rPh sb="11" eb="12">
      <t>ヒ</t>
    </rPh>
    <phoneticPr fontId="3"/>
  </si>
  <si>
    <t>　１．再委託費</t>
    <rPh sb="3" eb="6">
      <t>サイイタク</t>
    </rPh>
    <rPh sb="6" eb="7">
      <t>ヒ</t>
    </rPh>
    <phoneticPr fontId="3"/>
  </si>
  <si>
    <t>　２．共同実施費</t>
    <rPh sb="3" eb="5">
      <t>キョウドウ</t>
    </rPh>
    <rPh sb="5" eb="7">
      <t>ジッシ</t>
    </rPh>
    <rPh sb="7" eb="8">
      <t>ヒ</t>
    </rPh>
    <phoneticPr fontId="3"/>
  </si>
  <si>
    <t>○○土木・建築工事費</t>
    <rPh sb="2" eb="4">
      <t>ドボク</t>
    </rPh>
    <rPh sb="5" eb="7">
      <t>ケンチク</t>
    </rPh>
    <rPh sb="7" eb="10">
      <t>コウジヒ</t>
    </rPh>
    <phoneticPr fontId="3"/>
  </si>
  <si>
    <t>○○製作設計費</t>
    <rPh sb="2" eb="4">
      <t>セイサク</t>
    </rPh>
    <rPh sb="4" eb="7">
      <t>セッケイヒ</t>
    </rPh>
    <phoneticPr fontId="3"/>
  </si>
  <si>
    <t>○○試験装置　一式</t>
    <rPh sb="2" eb="4">
      <t>シケン</t>
    </rPh>
    <rPh sb="4" eb="6">
      <t>ソウチ</t>
    </rPh>
    <rPh sb="7" eb="9">
      <t>イッシキ</t>
    </rPh>
    <phoneticPr fontId="3"/>
  </si>
  <si>
    <t>○○評価装置　一式</t>
    <rPh sb="2" eb="4">
      <t>ヒョウカ</t>
    </rPh>
    <rPh sb="4" eb="6">
      <t>ソウチ</t>
    </rPh>
    <rPh sb="7" eb="9">
      <t>イッシキ</t>
    </rPh>
    <phoneticPr fontId="3"/>
  </si>
  <si>
    <t>○○作成装置　一式</t>
    <rPh sb="2" eb="4">
      <t>サクセイ</t>
    </rPh>
    <rPh sb="4" eb="6">
      <t>ソウチ</t>
    </rPh>
    <rPh sb="7" eb="9">
      <t>イッシキ</t>
    </rPh>
    <phoneticPr fontId="3"/>
  </si>
  <si>
    <t>○○装置改造費　一式</t>
    <rPh sb="2" eb="4">
      <t>ソウチ</t>
    </rPh>
    <rPh sb="4" eb="7">
      <t>カイゾウヒ</t>
    </rPh>
    <rPh sb="8" eb="10">
      <t>イッシキ</t>
    </rPh>
    <phoneticPr fontId="3"/>
  </si>
  <si>
    <t>○○装置保守費　一式</t>
    <rPh sb="2" eb="4">
      <t>ソウチ</t>
    </rPh>
    <rPh sb="4" eb="6">
      <t>ホシュ</t>
    </rPh>
    <rPh sb="6" eb="7">
      <t>ヒ</t>
    </rPh>
    <rPh sb="8" eb="10">
      <t>イッシキ</t>
    </rPh>
    <phoneticPr fontId="3"/>
  </si>
  <si>
    <t>○○薬品　一式</t>
    <rPh sb="2" eb="4">
      <t>ヤクヒン</t>
    </rPh>
    <rPh sb="5" eb="7">
      <t>イッシキ</t>
    </rPh>
    <phoneticPr fontId="3"/>
  </si>
  <si>
    <t>○○実験器具　一式</t>
    <rPh sb="2" eb="4">
      <t>ジッケン</t>
    </rPh>
    <rPh sb="4" eb="6">
      <t>キグ</t>
    </rPh>
    <rPh sb="7" eb="9">
      <t>イッシキ</t>
    </rPh>
    <phoneticPr fontId="3"/>
  </si>
  <si>
    <t>国内旅費一式</t>
    <rPh sb="0" eb="2">
      <t>コクナイ</t>
    </rPh>
    <rPh sb="2" eb="4">
      <t>リョヒ</t>
    </rPh>
    <rPh sb="4" eb="6">
      <t>イッシキ</t>
    </rPh>
    <phoneticPr fontId="3"/>
  </si>
  <si>
    <t>　　(1)研究員旅費</t>
    <rPh sb="5" eb="8">
      <t>ケンキュウイン</t>
    </rPh>
    <rPh sb="8" eb="10">
      <t>リョヒ</t>
    </rPh>
    <phoneticPr fontId="3"/>
  </si>
  <si>
    <t>海外旅費一式</t>
    <rPh sb="0" eb="2">
      <t>カイガイ</t>
    </rPh>
    <rPh sb="2" eb="4">
      <t>リョヒ</t>
    </rPh>
    <rPh sb="4" eb="6">
      <t>イッシキ</t>
    </rPh>
    <phoneticPr fontId="3"/>
  </si>
  <si>
    <t>　　(1)機械リース料</t>
    <rPh sb="5" eb="7">
      <t>キカイ</t>
    </rPh>
    <rPh sb="10" eb="11">
      <t>リョウ</t>
    </rPh>
    <phoneticPr fontId="3"/>
  </si>
  <si>
    <t>　　(2)委員会費</t>
    <rPh sb="5" eb="7">
      <t>イイン</t>
    </rPh>
    <rPh sb="7" eb="9">
      <t>カイヒ</t>
    </rPh>
    <phoneticPr fontId="3"/>
  </si>
  <si>
    <t>　　(3)報告書等作成費</t>
    <rPh sb="5" eb="8">
      <t>ホウコクショ</t>
    </rPh>
    <rPh sb="8" eb="9">
      <t>トウ</t>
    </rPh>
    <rPh sb="9" eb="11">
      <t>サクセイ</t>
    </rPh>
    <rPh sb="11" eb="12">
      <t>ヒ</t>
    </rPh>
    <phoneticPr fontId="3"/>
  </si>
  <si>
    <t>国立大学法人☆☆☆大学</t>
    <rPh sb="0" eb="2">
      <t>コクリツ</t>
    </rPh>
    <rPh sb="2" eb="4">
      <t>ダイガク</t>
    </rPh>
    <rPh sb="4" eb="6">
      <t>ホウジン</t>
    </rPh>
    <rPh sb="9" eb="11">
      <t>ダイガク</t>
    </rPh>
    <phoneticPr fontId="3"/>
  </si>
  <si>
    <t>株式会社○○○○</t>
    <rPh sb="0" eb="2">
      <t>カブシキ</t>
    </rPh>
    <rPh sb="2" eb="4">
      <t>カイシャ</t>
    </rPh>
    <phoneticPr fontId="3"/>
  </si>
  <si>
    <t>機械リース料</t>
    <rPh sb="0" eb="2">
      <t>キカイ</t>
    </rPh>
    <rPh sb="5" eb="6">
      <t>リョウ</t>
    </rPh>
    <phoneticPr fontId="3"/>
  </si>
  <si>
    <t>円</t>
    <rPh sb="0" eb="1">
      <t>エン</t>
    </rPh>
    <phoneticPr fontId="3"/>
  </si>
  <si>
    <t>×</t>
    <phoneticPr fontId="3"/>
  </si>
  <si>
    <t>H</t>
    <phoneticPr fontId="3"/>
  </si>
  <si>
    <t>○○製作加工費</t>
    <rPh sb="2" eb="4">
      <t>セイサク</t>
    </rPh>
    <rPh sb="4" eb="7">
      <t>カコウヒ</t>
    </rPh>
    <phoneticPr fontId="3"/>
  </si>
  <si>
    <t>＝</t>
    <phoneticPr fontId="3"/>
  </si>
  <si>
    <t>日</t>
    <rPh sb="0" eb="1">
      <t>ニチ</t>
    </rPh>
    <phoneticPr fontId="3"/>
  </si>
  <si>
    <t>ヶ月</t>
    <rPh sb="1" eb="2">
      <t>ゲツ</t>
    </rPh>
    <phoneticPr fontId="3"/>
  </si>
  <si>
    <t>委員謝金一式</t>
    <rPh sb="0" eb="2">
      <t>イイン</t>
    </rPh>
    <rPh sb="2" eb="4">
      <t>シャキン</t>
    </rPh>
    <rPh sb="4" eb="6">
      <t>イッシキ</t>
    </rPh>
    <phoneticPr fontId="3"/>
  </si>
  <si>
    <t>委員旅費一式</t>
    <rPh sb="0" eb="2">
      <t>イイン</t>
    </rPh>
    <rPh sb="2" eb="4">
      <t>リョヒ</t>
    </rPh>
    <rPh sb="4" eb="6">
      <t>イッシキ</t>
    </rPh>
    <phoneticPr fontId="3"/>
  </si>
  <si>
    <t>Ⅳ．間接経費〔（Ⅰ＋Ⅱ＋Ⅲ）×10%〕</t>
    <rPh sb="2" eb="4">
      <t>カンセツ</t>
    </rPh>
    <rPh sb="4" eb="6">
      <t>ケイヒ</t>
    </rPh>
    <phoneticPr fontId="3"/>
  </si>
  <si>
    <t>％</t>
    <phoneticPr fontId="3"/>
  </si>
  <si>
    <t>積算額（千円）</t>
    <rPh sb="0" eb="2">
      <t>セキサン</t>
    </rPh>
    <rPh sb="2" eb="3">
      <t>ガク</t>
    </rPh>
    <rPh sb="4" eb="6">
      <t>センエン</t>
    </rPh>
    <phoneticPr fontId="3"/>
  </si>
  <si>
    <t>電子ファイル作成一式</t>
    <rPh sb="0" eb="2">
      <t>デンシ</t>
    </rPh>
    <rPh sb="6" eb="8">
      <t>サクセイ</t>
    </rPh>
    <rPh sb="8" eb="10">
      <t>イッシキ</t>
    </rPh>
    <phoneticPr fontId="3"/>
  </si>
  <si>
    <t>宅配便代</t>
    <rPh sb="0" eb="3">
      <t>タクハイビン</t>
    </rPh>
    <rPh sb="3" eb="4">
      <t>ダイ</t>
    </rPh>
    <phoneticPr fontId="3"/>
  </si>
  <si>
    <t>電気、ガス、水道</t>
    <rPh sb="0" eb="2">
      <t>デンキ</t>
    </rPh>
    <rPh sb="6" eb="8">
      <t>スイドウ</t>
    </rPh>
    <phoneticPr fontId="3"/>
  </si>
  <si>
    <t>学会参加費</t>
    <rPh sb="0" eb="2">
      <t>ガッカイ</t>
    </rPh>
    <rPh sb="2" eb="5">
      <t>サンカヒ</t>
    </rPh>
    <phoneticPr fontId="3"/>
  </si>
  <si>
    <t>　　(1)設備備品費</t>
    <rPh sb="5" eb="7">
      <t>セツビ</t>
    </rPh>
    <rPh sb="7" eb="9">
      <t>ビヒン</t>
    </rPh>
    <rPh sb="9" eb="10">
      <t>ヒ</t>
    </rPh>
    <phoneticPr fontId="3"/>
  </si>
  <si>
    <t>　　(2)消耗品費</t>
    <rPh sb="5" eb="8">
      <t>ショウモウヒン</t>
    </rPh>
    <rPh sb="8" eb="9">
      <t>ヒ</t>
    </rPh>
    <phoneticPr fontId="3"/>
  </si>
  <si>
    <t>　　(1)外注費</t>
    <rPh sb="5" eb="8">
      <t>ガイチュウヒ</t>
    </rPh>
    <phoneticPr fontId="3"/>
  </si>
  <si>
    <t>　　(2)印刷製本費</t>
    <rPh sb="5" eb="7">
      <t>インサツ</t>
    </rPh>
    <rPh sb="7" eb="9">
      <t>セイホン</t>
    </rPh>
    <rPh sb="9" eb="10">
      <t>ヒ</t>
    </rPh>
    <phoneticPr fontId="3"/>
  </si>
  <si>
    <t>　　(3)会議費</t>
    <rPh sb="5" eb="8">
      <t>カイギヒ</t>
    </rPh>
    <phoneticPr fontId="3"/>
  </si>
  <si>
    <t>　　(4)通信運搬費</t>
    <rPh sb="5" eb="7">
      <t>ツウシン</t>
    </rPh>
    <rPh sb="7" eb="10">
      <t>ウンパンヒ</t>
    </rPh>
    <phoneticPr fontId="3"/>
  </si>
  <si>
    <t>　　(5)光熱水費</t>
    <rPh sb="5" eb="6">
      <t>ヒカリ</t>
    </rPh>
    <rPh sb="6" eb="8">
      <t>ネッスイ</t>
    </rPh>
    <rPh sb="8" eb="9">
      <t>ヒ</t>
    </rPh>
    <phoneticPr fontId="3"/>
  </si>
  <si>
    <t>　　(6)その他（諸経費）</t>
    <rPh sb="7" eb="8">
      <t>タ</t>
    </rPh>
    <rPh sb="9" eb="12">
      <t>ショケイヒ</t>
    </rPh>
    <phoneticPr fontId="3"/>
  </si>
  <si>
    <t>　　(1)人件費</t>
    <rPh sb="5" eb="8">
      <t>ジンケンヒ</t>
    </rPh>
    <phoneticPr fontId="3"/>
  </si>
  <si>
    <t>　　(2)謝金</t>
    <rPh sb="5" eb="7">
      <t>シャキン</t>
    </rPh>
    <phoneticPr fontId="3"/>
  </si>
  <si>
    <t>株式会社□□</t>
    <rPh sb="0" eb="2">
      <t>カブシキ</t>
    </rPh>
    <rPh sb="2" eb="4">
      <t>カイシャ</t>
    </rPh>
    <phoneticPr fontId="3"/>
  </si>
  <si>
    <t>　＝</t>
    <phoneticPr fontId="3"/>
  </si>
  <si>
    <t xml:space="preserve">委員謝金一式 </t>
    <rPh sb="0" eb="2">
      <t>イイン</t>
    </rPh>
    <rPh sb="2" eb="4">
      <t>シャキン</t>
    </rPh>
    <rPh sb="4" eb="6">
      <t>イッシキ</t>
    </rPh>
    <phoneticPr fontId="3"/>
  </si>
  <si>
    <t>合計（Ⅰ＋Ⅱ）</t>
    <rPh sb="0" eb="2">
      <t>ゴウケイ</t>
    </rPh>
    <phoneticPr fontId="3"/>
  </si>
  <si>
    <t>学校法人△△△大学</t>
    <rPh sb="0" eb="2">
      <t>ガッコウ</t>
    </rPh>
    <rPh sb="2" eb="4">
      <t>ホウジン</t>
    </rPh>
    <rPh sb="7" eb="9">
      <t>ダイガク</t>
    </rPh>
    <phoneticPr fontId="3"/>
  </si>
  <si>
    <t>積算額（円）</t>
    <rPh sb="0" eb="2">
      <t>セキサン</t>
    </rPh>
    <rPh sb="2" eb="3">
      <t>ガク</t>
    </rPh>
    <rPh sb="4" eb="5">
      <t>エン</t>
    </rPh>
    <phoneticPr fontId="3"/>
  </si>
  <si>
    <t>学校法人▽▽大学</t>
    <rPh sb="0" eb="2">
      <t>ガッコウ</t>
    </rPh>
    <rPh sb="2" eb="4">
      <t>ホウジン</t>
    </rPh>
    <rPh sb="6" eb="8">
      <t>ダイガク</t>
    </rPh>
    <phoneticPr fontId="3"/>
  </si>
  <si>
    <t>国立大学法人◇◇大学</t>
    <rPh sb="0" eb="2">
      <t>コクリツ</t>
    </rPh>
    <rPh sb="2" eb="4">
      <t>ダイガク</t>
    </rPh>
    <rPh sb="4" eb="6">
      <t>ホウジン</t>
    </rPh>
    <rPh sb="8" eb="10">
      <t>ダイガク</t>
    </rPh>
    <phoneticPr fontId="3"/>
  </si>
  <si>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3"/>
  </si>
  <si>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3"/>
  </si>
  <si>
    <t>研究員費　　※</t>
    <rPh sb="0" eb="3">
      <t>ケンキュウイン</t>
    </rPh>
    <rPh sb="3" eb="4">
      <t>ヒ</t>
    </rPh>
    <phoneticPr fontId="3"/>
  </si>
  <si>
    <t>補助員費　　※</t>
    <rPh sb="0" eb="3">
      <t>ホジョイン</t>
    </rPh>
    <rPh sb="3" eb="4">
      <t>ヒ</t>
    </rPh>
    <phoneticPr fontId="3"/>
  </si>
  <si>
    <t>海外旅費一式　　※</t>
    <rPh sb="0" eb="2">
      <t>カイガイ</t>
    </rPh>
    <rPh sb="2" eb="4">
      <t>リョヒ</t>
    </rPh>
    <rPh sb="4" eb="6">
      <t>イッシキ</t>
    </rPh>
    <phoneticPr fontId="3"/>
  </si>
  <si>
    <t>＠</t>
    <phoneticPr fontId="3"/>
  </si>
  <si>
    <t>①小計（Ⅰ＋Ⅱ＋Ⅲ＋Ⅳ）</t>
    <rPh sb="1" eb="3">
      <t>ショウケイ</t>
    </rPh>
    <phoneticPr fontId="3"/>
  </si>
  <si>
    <t>③消費税及び地方消費税(円）</t>
    <rPh sb="1" eb="4">
      <t>ショウヒゼイ</t>
    </rPh>
    <rPh sb="4" eb="5">
      <t>オヨ</t>
    </rPh>
    <rPh sb="6" eb="8">
      <t>チホウ</t>
    </rPh>
    <rPh sb="8" eb="11">
      <t>ショウヒゼイ</t>
    </rPh>
    <rPh sb="12" eb="13">
      <t>エン</t>
    </rPh>
    <phoneticPr fontId="3"/>
  </si>
  <si>
    <t>積算基礎（円）</t>
    <rPh sb="0" eb="2">
      <t>セキサン</t>
    </rPh>
    <rPh sb="2" eb="4">
      <t>キソ</t>
    </rPh>
    <rPh sb="5" eb="6">
      <t>エン</t>
    </rPh>
    <phoneticPr fontId="3"/>
  </si>
  <si>
    <t>総計(円）</t>
    <rPh sb="0" eb="2">
      <t>ソウケイ</t>
    </rPh>
    <rPh sb="3" eb="4">
      <t>エン</t>
    </rPh>
    <phoneticPr fontId="3"/>
  </si>
  <si>
    <t>＝</t>
    <phoneticPr fontId="3"/>
  </si>
  <si>
    <t>①合計（Ⅰ＋Ⅱ、円）</t>
    <rPh sb="1" eb="3">
      <t>ゴウケイ</t>
    </rPh>
    <rPh sb="8" eb="9">
      <t>エン</t>
    </rPh>
    <phoneticPr fontId="3"/>
  </si>
  <si>
    <t>総計（①＋Ⅲ）</t>
    <rPh sb="0" eb="2">
      <t>ソウケイ</t>
    </rPh>
    <phoneticPr fontId="3"/>
  </si>
  <si>
    <t>②うち消費税及び地方消費税(円）</t>
    <rPh sb="3" eb="6">
      <t>ショウヒゼイ</t>
    </rPh>
    <rPh sb="6" eb="7">
      <t>オヨ</t>
    </rPh>
    <rPh sb="8" eb="10">
      <t>チホウ</t>
    </rPh>
    <rPh sb="10" eb="13">
      <t>ショウヒゼイ</t>
    </rPh>
    <rPh sb="14" eb="15">
      <t>エン</t>
    </rPh>
    <phoneticPr fontId="3"/>
  </si>
  <si>
    <t>うち消費税及び地方消費税(②＋③）</t>
    <rPh sb="2" eb="5">
      <t>ショウヒゼイ</t>
    </rPh>
    <rPh sb="5" eb="6">
      <t>オヨ</t>
    </rPh>
    <rPh sb="7" eb="9">
      <t>チホウ</t>
    </rPh>
    <rPh sb="9" eb="12">
      <t>ショウヒゼイ</t>
    </rPh>
    <phoneticPr fontId="3"/>
  </si>
  <si>
    <t>②小計（①、円）</t>
    <rPh sb="1" eb="3">
      <t>ショウケイ</t>
    </rPh>
    <rPh sb="6" eb="7">
      <t>エン</t>
    </rPh>
    <phoneticPr fontId="3"/>
  </si>
  <si>
    <t>合計（②＋③）</t>
    <rPh sb="0" eb="2">
      <t>ゴウケイ</t>
    </rPh>
    <phoneticPr fontId="3"/>
  </si>
  <si>
    <t>④消費税及び地方消費税</t>
    <rPh sb="1" eb="4">
      <t>ショウヒゼイ</t>
    </rPh>
    <rPh sb="4" eb="5">
      <t>オヨ</t>
    </rPh>
    <rPh sb="6" eb="8">
      <t>チホウ</t>
    </rPh>
    <rPh sb="8" eb="11">
      <t>ショウヒゼイ</t>
    </rPh>
    <phoneticPr fontId="3"/>
  </si>
  <si>
    <t>合計(Ｖ＋④）</t>
    <rPh sb="0" eb="2">
      <t>ゴウケイ</t>
    </rPh>
    <phoneticPr fontId="3"/>
  </si>
  <si>
    <t>合計（②＋Ⅴ）</t>
    <rPh sb="0" eb="2">
      <t>ゴウケイ</t>
    </rPh>
    <phoneticPr fontId="3"/>
  </si>
  <si>
    <t>消費税及び地方消費税(③＋④）</t>
    <rPh sb="0" eb="3">
      <t>ショウヒゼイ</t>
    </rPh>
    <rPh sb="3" eb="4">
      <t>オヨ</t>
    </rPh>
    <rPh sb="5" eb="7">
      <t>チホウ</t>
    </rPh>
    <rPh sb="7" eb="10">
      <t>ショウヒゼイ</t>
    </rPh>
    <phoneticPr fontId="3"/>
  </si>
  <si>
    <t>③うち消費税及び地方消費税(円）</t>
    <rPh sb="3" eb="6">
      <t>ショウヒゼイ</t>
    </rPh>
    <rPh sb="6" eb="7">
      <t>オヨ</t>
    </rPh>
    <rPh sb="8" eb="10">
      <t>チホウ</t>
    </rPh>
    <rPh sb="10" eb="13">
      <t>ショウヒゼイ</t>
    </rPh>
    <rPh sb="14" eb="15">
      <t>エン</t>
    </rPh>
    <phoneticPr fontId="3"/>
  </si>
  <si>
    <t>会場借料</t>
    <rPh sb="0" eb="2">
      <t>カイジョウ</t>
    </rPh>
    <rPh sb="2" eb="4">
      <t>シャクリョウ</t>
    </rPh>
    <phoneticPr fontId="3"/>
  </si>
  <si>
    <t>合計（②＋③）</t>
    <rPh sb="0" eb="2">
      <t>ゴウケイ</t>
    </rPh>
    <phoneticPr fontId="14"/>
  </si>
  <si>
    <t>③消費税及び地方消費税(円）</t>
    <rPh sb="1" eb="4">
      <t>ショウヒゼイ</t>
    </rPh>
    <rPh sb="4" eb="5">
      <t>オヨ</t>
    </rPh>
    <rPh sb="6" eb="8">
      <t>チホウ</t>
    </rPh>
    <rPh sb="8" eb="11">
      <t>ショウヒゼイ</t>
    </rPh>
    <rPh sb="12" eb="13">
      <t>エン</t>
    </rPh>
    <phoneticPr fontId="14"/>
  </si>
  <si>
    <t>②小計（①、円）</t>
    <rPh sb="1" eb="3">
      <t>ショウケイ</t>
    </rPh>
    <rPh sb="6" eb="7">
      <t>エン</t>
    </rPh>
    <phoneticPr fontId="14"/>
  </si>
  <si>
    <t>①合計（Ⅰ＋Ⅱ）</t>
    <rPh sb="1" eb="3">
      <t>ゴウケイ</t>
    </rPh>
    <phoneticPr fontId="14"/>
  </si>
  <si>
    <t>＝</t>
    <phoneticPr fontId="14"/>
  </si>
  <si>
    <t>％</t>
    <phoneticPr fontId="14"/>
  </si>
  <si>
    <t>×</t>
    <phoneticPr fontId="14"/>
  </si>
  <si>
    <t>円</t>
    <rPh sb="0" eb="1">
      <t>エン</t>
    </rPh>
    <phoneticPr fontId="14"/>
  </si>
  <si>
    <t>ヶ月</t>
    <rPh sb="1" eb="2">
      <t>ゲツ</t>
    </rPh>
    <phoneticPr fontId="14"/>
  </si>
  <si>
    <t>＠</t>
    <phoneticPr fontId="14"/>
  </si>
  <si>
    <t>機械リース料</t>
    <rPh sb="0" eb="2">
      <t>キカイ</t>
    </rPh>
    <rPh sb="5" eb="6">
      <t>リョウ</t>
    </rPh>
    <phoneticPr fontId="14"/>
  </si>
  <si>
    <t>　　(４)リース料</t>
    <rPh sb="8" eb="9">
      <t>リョウ</t>
    </rPh>
    <phoneticPr fontId="14"/>
  </si>
  <si>
    <t>委員謝金一式</t>
    <rPh sb="0" eb="2">
      <t>イイン</t>
    </rPh>
    <rPh sb="2" eb="4">
      <t>シャキン</t>
    </rPh>
    <rPh sb="4" eb="6">
      <t>イッシキ</t>
    </rPh>
    <phoneticPr fontId="14"/>
  </si>
  <si>
    <t>　　(3)謝金</t>
    <rPh sb="5" eb="7">
      <t>シャキン</t>
    </rPh>
    <phoneticPr fontId="14"/>
  </si>
  <si>
    <t>会議費一式</t>
    <rPh sb="0" eb="3">
      <t>カイギヒ</t>
    </rPh>
    <rPh sb="3" eb="5">
      <t>イッシキ</t>
    </rPh>
    <phoneticPr fontId="14"/>
  </si>
  <si>
    <t>　　(２)会議費</t>
    <rPh sb="5" eb="8">
      <t>カイギヒ</t>
    </rPh>
    <phoneticPr fontId="14"/>
  </si>
  <si>
    <t>電子ファイル作成一式</t>
    <rPh sb="0" eb="2">
      <t>デンシ</t>
    </rPh>
    <rPh sb="6" eb="8">
      <t>サクセイ</t>
    </rPh>
    <rPh sb="8" eb="10">
      <t>イッシキ</t>
    </rPh>
    <phoneticPr fontId="14"/>
  </si>
  <si>
    <t>　　(１)印刷製本費</t>
    <rPh sb="5" eb="7">
      <t>インサツ</t>
    </rPh>
    <rPh sb="7" eb="9">
      <t>セイホン</t>
    </rPh>
    <rPh sb="9" eb="10">
      <t>ヒ</t>
    </rPh>
    <phoneticPr fontId="14"/>
  </si>
  <si>
    <t>　６．その他</t>
    <rPh sb="5" eb="6">
      <t>タ</t>
    </rPh>
    <phoneticPr fontId="14"/>
  </si>
  <si>
    <t>国内旅費一式</t>
    <rPh sb="0" eb="2">
      <t>コクナイ</t>
    </rPh>
    <rPh sb="2" eb="4">
      <t>リョヒ</t>
    </rPh>
    <rPh sb="4" eb="6">
      <t>イッシキ</t>
    </rPh>
    <phoneticPr fontId="14"/>
  </si>
  <si>
    <t xml:space="preserve">  　(2)委員等旅費</t>
    <rPh sb="6" eb="8">
      <t>イイン</t>
    </rPh>
    <rPh sb="8" eb="9">
      <t>トウ</t>
    </rPh>
    <rPh sb="9" eb="11">
      <t>リョヒ</t>
    </rPh>
    <phoneticPr fontId="14"/>
  </si>
  <si>
    <t>海外旅費一式</t>
    <rPh sb="0" eb="2">
      <t>カイガイ</t>
    </rPh>
    <rPh sb="2" eb="4">
      <t>リョヒ</t>
    </rPh>
    <rPh sb="4" eb="6">
      <t>イッシキ</t>
    </rPh>
    <phoneticPr fontId="14"/>
  </si>
  <si>
    <t>　　(1)研究員旅費</t>
    <rPh sb="5" eb="8">
      <t>ケンキュウイン</t>
    </rPh>
    <rPh sb="8" eb="10">
      <t>リョヒ</t>
    </rPh>
    <phoneticPr fontId="14"/>
  </si>
  <si>
    <t>　５．旅費</t>
    <rPh sb="3" eb="5">
      <t>リョヒ</t>
    </rPh>
    <phoneticPr fontId="14"/>
  </si>
  <si>
    <t>　＝</t>
    <phoneticPr fontId="14"/>
  </si>
  <si>
    <t>ガス代一式</t>
    <rPh sb="2" eb="3">
      <t>ダイ</t>
    </rPh>
    <rPh sb="3" eb="5">
      <t>イッシキ</t>
    </rPh>
    <phoneticPr fontId="14"/>
  </si>
  <si>
    <t>水道代一式</t>
    <rPh sb="0" eb="3">
      <t>スイドウダイ</t>
    </rPh>
    <rPh sb="3" eb="5">
      <t>イッシキ</t>
    </rPh>
    <phoneticPr fontId="14"/>
  </si>
  <si>
    <t>電気代一式</t>
    <rPh sb="0" eb="2">
      <t>デンキ</t>
    </rPh>
    <rPh sb="2" eb="3">
      <t>ダイ</t>
    </rPh>
    <rPh sb="3" eb="5">
      <t>イッシキ</t>
    </rPh>
    <phoneticPr fontId="14"/>
  </si>
  <si>
    <t>　４．光熱水費</t>
    <rPh sb="3" eb="4">
      <t>ヒカリ</t>
    </rPh>
    <rPh sb="4" eb="5">
      <t>ネツ</t>
    </rPh>
    <rPh sb="5" eb="6">
      <t>スイ</t>
    </rPh>
    <rPh sb="6" eb="7">
      <t>ヒ</t>
    </rPh>
    <phoneticPr fontId="14"/>
  </si>
  <si>
    <t>日</t>
    <rPh sb="0" eb="1">
      <t>ニチ</t>
    </rPh>
    <phoneticPr fontId="14"/>
  </si>
  <si>
    <t>補助員費</t>
    <rPh sb="0" eb="3">
      <t>ホジョイン</t>
    </rPh>
    <rPh sb="3" eb="4">
      <t>ヒ</t>
    </rPh>
    <phoneticPr fontId="14"/>
  </si>
  <si>
    <t>研究員費</t>
    <rPh sb="0" eb="3">
      <t>ケンキュウイン</t>
    </rPh>
    <rPh sb="3" eb="4">
      <t>ヒ</t>
    </rPh>
    <phoneticPr fontId="14"/>
  </si>
  <si>
    <t>　３．人件費</t>
    <rPh sb="3" eb="6">
      <t>ジンケンヒ</t>
    </rPh>
    <phoneticPr fontId="14"/>
  </si>
  <si>
    <t>○○実験器具　一式</t>
    <rPh sb="2" eb="4">
      <t>ジッケン</t>
    </rPh>
    <rPh sb="4" eb="6">
      <t>キグ</t>
    </rPh>
    <rPh sb="7" eb="9">
      <t>イッシキ</t>
    </rPh>
    <phoneticPr fontId="14"/>
  </si>
  <si>
    <t>○○薬品　一式</t>
    <rPh sb="2" eb="4">
      <t>ヤクヒン</t>
    </rPh>
    <rPh sb="5" eb="7">
      <t>イッシキ</t>
    </rPh>
    <phoneticPr fontId="14"/>
  </si>
  <si>
    <t>　２．消耗品費</t>
    <rPh sb="3" eb="6">
      <t>ショウモウヒン</t>
    </rPh>
    <rPh sb="6" eb="7">
      <t>ヒ</t>
    </rPh>
    <phoneticPr fontId="14"/>
  </si>
  <si>
    <t>○○作成装置　一式</t>
    <rPh sb="2" eb="4">
      <t>サクセイ</t>
    </rPh>
    <rPh sb="4" eb="6">
      <t>ソウチ</t>
    </rPh>
    <rPh sb="7" eb="9">
      <t>イッシキ</t>
    </rPh>
    <phoneticPr fontId="14"/>
  </si>
  <si>
    <t>○○評価装置　一式</t>
    <rPh sb="2" eb="4">
      <t>ヒョウカ</t>
    </rPh>
    <rPh sb="4" eb="6">
      <t>ソウチ</t>
    </rPh>
    <rPh sb="7" eb="9">
      <t>イッシキ</t>
    </rPh>
    <phoneticPr fontId="14"/>
  </si>
  <si>
    <t>○○試験装置　一式</t>
    <rPh sb="2" eb="4">
      <t>シケン</t>
    </rPh>
    <rPh sb="4" eb="6">
      <t>ソウチ</t>
    </rPh>
    <rPh sb="7" eb="9">
      <t>イッシキ</t>
    </rPh>
    <phoneticPr fontId="14"/>
  </si>
  <si>
    <t>　１．備品費</t>
    <rPh sb="3" eb="5">
      <t>ビヒン</t>
    </rPh>
    <rPh sb="5" eb="6">
      <t>ヒ</t>
    </rPh>
    <phoneticPr fontId="14"/>
  </si>
  <si>
    <t>Ⅰ．直接経費</t>
    <rPh sb="2" eb="4">
      <t>チョクセツ</t>
    </rPh>
    <rPh sb="4" eb="6">
      <t>ケイヒ</t>
    </rPh>
    <phoneticPr fontId="14"/>
  </si>
  <si>
    <t>積算額（千円）</t>
    <rPh sb="0" eb="2">
      <t>セキサン</t>
    </rPh>
    <rPh sb="2" eb="3">
      <t>ガク</t>
    </rPh>
    <rPh sb="4" eb="6">
      <t>センエン</t>
    </rPh>
    <phoneticPr fontId="14"/>
  </si>
  <si>
    <t>積算基礎（円）</t>
    <rPh sb="0" eb="2">
      <t>セキサン</t>
    </rPh>
    <rPh sb="2" eb="4">
      <t>キソ</t>
    </rPh>
    <rPh sb="5" eb="6">
      <t>エン</t>
    </rPh>
    <phoneticPr fontId="14"/>
  </si>
  <si>
    <t>項目別明細表（一般事業者用）</t>
    <rPh sb="0" eb="2">
      <t>コウモク</t>
    </rPh>
    <rPh sb="2" eb="3">
      <t>ベツ</t>
    </rPh>
    <rPh sb="3" eb="6">
      <t>メイサイヒョウ</t>
    </rPh>
    <rPh sb="7" eb="9">
      <t>イッパン</t>
    </rPh>
    <rPh sb="9" eb="12">
      <t>ジギョウシャ</t>
    </rPh>
    <rPh sb="12" eb="13">
      <t>ヨウ</t>
    </rPh>
    <phoneticPr fontId="3"/>
  </si>
  <si>
    <t>　項目別明細表（大学用　／内税方式）</t>
    <rPh sb="1" eb="4">
      <t>コウモクベツ</t>
    </rPh>
    <rPh sb="4" eb="7">
      <t>メイサイヒョウ</t>
    </rPh>
    <rPh sb="13" eb="15">
      <t>ウチゼイ</t>
    </rPh>
    <rPh sb="15" eb="17">
      <t>ホウシキ</t>
    </rPh>
    <phoneticPr fontId="3"/>
  </si>
  <si>
    <t>　項目別明細表　（国立研究開発法人等用）</t>
    <phoneticPr fontId="14"/>
  </si>
  <si>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3"/>
  </si>
  <si>
    <t>合計（②＋Ⅲ）</t>
    <rPh sb="0" eb="2">
      <t>ゴウケイ</t>
    </rPh>
    <phoneticPr fontId="3"/>
  </si>
  <si>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3"/>
  </si>
  <si>
    <t>合計(Ⅲ＋④）</t>
    <rPh sb="0" eb="2">
      <t>ゴウケイ</t>
    </rPh>
    <phoneticPr fontId="3"/>
  </si>
  <si>
    <t>Ⅱ．間接経費〔Ⅰ×30%〕</t>
    <rPh sb="2" eb="4">
      <t>カンセツ</t>
    </rPh>
    <rPh sb="4" eb="6">
      <t>ケイヒ</t>
    </rPh>
    <phoneticPr fontId="14"/>
  </si>
  <si>
    <t>Ⅱ．間接経費〔Ⅰ×30%〕</t>
    <rPh sb="2" eb="4">
      <t>カンセツ</t>
    </rPh>
    <rPh sb="4" eb="6">
      <t>ケイヒ</t>
    </rPh>
    <phoneticPr fontId="3"/>
  </si>
  <si>
    <t>　　(2)有識者（専門家）旅費</t>
    <rPh sb="5" eb="8">
      <t>ユウシキシャ</t>
    </rPh>
    <rPh sb="9" eb="12">
      <t>センモンカ</t>
    </rPh>
    <rPh sb="13" eb="15">
      <t>リョヒ</t>
    </rPh>
    <phoneticPr fontId="3"/>
  </si>
  <si>
    <t>○○ソフト製作外注</t>
    <rPh sb="5" eb="7">
      <t>セイサク</t>
    </rPh>
    <rPh sb="7" eb="9">
      <t>ガイチュウ</t>
    </rPh>
    <phoneticPr fontId="3"/>
  </si>
  <si>
    <t>別添2-1</t>
    <rPh sb="0" eb="2">
      <t>ベッテン</t>
    </rPh>
    <phoneticPr fontId="3"/>
  </si>
  <si>
    <t>別添2-1</t>
    <phoneticPr fontId="13"/>
  </si>
  <si>
    <t>別添2-1</t>
    <phoneticPr fontId="3"/>
  </si>
  <si>
    <t>　　(５)アウトリーチ活動費</t>
    <rPh sb="11" eb="14">
      <t>カツドウヒ</t>
    </rPh>
    <phoneticPr fontId="14"/>
  </si>
  <si>
    <t>　　(4)アウトリーチ活動費</t>
    <rPh sb="11" eb="13">
      <t>カツドウ</t>
    </rPh>
    <phoneticPr fontId="3"/>
  </si>
  <si>
    <t>出展関係費、出展物・コンテンツ作成費等一式</t>
    <rPh sb="0" eb="2">
      <t>シュッテン</t>
    </rPh>
    <rPh sb="2" eb="4">
      <t>カンケイ</t>
    </rPh>
    <rPh sb="4" eb="5">
      <t>ヒ</t>
    </rPh>
    <rPh sb="18" eb="19">
      <t>ナド</t>
    </rPh>
    <rPh sb="19" eb="21">
      <t>イッシキ</t>
    </rPh>
    <phoneticPr fontId="3"/>
  </si>
  <si>
    <t>アウトリーチ・出展関係費、出展物・コンテンツ作成費等一式</t>
    <rPh sb="7" eb="9">
      <t>シュッテン</t>
    </rPh>
    <rPh sb="9" eb="11">
      <t>カンケイ</t>
    </rPh>
    <rPh sb="11" eb="12">
      <t>ヒ</t>
    </rPh>
    <rPh sb="25" eb="26">
      <t>ナド</t>
    </rPh>
    <rPh sb="26" eb="28">
      <t>イッシキ</t>
    </rPh>
    <phoneticPr fontId="3"/>
  </si>
  <si>
    <t>■記入時の注意事項</t>
    <rPh sb="1" eb="4">
      <t>キニュウジ</t>
    </rPh>
    <rPh sb="5" eb="9">
      <t>チュウイジコウ</t>
    </rPh>
    <phoneticPr fontId="13"/>
  </si>
  <si>
    <t>・不要なシートはシートごと削除してください。</t>
    <rPh sb="1" eb="3">
      <t>フヨウ</t>
    </rPh>
    <rPh sb="13" eb="15">
      <t>サクジョ</t>
    </rPh>
    <phoneticPr fontId="13"/>
  </si>
  <si>
    <t>・労務費単価が健保等級と一致していることをご確認ください。</t>
    <rPh sb="1" eb="6">
      <t>ロウムヒタンカ</t>
    </rPh>
    <rPh sb="7" eb="11">
      <t>ケンポトウキュウ</t>
    </rPh>
    <rPh sb="12" eb="14">
      <t>イッチ</t>
    </rPh>
    <rPh sb="22" eb="24">
      <t>カクニン</t>
    </rPh>
    <phoneticPr fontId="13"/>
  </si>
  <si>
    <t>記入例：</t>
    <rPh sb="0" eb="3">
      <t>キニュウレイ</t>
    </rPh>
    <phoneticPr fontId="13"/>
  </si>
  <si>
    <t>・記入例のように不要な項目(行)は削除してください。</t>
    <rPh sb="1" eb="4">
      <t>キニュウレイ</t>
    </rPh>
    <rPh sb="8" eb="10">
      <t>フヨウ</t>
    </rPh>
    <rPh sb="11" eb="13">
      <t>コウモク</t>
    </rPh>
    <rPh sb="14" eb="15">
      <t>ギョウ</t>
    </rPh>
    <rPh sb="17" eb="19">
      <t>サクジョ</t>
    </rPh>
    <phoneticPr fontId="13"/>
  </si>
  <si>
    <t>・再委託先が無い場合は、48行目～61行目は行ごと削除してください。</t>
    <rPh sb="1" eb="4">
      <t>サイイタク</t>
    </rPh>
    <rPh sb="4" eb="5">
      <t>サキ</t>
    </rPh>
    <rPh sb="6" eb="7">
      <t>ナ</t>
    </rPh>
    <rPh sb="8" eb="10">
      <t>バアイ</t>
    </rPh>
    <rPh sb="14" eb="16">
      <t>ギョウメ</t>
    </rPh>
    <rPh sb="19" eb="21">
      <t>ギョウメ</t>
    </rPh>
    <rPh sb="22" eb="23">
      <t>ギョウ</t>
    </rPh>
    <rPh sb="25" eb="27">
      <t>サクジョ</t>
    </rPh>
    <phoneticPr fontId="13"/>
  </si>
  <si>
    <t>　また、外注内容がわかるようできる限り具体的な項目名称をご記入ください。</t>
    <rPh sb="4" eb="8">
      <t>ガイチュウナイヨウ</t>
    </rPh>
    <rPh sb="17" eb="18">
      <t>カギ</t>
    </rPh>
    <rPh sb="19" eb="22">
      <t>グタイテキ</t>
    </rPh>
    <rPh sb="23" eb="25">
      <t>コウモク</t>
    </rPh>
    <rPh sb="25" eb="27">
      <t>メイショウ</t>
    </rPh>
    <rPh sb="29" eb="31">
      <t>キニュウ</t>
    </rPh>
    <phoneticPr fontId="13"/>
  </si>
  <si>
    <t>　その際、「#REF!」のエラーが発生する場合は、計算式をご調整ください。</t>
    <rPh sb="3" eb="4">
      <t>サイ</t>
    </rPh>
    <rPh sb="17" eb="19">
      <t>ハッセイ</t>
    </rPh>
    <rPh sb="21" eb="23">
      <t>バアイ</t>
    </rPh>
    <rPh sb="25" eb="28">
      <t>ケイサンシキ</t>
    </rPh>
    <rPh sb="30" eb="32">
      <t>チョウセイ</t>
    </rPh>
    <phoneticPr fontId="13"/>
  </si>
  <si>
    <t>・外注は研究開発要素が含まれてはなりません。</t>
    <rPh sb="1" eb="3">
      <t>ガイチュウ</t>
    </rPh>
    <rPh sb="4" eb="10">
      <t>ケンキュウカイハツヨウソ</t>
    </rPh>
    <rPh sb="11" eb="12">
      <t>フク</t>
    </rPh>
    <phoneticPr fontId="13"/>
  </si>
  <si>
    <t>　そのため、項目名に「～の開発」や「～に関する研究」等の文言は極力避けてください。</t>
    <rPh sb="6" eb="9">
      <t>コウモクメイ</t>
    </rPh>
    <rPh sb="13" eb="15">
      <t>カイハツ</t>
    </rPh>
    <rPh sb="20" eb="21">
      <t>カン</t>
    </rPh>
    <rPh sb="23" eb="25">
      <t>ケンキュウ</t>
    </rPh>
    <rPh sb="26" eb="27">
      <t>トウ</t>
    </rPh>
    <rPh sb="28" eb="30">
      <t>モンゴン</t>
    </rPh>
    <rPh sb="31" eb="33">
      <t>キョクリョク</t>
    </rPh>
    <rPh sb="33" eb="34">
      <t>サ</t>
    </rPh>
    <phoneticPr fontId="13"/>
  </si>
  <si>
    <t>（４）●●●●株式会社　項目別明細表(2026年度）</t>
    <rPh sb="7" eb="9">
      <t>カブシキ</t>
    </rPh>
    <rPh sb="9" eb="11">
      <t>カイシャ</t>
    </rPh>
    <rPh sb="12" eb="14">
      <t>コウモク</t>
    </rPh>
    <rPh sb="14" eb="15">
      <t>ベツ</t>
    </rPh>
    <rPh sb="15" eb="18">
      <t>メイサイヒョウ</t>
    </rPh>
    <rPh sb="23" eb="25">
      <t>ネンド</t>
    </rPh>
    <phoneticPr fontId="3"/>
  </si>
  <si>
    <t>（４）●●●●株式会社　項目別明細表(2025年度）</t>
    <rPh sb="7" eb="9">
      <t>カブシキ</t>
    </rPh>
    <rPh sb="9" eb="11">
      <t>カイシャ</t>
    </rPh>
    <rPh sb="12" eb="14">
      <t>コウモク</t>
    </rPh>
    <rPh sb="14" eb="15">
      <t>ベツ</t>
    </rPh>
    <rPh sb="15" eb="18">
      <t>メイサイヒョウ</t>
    </rPh>
    <rPh sb="23" eb="25">
      <t>ネンド</t>
    </rPh>
    <phoneticPr fontId="3"/>
  </si>
  <si>
    <t>（４）●●●●株式会社　項目別明細表(加速提案）</t>
    <rPh sb="7" eb="9">
      <t>カブシキ</t>
    </rPh>
    <rPh sb="9" eb="11">
      <t>カイシャ</t>
    </rPh>
    <rPh sb="12" eb="14">
      <t>コウモク</t>
    </rPh>
    <rPh sb="14" eb="15">
      <t>ベツ</t>
    </rPh>
    <rPh sb="15" eb="18">
      <t>メイサイヒョウ</t>
    </rPh>
    <rPh sb="19" eb="23">
      <t>カソクテイアン</t>
    </rPh>
    <phoneticPr fontId="3"/>
  </si>
  <si>
    <t>（４）国立研究開発法人○○○機構　項目別明細表（2025年度）</t>
    <rPh sb="3" eb="5">
      <t>コクリツ</t>
    </rPh>
    <rPh sb="5" eb="7">
      <t>ケンキュウ</t>
    </rPh>
    <rPh sb="7" eb="9">
      <t>カイハツ</t>
    </rPh>
    <rPh sb="9" eb="11">
      <t>ホウジン</t>
    </rPh>
    <rPh sb="14" eb="16">
      <t>キコウ</t>
    </rPh>
    <rPh sb="17" eb="19">
      <t>コウモク</t>
    </rPh>
    <rPh sb="19" eb="20">
      <t>ベツ</t>
    </rPh>
    <rPh sb="20" eb="23">
      <t>メイサイヒョウ</t>
    </rPh>
    <rPh sb="28" eb="30">
      <t>ネンド</t>
    </rPh>
    <phoneticPr fontId="14"/>
  </si>
  <si>
    <t>（４）国立研究開発法人○○○機構　項目別明細表（加速提案）</t>
    <rPh sb="3" eb="5">
      <t>コクリツ</t>
    </rPh>
    <rPh sb="5" eb="7">
      <t>ケンキュウ</t>
    </rPh>
    <rPh sb="7" eb="9">
      <t>カイハツ</t>
    </rPh>
    <rPh sb="9" eb="11">
      <t>ホウジン</t>
    </rPh>
    <rPh sb="14" eb="16">
      <t>キコウ</t>
    </rPh>
    <rPh sb="17" eb="19">
      <t>コウモク</t>
    </rPh>
    <rPh sb="19" eb="20">
      <t>ベツ</t>
    </rPh>
    <rPh sb="20" eb="23">
      <t>メイサイヒョウ</t>
    </rPh>
    <rPh sb="24" eb="28">
      <t>カソクテイアン</t>
    </rPh>
    <phoneticPr fontId="14"/>
  </si>
  <si>
    <t>（４）国立研究開発法人○○○機構　項目別明細表（2026年度）</t>
    <rPh sb="3" eb="5">
      <t>コクリツ</t>
    </rPh>
    <rPh sb="5" eb="7">
      <t>ケンキュウ</t>
    </rPh>
    <rPh sb="7" eb="9">
      <t>カイハツ</t>
    </rPh>
    <rPh sb="9" eb="11">
      <t>ホウジン</t>
    </rPh>
    <rPh sb="14" eb="16">
      <t>キコウ</t>
    </rPh>
    <rPh sb="17" eb="19">
      <t>コウモク</t>
    </rPh>
    <rPh sb="19" eb="20">
      <t>ベツ</t>
    </rPh>
    <rPh sb="20" eb="23">
      <t>メイサイヒョウ</t>
    </rPh>
    <rPh sb="28" eb="30">
      <t>ネンド</t>
    </rPh>
    <phoneticPr fontId="14"/>
  </si>
  <si>
    <t>（４）国立大学法人★★★大学　項目別明細表（2025年度）</t>
    <rPh sb="3" eb="5">
      <t>コクリツ</t>
    </rPh>
    <rPh sb="5" eb="7">
      <t>ダイガク</t>
    </rPh>
    <rPh sb="7" eb="9">
      <t>ホウジン</t>
    </rPh>
    <rPh sb="12" eb="14">
      <t>ダイガク</t>
    </rPh>
    <rPh sb="15" eb="17">
      <t>コウモク</t>
    </rPh>
    <rPh sb="17" eb="18">
      <t>ベツ</t>
    </rPh>
    <rPh sb="18" eb="21">
      <t>メイサイヒョウ</t>
    </rPh>
    <rPh sb="26" eb="28">
      <t>ネンド</t>
    </rPh>
    <phoneticPr fontId="3"/>
  </si>
  <si>
    <t>（４）国立大学法人★★★大学　項目別明細表（加速提案）</t>
    <rPh sb="3" eb="5">
      <t>コクリツ</t>
    </rPh>
    <rPh sb="5" eb="7">
      <t>ダイガク</t>
    </rPh>
    <rPh sb="7" eb="9">
      <t>ホウジン</t>
    </rPh>
    <rPh sb="12" eb="14">
      <t>ダイガク</t>
    </rPh>
    <rPh sb="15" eb="17">
      <t>コウモク</t>
    </rPh>
    <rPh sb="17" eb="18">
      <t>ベツ</t>
    </rPh>
    <rPh sb="18" eb="21">
      <t>メイサイヒョウ</t>
    </rPh>
    <rPh sb="22" eb="26">
      <t>カソクテイアン</t>
    </rPh>
    <phoneticPr fontId="3"/>
  </si>
  <si>
    <t>（４）国立大学法人★★★大学　項目別明細表（2026年度）</t>
    <rPh sb="3" eb="5">
      <t>コクリツ</t>
    </rPh>
    <rPh sb="5" eb="7">
      <t>ダイガク</t>
    </rPh>
    <rPh sb="7" eb="9">
      <t>ホウジン</t>
    </rPh>
    <rPh sb="12" eb="14">
      <t>ダイガク</t>
    </rPh>
    <rPh sb="15" eb="17">
      <t>コウモク</t>
    </rPh>
    <rPh sb="17" eb="18">
      <t>ベツ</t>
    </rPh>
    <rPh sb="18" eb="21">
      <t>メイサイヒョウ</t>
    </rPh>
    <rPh sb="26" eb="28">
      <t>ネンド</t>
    </rPh>
    <phoneticPr fontId="3"/>
  </si>
  <si>
    <t>「（常用版）委託業務事務処理マニュアル」P21の労務費単価一覧表をご参照ください。</t>
    <rPh sb="2" eb="4">
      <t>ジョウヨウ</t>
    </rPh>
    <rPh sb="4" eb="5">
      <t>バン</t>
    </rPh>
    <rPh sb="6" eb="8">
      <t>イタク</t>
    </rPh>
    <rPh sb="8" eb="10">
      <t>ギョウム</t>
    </rPh>
    <rPh sb="10" eb="12">
      <t>ジム</t>
    </rPh>
    <rPh sb="12" eb="14">
      <t>ショリ</t>
    </rPh>
    <rPh sb="22" eb="27">
      <t>ロウムヒタンカ</t>
    </rPh>
    <rPh sb="27" eb="30">
      <t>イチランヒョウ</t>
    </rPh>
    <rPh sb="32" eb="34">
      <t>サンショウ</t>
    </rPh>
    <phoneticPr fontId="13"/>
  </si>
  <si>
    <t>「（詳細版）委託業務事務処理マニュアル」P96をご参照ください。</t>
    <rPh sb="2" eb="4">
      <t>ショウサイ</t>
    </rPh>
    <rPh sb="4" eb="5">
      <t>バン</t>
    </rPh>
    <rPh sb="6" eb="8">
      <t>イタク</t>
    </rPh>
    <rPh sb="8" eb="10">
      <t>ギョウム</t>
    </rPh>
    <rPh sb="10" eb="12">
      <t>ジム</t>
    </rPh>
    <rPh sb="12" eb="14">
      <t>ショリ</t>
    </rPh>
    <rPh sb="25" eb="27">
      <t>サンショウ</t>
    </rPh>
    <phoneticPr fontId="13"/>
  </si>
  <si>
    <t>「（詳細版）委託業務事務処理マニュアル」P82をご参照ください。</t>
    <rPh sb="2" eb="4">
      <t>ショウサイ</t>
    </rPh>
    <rPh sb="4" eb="5">
      <t>バン</t>
    </rPh>
    <rPh sb="6" eb="8">
      <t>イタク</t>
    </rPh>
    <rPh sb="8" eb="10">
      <t>ギョウム</t>
    </rPh>
    <rPh sb="10" eb="12">
      <t>ジム</t>
    </rPh>
    <rPh sb="12" eb="14">
      <t>ショリ</t>
    </rPh>
    <rPh sb="25" eb="27">
      <t>サンショウ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</si>
</sst>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color theme="1"/>
      <name val="ＭＳ Ｐ明朝"/>
      <family val="1"/>
      <charset val="128"/>
    </font>
    <font>
      <sz val="16"/>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16"/>
      <color theme="1"/>
      <name val="ＭＳ Ｐ明朝"/>
      <family val="1"/>
      <charset val="128"/>
    </font>
    <font>
      <sz val="6"/>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u/>
      <sz val="14"/>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72">
    <xf numFmtId="0" fontId="0" fillId="0" borderId="0" xfId="0">
      <alignment vertical="center"/>
    </xf>
    <xf numFmtId="38" fontId="6" fillId="0" borderId="0" xfId="1" applyFont="1">
      <alignment vertical="center"/>
    </xf>
    <xf numFmtId="38" fontId="7" fillId="0" borderId="0" xfId="1" applyFont="1">
      <alignment vertical="center"/>
    </xf>
    <xf numFmtId="0" fontId="8" fillId="0" borderId="0" xfId="0" applyFont="1" applyAlignment="1">
      <alignment horizontal="right" vertical="center"/>
    </xf>
    <xf numFmtId="0" fontId="4" fillId="0" borderId="0" xfId="0" applyFont="1">
      <alignment vertical="center"/>
    </xf>
    <xf numFmtId="0" fontId="7" fillId="0" borderId="0" xfId="0" applyFont="1">
      <alignment vertical="center"/>
    </xf>
    <xf numFmtId="0" fontId="7" fillId="2" borderId="2" xfId="0" applyFont="1" applyFill="1" applyBorder="1">
      <alignment vertical="center"/>
    </xf>
    <xf numFmtId="0" fontId="7" fillId="2" borderId="0" xfId="0" applyFont="1" applyFill="1" applyAlignment="1">
      <alignment horizontal="center" vertical="center"/>
    </xf>
    <xf numFmtId="0" fontId="7" fillId="2" borderId="3" xfId="0" applyFont="1" applyFill="1" applyBorder="1" applyAlignment="1">
      <alignment horizontal="center" vertical="center"/>
    </xf>
    <xf numFmtId="0" fontId="7" fillId="0" borderId="2" xfId="0" applyFont="1" applyBorder="1">
      <alignment vertical="center"/>
    </xf>
    <xf numFmtId="38" fontId="7" fillId="0" borderId="0" xfId="1" applyFont="1" applyFill="1" applyBorder="1">
      <alignment vertical="center"/>
    </xf>
    <xf numFmtId="38" fontId="7" fillId="0" borderId="0" xfId="1" applyFont="1" applyBorder="1">
      <alignment vertical="center"/>
    </xf>
    <xf numFmtId="0" fontId="7" fillId="0" borderId="0" xfId="0" applyFont="1" applyAlignment="1">
      <alignment horizontal="right" vertical="center"/>
    </xf>
    <xf numFmtId="0" fontId="7" fillId="2" borderId="0" xfId="0" applyFont="1" applyFill="1">
      <alignment vertical="center"/>
    </xf>
    <xf numFmtId="38" fontId="7" fillId="2" borderId="0" xfId="1" applyFont="1" applyFill="1" applyBorder="1">
      <alignment vertical="center"/>
    </xf>
    <xf numFmtId="0" fontId="7" fillId="2" borderId="0" xfId="0" applyFont="1" applyFill="1" applyAlignment="1">
      <alignment horizontal="righ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9" fontId="7" fillId="0" borderId="0" xfId="0" applyNumberFormat="1" applyFont="1">
      <alignment vertical="center"/>
    </xf>
    <xf numFmtId="38" fontId="7" fillId="2" borderId="9" xfId="1" applyFont="1" applyFill="1" applyBorder="1">
      <alignment vertical="center"/>
    </xf>
    <xf numFmtId="38" fontId="7" fillId="0" borderId="9" xfId="1" applyFont="1" applyBorder="1">
      <alignment vertical="center"/>
    </xf>
    <xf numFmtId="38" fontId="7" fillId="0" borderId="2" xfId="0" applyNumberFormat="1" applyFont="1" applyBorder="1">
      <alignment vertical="center"/>
    </xf>
    <xf numFmtId="38" fontId="7" fillId="0" borderId="9" xfId="0" applyNumberFormat="1" applyFont="1" applyBorder="1">
      <alignment vertical="center"/>
    </xf>
    <xf numFmtId="0" fontId="7" fillId="0" borderId="9" xfId="0" applyFont="1" applyBorder="1">
      <alignment vertical="center"/>
    </xf>
    <xf numFmtId="38" fontId="7" fillId="0" borderId="7" xfId="1" applyFont="1" applyBorder="1">
      <alignment vertical="center"/>
    </xf>
    <xf numFmtId="38" fontId="7" fillId="0" borderId="8" xfId="1"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10" xfId="0" applyFont="1" applyBorder="1">
      <alignment vertical="center"/>
    </xf>
    <xf numFmtId="38" fontId="7" fillId="0" borderId="0" xfId="1" applyFont="1" applyBorder="1" applyAlignment="1">
      <alignment horizontal="right" vertical="center"/>
    </xf>
    <xf numFmtId="0" fontId="7" fillId="2" borderId="11" xfId="0" applyFont="1" applyFill="1" applyBorder="1">
      <alignment vertical="center"/>
    </xf>
    <xf numFmtId="0" fontId="7" fillId="2" borderId="3" xfId="0" applyFont="1" applyFill="1" applyBorder="1">
      <alignment vertical="center"/>
    </xf>
    <xf numFmtId="38" fontId="7" fillId="2" borderId="3" xfId="1" applyFont="1" applyFill="1" applyBorder="1">
      <alignment vertical="center"/>
    </xf>
    <xf numFmtId="0" fontId="9" fillId="2" borderId="12" xfId="0" applyFont="1" applyFill="1" applyBorder="1">
      <alignment vertical="center"/>
    </xf>
    <xf numFmtId="38" fontId="9" fillId="2" borderId="13" xfId="0" applyNumberFormat="1" applyFont="1" applyFill="1" applyBorder="1">
      <alignment vertical="center"/>
    </xf>
    <xf numFmtId="38" fontId="9" fillId="0" borderId="14" xfId="0" applyNumberFormat="1" applyFont="1" applyBorder="1">
      <alignment vertical="center"/>
    </xf>
    <xf numFmtId="0" fontId="9" fillId="0" borderId="15" xfId="0" applyFont="1" applyBorder="1">
      <alignment vertical="center"/>
    </xf>
    <xf numFmtId="0" fontId="9" fillId="0" borderId="14" xfId="0" applyFont="1" applyBorder="1">
      <alignment vertical="center"/>
    </xf>
    <xf numFmtId="0" fontId="9" fillId="2" borderId="14" xfId="0" applyFont="1" applyFill="1" applyBorder="1">
      <alignment vertical="center"/>
    </xf>
    <xf numFmtId="38" fontId="9" fillId="2" borderId="15" xfId="0" applyNumberFormat="1" applyFont="1" applyFill="1" applyBorder="1">
      <alignment vertical="center"/>
    </xf>
    <xf numFmtId="0" fontId="9" fillId="2" borderId="14" xfId="0" applyFont="1" applyFill="1" applyBorder="1" applyAlignment="1">
      <alignment horizontal="center" vertical="center"/>
    </xf>
    <xf numFmtId="38" fontId="9" fillId="2" borderId="15" xfId="0" applyNumberFormat="1" applyFont="1" applyFill="1" applyBorder="1" applyAlignment="1">
      <alignment horizontal="right" vertical="center"/>
    </xf>
    <xf numFmtId="38" fontId="9" fillId="0" borderId="15" xfId="0" applyNumberFormat="1" applyFont="1" applyBorder="1">
      <alignment vertical="center"/>
    </xf>
    <xf numFmtId="0" fontId="9" fillId="0" borderId="16" xfId="0" applyFont="1" applyBorder="1">
      <alignment vertical="center"/>
    </xf>
    <xf numFmtId="38" fontId="9" fillId="0" borderId="17" xfId="0" applyNumberFormat="1" applyFont="1" applyBorder="1">
      <alignment vertical="center"/>
    </xf>
    <xf numFmtId="0" fontId="4" fillId="0" borderId="11" xfId="0" applyFont="1" applyBorder="1">
      <alignment vertical="center"/>
    </xf>
    <xf numFmtId="0" fontId="4" fillId="0" borderId="3" xfId="0" applyFont="1" applyBorder="1">
      <alignment vertical="center"/>
    </xf>
    <xf numFmtId="0" fontId="4" fillId="0" borderId="13" xfId="0" applyFont="1" applyBorder="1">
      <alignment vertical="center"/>
    </xf>
    <xf numFmtId="0" fontId="5" fillId="0" borderId="16" xfId="0" applyFont="1" applyBorder="1">
      <alignment vertical="center"/>
    </xf>
    <xf numFmtId="38" fontId="5" fillId="0" borderId="17" xfId="0" applyNumberFormat="1"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10" xfId="0" applyFont="1" applyBorder="1">
      <alignment vertical="center"/>
    </xf>
    <xf numFmtId="9" fontId="4" fillId="0" borderId="0" xfId="0" applyNumberFormat="1" applyFont="1">
      <alignment vertical="center"/>
    </xf>
    <xf numFmtId="38" fontId="4" fillId="0" borderId="0" xfId="1" applyFont="1" applyBorder="1">
      <alignment vertical="center"/>
    </xf>
    <xf numFmtId="0" fontId="4" fillId="2" borderId="11" xfId="0" applyFont="1" applyFill="1" applyBorder="1">
      <alignment vertical="center"/>
    </xf>
    <xf numFmtId="0" fontId="4" fillId="2" borderId="3" xfId="0" applyFont="1" applyFill="1" applyBorder="1">
      <alignment vertical="center"/>
    </xf>
    <xf numFmtId="38" fontId="4" fillId="2" borderId="3" xfId="1" applyFont="1" applyFill="1" applyBorder="1">
      <alignment vertical="center"/>
    </xf>
    <xf numFmtId="38" fontId="4" fillId="2" borderId="18" xfId="1" applyFont="1" applyFill="1" applyBorder="1">
      <alignment vertical="center"/>
    </xf>
    <xf numFmtId="0" fontId="4" fillId="0" borderId="2" xfId="0" applyFont="1" applyBorder="1">
      <alignment vertical="center"/>
    </xf>
    <xf numFmtId="38" fontId="4" fillId="0" borderId="9" xfId="1" applyFont="1" applyBorder="1">
      <alignment vertical="center"/>
    </xf>
    <xf numFmtId="38" fontId="4" fillId="0" borderId="2" xfId="0" applyNumberFormat="1" applyFont="1" applyBorder="1">
      <alignment vertical="center"/>
    </xf>
    <xf numFmtId="38" fontId="4" fillId="0" borderId="9" xfId="0" applyNumberFormat="1" applyFont="1" applyBorder="1">
      <alignment vertical="center"/>
    </xf>
    <xf numFmtId="38" fontId="4" fillId="0" borderId="0" xfId="0" applyNumberFormat="1" applyFont="1">
      <alignment vertical="center"/>
    </xf>
    <xf numFmtId="38" fontId="4" fillId="0" borderId="0" xfId="1" applyFont="1" applyFill="1" applyBorder="1">
      <alignment vertical="center"/>
    </xf>
    <xf numFmtId="0" fontId="4" fillId="0" borderId="0" xfId="0" applyFont="1" applyAlignment="1">
      <alignment horizontal="right" vertical="center"/>
    </xf>
    <xf numFmtId="0" fontId="4" fillId="0" borderId="9" xfId="0" applyFont="1" applyBorder="1">
      <alignment vertical="center"/>
    </xf>
    <xf numFmtId="38" fontId="4" fillId="0" borderId="0" xfId="1" applyFont="1">
      <alignment vertical="center"/>
    </xf>
    <xf numFmtId="0" fontId="4" fillId="0" borderId="6" xfId="0" applyFont="1" applyBorder="1">
      <alignment vertical="center"/>
    </xf>
    <xf numFmtId="0" fontId="4" fillId="0" borderId="7" xfId="0" applyFont="1" applyBorder="1">
      <alignment vertical="center"/>
    </xf>
    <xf numFmtId="38" fontId="4" fillId="0" borderId="7" xfId="1" applyFont="1" applyBorder="1">
      <alignment vertical="center"/>
    </xf>
    <xf numFmtId="38" fontId="4" fillId="0" borderId="8" xfId="1" applyFont="1" applyBorder="1">
      <alignment vertical="center"/>
    </xf>
    <xf numFmtId="0" fontId="4" fillId="0" borderId="8" xfId="0" applyFont="1" applyBorder="1">
      <alignment vertical="center"/>
    </xf>
    <xf numFmtId="38" fontId="7" fillId="0" borderId="0" xfId="0" applyNumberFormat="1" applyFont="1">
      <alignment vertical="center"/>
    </xf>
    <xf numFmtId="0" fontId="2" fillId="0" borderId="0" xfId="2">
      <alignment vertical="center"/>
    </xf>
    <xf numFmtId="38" fontId="0" fillId="0" borderId="0" xfId="3" applyFont="1">
      <alignment vertical="center"/>
    </xf>
    <xf numFmtId="0" fontId="7" fillId="0" borderId="0" xfId="2" applyFont="1">
      <alignment vertical="center"/>
    </xf>
    <xf numFmtId="38" fontId="7" fillId="0" borderId="0" xfId="3" applyFont="1" applyBorder="1">
      <alignment vertical="center"/>
    </xf>
    <xf numFmtId="9" fontId="7" fillId="0" borderId="0" xfId="2" applyNumberFormat="1" applyFont="1">
      <alignment vertical="center"/>
    </xf>
    <xf numFmtId="0" fontId="4" fillId="0" borderId="0" xfId="2" applyFont="1">
      <alignment vertical="center"/>
    </xf>
    <xf numFmtId="0" fontId="4" fillId="0" borderId="10" xfId="2" applyFont="1" applyBorder="1">
      <alignment vertical="center"/>
    </xf>
    <xf numFmtId="0" fontId="4" fillId="0" borderId="5" xfId="2" applyFont="1" applyBorder="1">
      <alignment vertical="center"/>
    </xf>
    <xf numFmtId="0" fontId="4" fillId="0" borderId="4" xfId="2" applyFont="1" applyBorder="1">
      <alignment vertical="center"/>
    </xf>
    <xf numFmtId="38" fontId="9" fillId="2" borderId="15" xfId="2" applyNumberFormat="1" applyFont="1" applyFill="1" applyBorder="1">
      <alignment vertical="center"/>
    </xf>
    <xf numFmtId="0" fontId="9" fillId="2" borderId="14" xfId="2" applyFont="1" applyFill="1" applyBorder="1">
      <alignment vertical="center"/>
    </xf>
    <xf numFmtId="38" fontId="7" fillId="2" borderId="0" xfId="3" applyFont="1" applyFill="1" applyBorder="1">
      <alignment vertical="center"/>
    </xf>
    <xf numFmtId="0" fontId="7" fillId="2" borderId="0" xfId="2" applyFont="1" applyFill="1" applyAlignment="1">
      <alignment horizontal="right" vertical="center"/>
    </xf>
    <xf numFmtId="0" fontId="7" fillId="2" borderId="0" xfId="2" applyFont="1" applyFill="1">
      <alignment vertical="center"/>
    </xf>
    <xf numFmtId="0" fontId="9" fillId="0" borderId="15" xfId="2" applyFont="1" applyBorder="1">
      <alignment vertical="center"/>
    </xf>
    <xf numFmtId="38" fontId="9" fillId="0" borderId="14" xfId="2" applyNumberFormat="1" applyFont="1" applyBorder="1">
      <alignment vertical="center"/>
    </xf>
    <xf numFmtId="0" fontId="7" fillId="0" borderId="0" xfId="2" applyFont="1" applyAlignment="1">
      <alignment horizontal="right" vertical="center"/>
    </xf>
    <xf numFmtId="0" fontId="7" fillId="0" borderId="2" xfId="2" applyFont="1" applyBorder="1">
      <alignment vertical="center"/>
    </xf>
    <xf numFmtId="38" fontId="9" fillId="0" borderId="15" xfId="2" applyNumberFormat="1" applyFont="1" applyBorder="1">
      <alignment vertical="center"/>
    </xf>
    <xf numFmtId="38" fontId="7" fillId="0" borderId="0" xfId="3" applyFont="1" applyFill="1" applyBorder="1">
      <alignment vertical="center"/>
    </xf>
    <xf numFmtId="0" fontId="9" fillId="0" borderId="14" xfId="2" applyFont="1" applyBorder="1">
      <alignment vertical="center"/>
    </xf>
    <xf numFmtId="38" fontId="9" fillId="2" borderId="15" xfId="2" applyNumberFormat="1" applyFont="1" applyFill="1" applyBorder="1" applyAlignment="1">
      <alignment horizontal="right" vertical="center"/>
    </xf>
    <xf numFmtId="0" fontId="9" fillId="2" borderId="14"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0" xfId="2" applyFont="1" applyFill="1" applyAlignment="1">
      <alignment horizontal="center" vertical="center"/>
    </xf>
    <xf numFmtId="0" fontId="7" fillId="2" borderId="2" xfId="2" applyFont="1" applyFill="1" applyBorder="1">
      <alignment vertical="center"/>
    </xf>
    <xf numFmtId="0" fontId="1" fillId="0" borderId="0" xfId="2" applyFont="1">
      <alignment vertical="center"/>
    </xf>
    <xf numFmtId="0" fontId="15" fillId="0" borderId="0" xfId="0" applyFont="1">
      <alignment vertical="center"/>
    </xf>
    <xf numFmtId="0" fontId="16" fillId="0" borderId="0" xfId="0" applyFont="1">
      <alignment vertical="center"/>
    </xf>
    <xf numFmtId="0" fontId="10" fillId="3" borderId="0" xfId="0" applyFont="1" applyFill="1" applyAlignment="1">
      <alignment horizontal="center" vertical="center"/>
    </xf>
    <xf numFmtId="38" fontId="4" fillId="0" borderId="19" xfId="0" applyNumberFormat="1" applyFont="1" applyBorder="1" applyAlignment="1">
      <alignment horizontal="right" vertical="center"/>
    </xf>
    <xf numFmtId="38" fontId="4" fillId="0" borderId="20" xfId="0" applyNumberFormat="1" applyFont="1" applyBorder="1" applyAlignment="1">
      <alignment horizontal="right" vertical="center"/>
    </xf>
    <xf numFmtId="38" fontId="4" fillId="0" borderId="4" xfId="1" applyFont="1" applyBorder="1" applyAlignment="1">
      <alignment horizontal="right" vertical="center"/>
    </xf>
    <xf numFmtId="38" fontId="4" fillId="0" borderId="10" xfId="1" applyFont="1" applyBorder="1" applyAlignment="1">
      <alignment horizontal="right" vertical="center"/>
    </xf>
    <xf numFmtId="0" fontId="7" fillId="2" borderId="2" xfId="0" applyFont="1" applyFill="1" applyBorder="1" applyAlignment="1">
      <alignment horizontal="left" vertical="center"/>
    </xf>
    <xf numFmtId="0" fontId="7" fillId="2" borderId="0" xfId="0" applyFont="1" applyFill="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38" fontId="11" fillId="0" borderId="0" xfId="1" applyFont="1" applyAlignment="1">
      <alignment horizontal="center" vertical="center"/>
    </xf>
    <xf numFmtId="38" fontId="8" fillId="0" borderId="0" xfId="1" applyFont="1" applyAlignment="1">
      <alignment horizontal="right"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4" fillId="0" borderId="1" xfId="0" applyFont="1" applyBorder="1" applyAlignment="1">
      <alignment horizontal="center" vertical="center"/>
    </xf>
    <xf numFmtId="0" fontId="7" fillId="0" borderId="7" xfId="0" applyFont="1" applyBorder="1" applyAlignment="1">
      <alignment horizontal="left" vertical="center"/>
    </xf>
    <xf numFmtId="38" fontId="4" fillId="2" borderId="11" xfId="0" applyNumberFormat="1" applyFont="1" applyFill="1" applyBorder="1" applyAlignment="1">
      <alignment horizontal="right" vertical="center"/>
    </xf>
    <xf numFmtId="38" fontId="4" fillId="2" borderId="18" xfId="0" applyNumberFormat="1" applyFont="1" applyFill="1" applyBorder="1" applyAlignment="1">
      <alignment horizontal="right" vertical="center"/>
    </xf>
    <xf numFmtId="0" fontId="0" fillId="0" borderId="0" xfId="0" applyAlignment="1">
      <alignment horizontal="left" vertical="center" wrapText="1"/>
    </xf>
    <xf numFmtId="38" fontId="4" fillId="0" borderId="4" xfId="0" applyNumberFormat="1" applyFont="1" applyBorder="1" applyAlignment="1">
      <alignment horizontal="right" vertical="center"/>
    </xf>
    <xf numFmtId="38" fontId="4" fillId="0" borderId="10" xfId="0" applyNumberFormat="1" applyFont="1" applyBorder="1" applyAlignment="1">
      <alignment horizontal="right" vertical="center"/>
    </xf>
    <xf numFmtId="0" fontId="0" fillId="0" borderId="0" xfId="0" applyAlignment="1">
      <alignment horizontal="left" vertical="center"/>
    </xf>
    <xf numFmtId="38" fontId="9" fillId="0" borderId="16" xfId="2" applyNumberFormat="1" applyFont="1" applyBorder="1">
      <alignment vertical="center"/>
    </xf>
    <xf numFmtId="0" fontId="0" fillId="0" borderId="17" xfId="0" applyBorder="1">
      <alignment vertical="center"/>
    </xf>
    <xf numFmtId="0" fontId="4" fillId="0" borderId="4" xfId="2" applyFont="1" applyBorder="1" applyAlignment="1">
      <alignment horizontal="left" vertical="center"/>
    </xf>
    <xf numFmtId="0" fontId="4" fillId="0" borderId="5" xfId="2" applyFont="1" applyBorder="1" applyAlignment="1">
      <alignment horizontal="left" vertical="center"/>
    </xf>
    <xf numFmtId="38" fontId="4" fillId="0" borderId="4" xfId="3" applyFont="1" applyBorder="1" applyAlignment="1">
      <alignment horizontal="right" vertical="center"/>
    </xf>
    <xf numFmtId="38" fontId="4" fillId="0" borderId="10" xfId="3" applyFont="1" applyBorder="1" applyAlignment="1">
      <alignment horizontal="right" vertical="center"/>
    </xf>
    <xf numFmtId="0" fontId="10" fillId="3" borderId="0" xfId="2" applyFont="1" applyFill="1" applyAlignment="1">
      <alignment horizontal="center" vertical="center"/>
    </xf>
    <xf numFmtId="38" fontId="12" fillId="0" borderId="0" xfId="3" applyFont="1" applyAlignment="1">
      <alignment horizontal="center" vertical="center"/>
    </xf>
    <xf numFmtId="0" fontId="12" fillId="0" borderId="0" xfId="2" applyFont="1" applyAlignment="1">
      <alignment horizontal="center" vertical="center"/>
    </xf>
    <xf numFmtId="0" fontId="7" fillId="0" borderId="7" xfId="2" applyFont="1" applyBorder="1" applyAlignment="1">
      <alignment horizontal="left" vertical="center"/>
    </xf>
    <xf numFmtId="0" fontId="7" fillId="0" borderId="0" xfId="2" applyFont="1" applyAlignment="1">
      <alignment horizontal="left"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23" xfId="2" applyFont="1" applyBorder="1" applyAlignment="1">
      <alignment horizontal="center" vertical="center"/>
    </xf>
    <xf numFmtId="0" fontId="9" fillId="0" borderId="25" xfId="2" applyFont="1" applyBorder="1" applyAlignment="1">
      <alignment horizontal="center" vertical="center"/>
    </xf>
    <xf numFmtId="0" fontId="9" fillId="0" borderId="24" xfId="2" applyFont="1" applyBorder="1" applyAlignment="1">
      <alignment horizontal="center" vertical="center"/>
    </xf>
    <xf numFmtId="0" fontId="7" fillId="2" borderId="6" xfId="2" applyFont="1" applyFill="1" applyBorder="1" applyAlignment="1">
      <alignment horizontal="left" vertical="center"/>
    </xf>
    <xf numFmtId="0" fontId="7" fillId="2" borderId="7" xfId="2" applyFont="1" applyFill="1" applyBorder="1" applyAlignment="1">
      <alignment horizontal="left" vertical="center"/>
    </xf>
    <xf numFmtId="0" fontId="7" fillId="0" borderId="4" xfId="2" applyFont="1" applyBorder="1" applyAlignment="1">
      <alignment horizontal="left" vertical="center"/>
    </xf>
    <xf numFmtId="0" fontId="7" fillId="0" borderId="5" xfId="2" applyFont="1" applyBorder="1" applyAlignment="1">
      <alignment horizontal="left" vertical="center"/>
    </xf>
    <xf numFmtId="0" fontId="7" fillId="0" borderId="23" xfId="2" applyFont="1" applyBorder="1" applyAlignment="1">
      <alignment horizontal="left" vertical="center"/>
    </xf>
    <xf numFmtId="38" fontId="4" fillId="0" borderId="19" xfId="2" applyNumberFormat="1" applyFont="1" applyBorder="1" applyAlignment="1">
      <alignment horizontal="right" vertical="center"/>
    </xf>
    <xf numFmtId="38" fontId="4" fillId="0" borderId="20" xfId="2" applyNumberFormat="1" applyFont="1" applyBorder="1" applyAlignment="1">
      <alignment horizontal="right" vertical="center"/>
    </xf>
    <xf numFmtId="38" fontId="7" fillId="0" borderId="4" xfId="1" applyFont="1" applyBorder="1" applyAlignment="1">
      <alignment horizontal="right" vertical="center"/>
    </xf>
    <xf numFmtId="38" fontId="7" fillId="0" borderId="10" xfId="1" applyFont="1" applyBorder="1" applyAlignment="1">
      <alignment horizontal="right" vertical="center"/>
    </xf>
    <xf numFmtId="38" fontId="7" fillId="0" borderId="4" xfId="0" applyNumberFormat="1" applyFont="1" applyBorder="1" applyAlignment="1">
      <alignment horizontal="right" vertical="center"/>
    </xf>
    <xf numFmtId="38" fontId="7" fillId="0" borderId="10" xfId="0" applyNumberFormat="1" applyFont="1" applyBorder="1" applyAlignment="1">
      <alignment horizontal="right" vertical="center"/>
    </xf>
    <xf numFmtId="38" fontId="7" fillId="0" borderId="19" xfId="0" applyNumberFormat="1" applyFont="1" applyBorder="1" applyAlignment="1">
      <alignment horizontal="right" vertical="center"/>
    </xf>
    <xf numFmtId="38" fontId="7" fillId="0" borderId="20" xfId="0" applyNumberFormat="1" applyFont="1" applyBorder="1" applyAlignment="1">
      <alignment horizontal="right" vertical="center"/>
    </xf>
    <xf numFmtId="0" fontId="7" fillId="0" borderId="11" xfId="0" applyFont="1" applyBorder="1" applyAlignment="1">
      <alignment horizontal="left" vertical="center"/>
    </xf>
    <xf numFmtId="0" fontId="7" fillId="0" borderId="3" xfId="0" applyFont="1" applyBorder="1" applyAlignment="1">
      <alignment horizontal="left" vertical="center"/>
    </xf>
    <xf numFmtId="0" fontId="7" fillId="0" borderId="13" xfId="0" applyFont="1" applyBorder="1" applyAlignment="1">
      <alignment horizontal="left" vertical="center"/>
    </xf>
    <xf numFmtId="38" fontId="7" fillId="0" borderId="6" xfId="1" applyFont="1" applyBorder="1" applyAlignment="1">
      <alignment horizontal="right" vertical="center"/>
    </xf>
    <xf numFmtId="38" fontId="7" fillId="0" borderId="8" xfId="1" applyFont="1" applyBorder="1" applyAlignment="1">
      <alignment horizontal="right" vertical="center"/>
    </xf>
    <xf numFmtId="0" fontId="7" fillId="0" borderId="5" xfId="0" applyFont="1" applyBorder="1" applyAlignment="1">
      <alignment horizontal="center" vertical="center"/>
    </xf>
    <xf numFmtId="0" fontId="7" fillId="0" borderId="10" xfId="0" applyFont="1" applyBorder="1" applyAlignment="1">
      <alignment horizontal="center" vertical="center"/>
    </xf>
    <xf numFmtId="38" fontId="7" fillId="2" borderId="11" xfId="0" applyNumberFormat="1" applyFont="1" applyFill="1" applyBorder="1" applyAlignment="1">
      <alignment horizontal="right" vertical="center"/>
    </xf>
    <xf numFmtId="38" fontId="7" fillId="2" borderId="18" xfId="0" applyNumberFormat="1" applyFont="1" applyFill="1" applyBorder="1" applyAlignment="1">
      <alignment horizontal="right" vertical="center"/>
    </xf>
    <xf numFmtId="38" fontId="12" fillId="0" borderId="0" xfId="1" applyFont="1" applyAlignment="1">
      <alignment horizontal="center" vertical="center"/>
    </xf>
    <xf numFmtId="0" fontId="12" fillId="0" borderId="0" xfId="0" applyFont="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571500</xdr:colOff>
      <xdr:row>6</xdr:row>
      <xdr:rowOff>4180</xdr:rowOff>
    </xdr:to>
    <xdr:pic>
      <xdr:nvPicPr>
        <xdr:cNvPr id="2" name="図 1">
          <a:extLst>
            <a:ext uri="{FF2B5EF4-FFF2-40B4-BE49-F238E27FC236}">
              <a16:creationId xmlns:a16="http://schemas.microsoft.com/office/drawing/2014/main" id="{BD0CFADA-A215-9FCF-6D37-9D7221FA62C6}"/>
            </a:ext>
          </a:extLst>
        </xdr:cNvPr>
        <xdr:cNvPicPr>
          <a:picLocks noChangeAspect="1"/>
        </xdr:cNvPicPr>
      </xdr:nvPicPr>
      <xdr:blipFill>
        <a:blip xmlns:r="http://schemas.openxmlformats.org/officeDocument/2006/relationships" r:embed="rId1"/>
        <a:stretch>
          <a:fillRect/>
        </a:stretch>
      </xdr:blipFill>
      <xdr:spPr>
        <a:xfrm>
          <a:off x="685800" y="586740"/>
          <a:ext cx="5372100" cy="560440"/>
        </a:xfrm>
        <a:prstGeom prst="rect">
          <a:avLst/>
        </a:prstGeom>
      </xdr:spPr>
    </xdr:pic>
    <xdr:clientData/>
  </xdr:twoCellAnchor>
  <xdr:twoCellAnchor>
    <xdr:from>
      <xdr:col>4</xdr:col>
      <xdr:colOff>175260</xdr:colOff>
      <xdr:row>5</xdr:row>
      <xdr:rowOff>15240</xdr:rowOff>
    </xdr:from>
    <xdr:to>
      <xdr:col>4</xdr:col>
      <xdr:colOff>316230</xdr:colOff>
      <xdr:row>7</xdr:row>
      <xdr:rowOff>20955</xdr:rowOff>
    </xdr:to>
    <xdr:cxnSp macro="">
      <xdr:nvCxnSpPr>
        <xdr:cNvPr id="4" name="直線矢印コネクタ 3">
          <a:extLst>
            <a:ext uri="{FF2B5EF4-FFF2-40B4-BE49-F238E27FC236}">
              <a16:creationId xmlns:a16="http://schemas.microsoft.com/office/drawing/2014/main" id="{6C9F9443-592D-C94F-E017-2EF2D6B6E4A6}"/>
            </a:ext>
          </a:extLst>
        </xdr:cNvPr>
        <xdr:cNvCxnSpPr/>
      </xdr:nvCxnSpPr>
      <xdr:spPr>
        <a:xfrm flipH="1" flipV="1">
          <a:off x="2918460" y="967740"/>
          <a:ext cx="140970" cy="37147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381000</xdr:colOff>
      <xdr:row>4</xdr:row>
      <xdr:rowOff>148590</xdr:rowOff>
    </xdr:from>
    <xdr:to>
      <xdr:col>4</xdr:col>
      <xdr:colOff>335280</xdr:colOff>
      <xdr:row>7</xdr:row>
      <xdr:rowOff>22860</xdr:rowOff>
    </xdr:to>
    <xdr:cxnSp macro="">
      <xdr:nvCxnSpPr>
        <xdr:cNvPr id="5" name="直線矢印コネクタ 4">
          <a:extLst>
            <a:ext uri="{FF2B5EF4-FFF2-40B4-BE49-F238E27FC236}">
              <a16:creationId xmlns:a16="http://schemas.microsoft.com/office/drawing/2014/main" id="{AF47E170-3A74-4893-92E9-DC145D9575B4}"/>
            </a:ext>
          </a:extLst>
        </xdr:cNvPr>
        <xdr:cNvCxnSpPr/>
      </xdr:nvCxnSpPr>
      <xdr:spPr>
        <a:xfrm flipH="1" flipV="1">
          <a:off x="1752600" y="918210"/>
          <a:ext cx="1325880" cy="42291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342900</xdr:colOff>
      <xdr:row>4</xdr:row>
      <xdr:rowOff>110490</xdr:rowOff>
    </xdr:from>
    <xdr:to>
      <xdr:col>6</xdr:col>
      <xdr:colOff>571500</xdr:colOff>
      <xdr:row>7</xdr:row>
      <xdr:rowOff>7620</xdr:rowOff>
    </xdr:to>
    <xdr:cxnSp macro="">
      <xdr:nvCxnSpPr>
        <xdr:cNvPr id="7" name="直線矢印コネクタ 6">
          <a:extLst>
            <a:ext uri="{FF2B5EF4-FFF2-40B4-BE49-F238E27FC236}">
              <a16:creationId xmlns:a16="http://schemas.microsoft.com/office/drawing/2014/main" id="{AC0BAA1E-9255-4161-8545-E2ED06ECEE2B}"/>
            </a:ext>
          </a:extLst>
        </xdr:cNvPr>
        <xdr:cNvCxnSpPr/>
      </xdr:nvCxnSpPr>
      <xdr:spPr>
        <a:xfrm flipV="1">
          <a:off x="3086100" y="880110"/>
          <a:ext cx="1600200" cy="44577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oneCellAnchor>
    <xdr:from>
      <xdr:col>4</xdr:col>
      <xdr:colOff>224790</xdr:colOff>
      <xdr:row>7</xdr:row>
      <xdr:rowOff>15240</xdr:rowOff>
    </xdr:from>
    <xdr:ext cx="1653209" cy="275717"/>
    <xdr:sp macro="" textlink="">
      <xdr:nvSpPr>
        <xdr:cNvPr id="9" name="テキスト ボックス 8">
          <a:extLst>
            <a:ext uri="{FF2B5EF4-FFF2-40B4-BE49-F238E27FC236}">
              <a16:creationId xmlns:a16="http://schemas.microsoft.com/office/drawing/2014/main" id="{25577245-A7D3-A8F1-216F-EA855AB90B81}"/>
            </a:ext>
          </a:extLst>
        </xdr:cNvPr>
        <xdr:cNvSpPr txBox="1"/>
      </xdr:nvSpPr>
      <xdr:spPr>
        <a:xfrm>
          <a:off x="2967990" y="1333500"/>
          <a:ext cx="165320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必要なシート以外は削除</a:t>
          </a:r>
        </a:p>
      </xdr:txBody>
    </xdr:sp>
    <xdr:clientData/>
  </xdr:oneCellAnchor>
  <xdr:twoCellAnchor editAs="oneCell">
    <xdr:from>
      <xdr:col>1</xdr:col>
      <xdr:colOff>0</xdr:colOff>
      <xdr:row>15</xdr:row>
      <xdr:rowOff>0</xdr:rowOff>
    </xdr:from>
    <xdr:to>
      <xdr:col>8</xdr:col>
      <xdr:colOff>448468</xdr:colOff>
      <xdr:row>40</xdr:row>
      <xdr:rowOff>66675</xdr:rowOff>
    </xdr:to>
    <xdr:pic>
      <xdr:nvPicPr>
        <xdr:cNvPr id="11" name="図 10">
          <a:extLst>
            <a:ext uri="{FF2B5EF4-FFF2-40B4-BE49-F238E27FC236}">
              <a16:creationId xmlns:a16="http://schemas.microsoft.com/office/drawing/2014/main" id="{4EA02E81-9888-D5A8-F803-20C190B7D5FA}"/>
            </a:ext>
          </a:extLst>
        </xdr:cNvPr>
        <xdr:cNvPicPr>
          <a:picLocks noChangeAspect="1"/>
        </xdr:cNvPicPr>
      </xdr:nvPicPr>
      <xdr:blipFill>
        <a:blip xmlns:r="http://schemas.openxmlformats.org/officeDocument/2006/relationships" r:embed="rId2"/>
        <a:stretch>
          <a:fillRect/>
        </a:stretch>
      </xdr:blipFill>
      <xdr:spPr>
        <a:xfrm>
          <a:off x="685800" y="2598420"/>
          <a:ext cx="5235733" cy="4625340"/>
        </a:xfrm>
        <a:prstGeom prst="rect">
          <a:avLst/>
        </a:prstGeom>
      </xdr:spPr>
    </xdr:pic>
    <xdr:clientData/>
  </xdr:twoCellAnchor>
  <xdr:twoCellAnchor>
    <xdr:from>
      <xdr:col>6</xdr:col>
      <xdr:colOff>636270</xdr:colOff>
      <xdr:row>20</xdr:row>
      <xdr:rowOff>137160</xdr:rowOff>
    </xdr:from>
    <xdr:to>
      <xdr:col>9</xdr:col>
      <xdr:colOff>152400</xdr:colOff>
      <xdr:row>23</xdr:row>
      <xdr:rowOff>0</xdr:rowOff>
    </xdr:to>
    <xdr:cxnSp macro="">
      <xdr:nvCxnSpPr>
        <xdr:cNvPr id="12" name="直線矢印コネクタ 11">
          <a:extLst>
            <a:ext uri="{FF2B5EF4-FFF2-40B4-BE49-F238E27FC236}">
              <a16:creationId xmlns:a16="http://schemas.microsoft.com/office/drawing/2014/main" id="{A3922A93-7596-4A9E-9E75-9FBA7FF00E8A}"/>
            </a:ext>
          </a:extLst>
        </xdr:cNvPr>
        <xdr:cNvCxnSpPr/>
      </xdr:nvCxnSpPr>
      <xdr:spPr>
        <a:xfrm flipH="1" flipV="1">
          <a:off x="4751070" y="3649980"/>
          <a:ext cx="1573530" cy="41148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oneCellAnchor>
    <xdr:from>
      <xdr:col>9</xdr:col>
      <xdr:colOff>156210</xdr:colOff>
      <xdr:row>22</xdr:row>
      <xdr:rowOff>118110</xdr:rowOff>
    </xdr:from>
    <xdr:ext cx="2483821" cy="275717"/>
    <xdr:sp macro="" textlink="">
      <xdr:nvSpPr>
        <xdr:cNvPr id="14" name="テキスト ボックス 13">
          <a:extLst>
            <a:ext uri="{FF2B5EF4-FFF2-40B4-BE49-F238E27FC236}">
              <a16:creationId xmlns:a16="http://schemas.microsoft.com/office/drawing/2014/main" id="{162D7FD5-384D-4B92-8E7A-18BB6215364D}"/>
            </a:ext>
          </a:extLst>
        </xdr:cNvPr>
        <xdr:cNvSpPr txBox="1"/>
      </xdr:nvSpPr>
      <xdr:spPr>
        <a:xfrm>
          <a:off x="6328410" y="3996690"/>
          <a:ext cx="248382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」なども含め、不要な行、記述は削除</a:t>
          </a:r>
        </a:p>
      </xdr:txBody>
    </xdr:sp>
    <xdr:clientData/>
  </xdr:oneCellAnchor>
  <xdr:twoCellAnchor editAs="oneCell">
    <xdr:from>
      <xdr:col>1</xdr:col>
      <xdr:colOff>0</xdr:colOff>
      <xdr:row>44</xdr:row>
      <xdr:rowOff>0</xdr:rowOff>
    </xdr:from>
    <xdr:to>
      <xdr:col>8</xdr:col>
      <xdr:colOff>500528</xdr:colOff>
      <xdr:row>52</xdr:row>
      <xdr:rowOff>180975</xdr:rowOff>
    </xdr:to>
    <xdr:pic>
      <xdr:nvPicPr>
        <xdr:cNvPr id="15" name="図 14">
          <a:extLst>
            <a:ext uri="{FF2B5EF4-FFF2-40B4-BE49-F238E27FC236}">
              <a16:creationId xmlns:a16="http://schemas.microsoft.com/office/drawing/2014/main" id="{33CEFE1C-2207-A509-7AE2-2F09552E2CBB}"/>
            </a:ext>
          </a:extLst>
        </xdr:cNvPr>
        <xdr:cNvPicPr>
          <a:picLocks noChangeAspect="1"/>
        </xdr:cNvPicPr>
      </xdr:nvPicPr>
      <xdr:blipFill>
        <a:blip xmlns:r="http://schemas.openxmlformats.org/officeDocument/2006/relationships" r:embed="rId3"/>
        <a:stretch>
          <a:fillRect/>
        </a:stretch>
      </xdr:blipFill>
      <xdr:spPr>
        <a:xfrm>
          <a:off x="685800" y="7719060"/>
          <a:ext cx="5308748" cy="1630680"/>
        </a:xfrm>
        <a:prstGeom prst="rect">
          <a:avLst/>
        </a:prstGeom>
      </xdr:spPr>
    </xdr:pic>
    <xdr:clientData/>
  </xdr:twoCellAnchor>
  <xdr:twoCellAnchor>
    <xdr:from>
      <xdr:col>8</xdr:col>
      <xdr:colOff>586741</xdr:colOff>
      <xdr:row>44</xdr:row>
      <xdr:rowOff>83821</xdr:rowOff>
    </xdr:from>
    <xdr:to>
      <xdr:col>9</xdr:col>
      <xdr:colOff>114301</xdr:colOff>
      <xdr:row>52</xdr:row>
      <xdr:rowOff>133351</xdr:rowOff>
    </xdr:to>
    <xdr:sp macro="" textlink="">
      <xdr:nvSpPr>
        <xdr:cNvPr id="16" name="右中かっこ 15">
          <a:extLst>
            <a:ext uri="{FF2B5EF4-FFF2-40B4-BE49-F238E27FC236}">
              <a16:creationId xmlns:a16="http://schemas.microsoft.com/office/drawing/2014/main" id="{37F0CD39-87EC-C2E4-A899-A216EB21FC09}"/>
            </a:ext>
          </a:extLst>
        </xdr:cNvPr>
        <xdr:cNvSpPr/>
      </xdr:nvSpPr>
      <xdr:spPr>
        <a:xfrm>
          <a:off x="6073141" y="7802881"/>
          <a:ext cx="213360" cy="1512570"/>
        </a:xfrm>
        <a:prstGeom prst="rightBrace">
          <a:avLst/>
        </a:prstGeom>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9</xdr:col>
      <xdr:colOff>80010</xdr:colOff>
      <xdr:row>47</xdr:row>
      <xdr:rowOff>156210</xdr:rowOff>
    </xdr:from>
    <xdr:ext cx="1970539" cy="275717"/>
    <xdr:sp macro="" textlink="">
      <xdr:nvSpPr>
        <xdr:cNvPr id="17" name="テキスト ボックス 16">
          <a:extLst>
            <a:ext uri="{FF2B5EF4-FFF2-40B4-BE49-F238E27FC236}">
              <a16:creationId xmlns:a16="http://schemas.microsoft.com/office/drawing/2014/main" id="{805BE232-CA3B-4221-86AF-283EC138ECE5}"/>
            </a:ext>
          </a:extLst>
        </xdr:cNvPr>
        <xdr:cNvSpPr txBox="1"/>
      </xdr:nvSpPr>
      <xdr:spPr>
        <a:xfrm>
          <a:off x="6252210" y="8423910"/>
          <a:ext cx="197053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再委託先の項目は行ごと削除</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4440-7EA5-4ED7-988B-472EA5595AA1}">
  <sheetPr>
    <pageSetUpPr fitToPage="1"/>
  </sheetPr>
  <dimension ref="A1:B58"/>
  <sheetViews>
    <sheetView tabSelected="1" topLeftCell="A21" workbookViewId="0">
      <selection activeCell="B58" sqref="B58"/>
    </sheetView>
  </sheetViews>
  <sheetFormatPr defaultRowHeight="14.25" x14ac:dyDescent="0.15"/>
  <cols>
    <col min="1" max="16384" width="9" style="104"/>
  </cols>
  <sheetData>
    <row r="1" spans="1:2" s="105" customFormat="1" ht="17.25" x14ac:dyDescent="0.15">
      <c r="A1" s="105" t="s">
        <v>157</v>
      </c>
    </row>
    <row r="3" spans="1:2" x14ac:dyDescent="0.15">
      <c r="A3" s="104" t="s">
        <v>158</v>
      </c>
    </row>
    <row r="10" spans="1:2" x14ac:dyDescent="0.15">
      <c r="A10" s="104" t="s">
        <v>159</v>
      </c>
    </row>
    <row r="11" spans="1:2" x14ac:dyDescent="0.15">
      <c r="B11" s="104" t="s">
        <v>176</v>
      </c>
    </row>
    <row r="13" spans="1:2" x14ac:dyDescent="0.15">
      <c r="A13" s="104" t="s">
        <v>161</v>
      </c>
    </row>
    <row r="14" spans="1:2" x14ac:dyDescent="0.15">
      <c r="A14" s="104" t="s">
        <v>164</v>
      </c>
    </row>
    <row r="15" spans="1:2" x14ac:dyDescent="0.15">
      <c r="B15" s="104" t="s">
        <v>160</v>
      </c>
    </row>
    <row r="42" spans="1:2" x14ac:dyDescent="0.15">
      <c r="A42" s="104" t="s">
        <v>162</v>
      </c>
    </row>
    <row r="43" spans="1:2" x14ac:dyDescent="0.15">
      <c r="B43" s="104" t="s">
        <v>177</v>
      </c>
    </row>
    <row r="55" spans="1:2" x14ac:dyDescent="0.15">
      <c r="A55" s="104" t="s">
        <v>165</v>
      </c>
    </row>
    <row r="56" spans="1:2" x14ac:dyDescent="0.15">
      <c r="A56" s="104" t="s">
        <v>166</v>
      </c>
    </row>
    <row r="57" spans="1:2" x14ac:dyDescent="0.15">
      <c r="A57" s="104" t="s">
        <v>163</v>
      </c>
    </row>
    <row r="58" spans="1:2" x14ac:dyDescent="0.15">
      <c r="B58" s="104" t="s">
        <v>178</v>
      </c>
    </row>
  </sheetData>
  <phoneticPr fontId="13"/>
  <pageMargins left="0.7" right="0.7" top="0.75" bottom="0.75" header="0.3" footer="0.3"/>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4B5A0-F615-4C60-8526-849D021E3BF6}">
  <sheetPr>
    <pageSetUpPr fitToPage="1"/>
  </sheetPr>
  <dimension ref="A1:L54"/>
  <sheetViews>
    <sheetView showGridLines="0" view="pageBreakPreview" zoomScaleNormal="85" zoomScaleSheetLayoutView="100" workbookViewId="0">
      <selection activeCell="A3" sqref="A3"/>
    </sheetView>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A1" t="s">
        <v>152</v>
      </c>
      <c r="K1" s="1"/>
      <c r="L1" s="3"/>
    </row>
    <row r="2" spans="1:12" ht="19.5" customHeight="1" x14ac:dyDescent="0.15">
      <c r="A2" s="106" t="s">
        <v>140</v>
      </c>
      <c r="B2" s="106"/>
      <c r="C2" s="106"/>
      <c r="D2" s="106"/>
      <c r="E2" s="106"/>
      <c r="F2" s="106"/>
      <c r="G2" s="106"/>
      <c r="H2" s="106"/>
      <c r="I2" s="106"/>
      <c r="J2" s="106"/>
      <c r="K2" s="106"/>
      <c r="L2" s="106"/>
    </row>
    <row r="3" spans="1:12" s="5" customFormat="1" ht="16.5" customHeight="1" x14ac:dyDescent="0.15">
      <c r="B3" s="170"/>
      <c r="C3" s="170"/>
      <c r="D3" s="170"/>
      <c r="E3" s="170"/>
      <c r="F3" s="170"/>
      <c r="G3" s="170"/>
      <c r="H3" s="170"/>
      <c r="J3" s="171"/>
      <c r="K3" s="171"/>
      <c r="L3" s="171"/>
    </row>
    <row r="4" spans="1:12" s="5" customFormat="1" ht="18" customHeight="1" thickBot="1" x14ac:dyDescent="0.2">
      <c r="A4" s="125" t="s">
        <v>175</v>
      </c>
      <c r="B4" s="125"/>
      <c r="C4" s="125"/>
      <c r="D4" s="125"/>
      <c r="E4" s="125"/>
      <c r="F4" s="125"/>
      <c r="G4" s="125"/>
      <c r="H4" s="125"/>
      <c r="I4" s="125"/>
      <c r="J4" s="125"/>
      <c r="K4" s="114"/>
      <c r="L4" s="114"/>
    </row>
    <row r="5" spans="1:12" s="5" customFormat="1" ht="13.5" x14ac:dyDescent="0.15">
      <c r="A5" s="120" t="s">
        <v>74</v>
      </c>
      <c r="B5" s="120"/>
      <c r="C5" s="120"/>
      <c r="D5" s="120"/>
      <c r="E5" s="120"/>
      <c r="F5" s="120"/>
      <c r="G5" s="120"/>
      <c r="H5" s="120"/>
      <c r="I5" s="120"/>
      <c r="J5" s="121"/>
      <c r="K5" s="122" t="s">
        <v>50</v>
      </c>
      <c r="L5" s="123"/>
    </row>
    <row r="6" spans="1:12" s="5" customFormat="1" ht="13.5" x14ac:dyDescent="0.15">
      <c r="A6" s="6" t="s">
        <v>0</v>
      </c>
      <c r="B6" s="7"/>
      <c r="C6" s="7"/>
      <c r="D6" s="7"/>
      <c r="E6" s="7"/>
      <c r="F6" s="7"/>
      <c r="G6" s="7"/>
      <c r="H6" s="7"/>
      <c r="I6" s="7"/>
      <c r="J6" s="8"/>
      <c r="K6" s="43"/>
      <c r="L6" s="44">
        <f>SUM(K7:K35)</f>
        <v>0</v>
      </c>
    </row>
    <row r="7" spans="1:12" s="5" customFormat="1" ht="13.5" x14ac:dyDescent="0.15">
      <c r="A7" s="9" t="s">
        <v>1</v>
      </c>
      <c r="D7" s="10"/>
      <c r="J7" s="10"/>
      <c r="K7" s="38">
        <f>ROUNDDOWN((J9+J10+J11+J12+J14+J15)/1000,0)</f>
        <v>0</v>
      </c>
      <c r="L7" s="45"/>
    </row>
    <row r="8" spans="1:12" s="5" customFormat="1" ht="13.5" x14ac:dyDescent="0.15">
      <c r="A8" s="9" t="s">
        <v>55</v>
      </c>
      <c r="D8" s="11"/>
      <c r="J8" s="11"/>
      <c r="K8" s="38"/>
      <c r="L8" s="39"/>
    </row>
    <row r="9" spans="1:12" s="5" customFormat="1" ht="13.5" x14ac:dyDescent="0.15">
      <c r="A9" s="9"/>
      <c r="B9" s="5" t="s">
        <v>23</v>
      </c>
      <c r="D9" s="11"/>
      <c r="I9" s="12" t="s">
        <v>43</v>
      </c>
      <c r="J9" s="11"/>
      <c r="K9" s="38"/>
      <c r="L9" s="39"/>
    </row>
    <row r="10" spans="1:12" s="5" customFormat="1" ht="13.5" x14ac:dyDescent="0.15">
      <c r="A10" s="9"/>
      <c r="B10" s="5" t="s">
        <v>24</v>
      </c>
      <c r="D10" s="11"/>
      <c r="I10" s="12" t="s">
        <v>43</v>
      </c>
      <c r="J10" s="11"/>
      <c r="K10" s="38"/>
      <c r="L10" s="39"/>
    </row>
    <row r="11" spans="1:12" s="5" customFormat="1" ht="13.5" x14ac:dyDescent="0.15">
      <c r="A11" s="9"/>
      <c r="B11" s="5" t="s">
        <v>25</v>
      </c>
      <c r="D11" s="11"/>
      <c r="I11" s="12" t="s">
        <v>43</v>
      </c>
      <c r="J11" s="11"/>
      <c r="K11" s="38"/>
      <c r="L11" s="39"/>
    </row>
    <row r="12" spans="1:12" s="5" customFormat="1" ht="13.5" x14ac:dyDescent="0.15">
      <c r="A12" s="9"/>
      <c r="B12" s="5" t="s">
        <v>26</v>
      </c>
      <c r="D12" s="11"/>
      <c r="I12" s="12" t="s">
        <v>43</v>
      </c>
      <c r="J12" s="11"/>
      <c r="K12" s="38"/>
      <c r="L12" s="39"/>
    </row>
    <row r="13" spans="1:12" s="5" customFormat="1" ht="13.5" x14ac:dyDescent="0.15">
      <c r="A13" s="9" t="s">
        <v>56</v>
      </c>
      <c r="D13" s="11"/>
      <c r="J13" s="11"/>
      <c r="K13" s="38"/>
      <c r="L13" s="39"/>
    </row>
    <row r="14" spans="1:12" s="5" customFormat="1" ht="13.5" x14ac:dyDescent="0.15">
      <c r="A14" s="9"/>
      <c r="B14" s="5" t="s">
        <v>28</v>
      </c>
      <c r="D14" s="11"/>
      <c r="I14" s="12" t="s">
        <v>43</v>
      </c>
      <c r="J14" s="11"/>
      <c r="K14" s="38"/>
      <c r="L14" s="39"/>
    </row>
    <row r="15" spans="1:12" s="5" customFormat="1" ht="13.5" x14ac:dyDescent="0.15">
      <c r="A15" s="9"/>
      <c r="B15" s="5" t="s">
        <v>29</v>
      </c>
      <c r="D15" s="11"/>
      <c r="I15" s="12" t="s">
        <v>43</v>
      </c>
      <c r="J15" s="11"/>
      <c r="K15" s="38"/>
      <c r="L15" s="39"/>
    </row>
    <row r="16" spans="1:12" s="5" customFormat="1" ht="13.5" x14ac:dyDescent="0.15">
      <c r="A16" s="9" t="s">
        <v>2</v>
      </c>
      <c r="D16" s="10"/>
      <c r="J16" s="10"/>
      <c r="K16" s="38">
        <f>ROUNDDOWN((J17+J18+J19)/1000,0)</f>
        <v>0</v>
      </c>
      <c r="L16" s="45"/>
    </row>
    <row r="17" spans="1:12" s="5" customFormat="1" ht="13.5" x14ac:dyDescent="0.15">
      <c r="A17" s="9" t="s">
        <v>63</v>
      </c>
      <c r="B17" s="5" t="s">
        <v>75</v>
      </c>
      <c r="C17" s="5" t="s">
        <v>78</v>
      </c>
      <c r="D17" s="11"/>
      <c r="E17" s="5" t="s">
        <v>39</v>
      </c>
      <c r="F17" s="5" t="s">
        <v>40</v>
      </c>
      <c r="H17" s="5" t="s">
        <v>45</v>
      </c>
      <c r="I17" s="12" t="s">
        <v>66</v>
      </c>
      <c r="J17" s="11">
        <f>D17*G17</f>
        <v>0</v>
      </c>
      <c r="K17" s="40"/>
      <c r="L17" s="39"/>
    </row>
    <row r="18" spans="1:12" s="5" customFormat="1" ht="13.5" x14ac:dyDescent="0.15">
      <c r="A18" s="9"/>
      <c r="B18" s="5" t="s">
        <v>76</v>
      </c>
      <c r="C18" s="5" t="s">
        <v>78</v>
      </c>
      <c r="D18" s="11"/>
      <c r="E18" s="5" t="s">
        <v>39</v>
      </c>
      <c r="F18" s="5" t="s">
        <v>40</v>
      </c>
      <c r="H18" s="5" t="s">
        <v>44</v>
      </c>
      <c r="I18" s="12" t="s">
        <v>66</v>
      </c>
      <c r="J18" s="11">
        <f>D18*G18</f>
        <v>0</v>
      </c>
      <c r="K18" s="38"/>
      <c r="L18" s="39"/>
    </row>
    <row r="19" spans="1:12" s="5" customFormat="1" ht="13.5" x14ac:dyDescent="0.15">
      <c r="A19" s="9" t="s">
        <v>64</v>
      </c>
      <c r="B19" s="5" t="s">
        <v>67</v>
      </c>
      <c r="D19" s="11"/>
      <c r="I19" s="12" t="s">
        <v>43</v>
      </c>
      <c r="J19" s="11"/>
      <c r="K19" s="38"/>
      <c r="L19" s="39"/>
    </row>
    <row r="20" spans="1:12" s="5" customFormat="1" ht="13.5" x14ac:dyDescent="0.15">
      <c r="A20" s="9"/>
      <c r="D20" s="11"/>
      <c r="I20" s="12"/>
      <c r="J20" s="11"/>
      <c r="K20" s="38"/>
      <c r="L20" s="39"/>
    </row>
    <row r="21" spans="1:12" s="5" customFormat="1" ht="13.5" x14ac:dyDescent="0.15">
      <c r="A21" s="9" t="s">
        <v>3</v>
      </c>
      <c r="D21" s="10"/>
      <c r="J21" s="10"/>
      <c r="K21" s="38">
        <f>ROUNDDOWN((J22+J23+J24)/1000,0)</f>
        <v>0</v>
      </c>
      <c r="L21" s="39"/>
    </row>
    <row r="22" spans="1:12" s="5" customFormat="1" ht="13.5" x14ac:dyDescent="0.15">
      <c r="A22" s="9" t="s">
        <v>31</v>
      </c>
      <c r="B22" s="5" t="s">
        <v>30</v>
      </c>
      <c r="D22" s="11"/>
      <c r="I22" s="12" t="s">
        <v>43</v>
      </c>
      <c r="J22" s="11"/>
      <c r="K22" s="38"/>
      <c r="L22" s="39"/>
    </row>
    <row r="23" spans="1:12" s="5" customFormat="1" ht="13.5" x14ac:dyDescent="0.15">
      <c r="A23" s="9"/>
      <c r="B23" s="5" t="s">
        <v>77</v>
      </c>
      <c r="D23" s="11"/>
      <c r="I23" s="12" t="s">
        <v>43</v>
      </c>
      <c r="J23" s="11"/>
      <c r="K23" s="38"/>
      <c r="L23" s="39"/>
    </row>
    <row r="24" spans="1:12" s="5" customFormat="1" ht="13.5" x14ac:dyDescent="0.15">
      <c r="A24" s="9" t="s">
        <v>148</v>
      </c>
      <c r="B24" s="5" t="s">
        <v>77</v>
      </c>
      <c r="D24" s="11"/>
      <c r="I24" s="12" t="s">
        <v>43</v>
      </c>
      <c r="J24" s="11"/>
      <c r="K24" s="38"/>
      <c r="L24" s="39"/>
    </row>
    <row r="25" spans="1:12" s="5" customFormat="1" ht="13.5" x14ac:dyDescent="0.15">
      <c r="A25" s="9"/>
      <c r="D25" s="11"/>
      <c r="J25" s="11"/>
      <c r="K25" s="40"/>
      <c r="L25" s="39"/>
    </row>
    <row r="26" spans="1:12" s="5" customFormat="1" ht="13.5" x14ac:dyDescent="0.15">
      <c r="A26" s="9" t="s">
        <v>4</v>
      </c>
      <c r="D26" s="10"/>
      <c r="J26" s="10"/>
      <c r="K26" s="38">
        <f>ROUNDDOWN((J27+J28+J29+J30+J31+J32+J33+J34)/1000,0)</f>
        <v>0</v>
      </c>
      <c r="L26" s="45"/>
    </row>
    <row r="27" spans="1:12" s="5" customFormat="1" ht="13.5" x14ac:dyDescent="0.15">
      <c r="A27" s="9" t="s">
        <v>57</v>
      </c>
      <c r="B27" s="5" t="s">
        <v>149</v>
      </c>
      <c r="D27" s="11"/>
      <c r="I27" s="12" t="s">
        <v>43</v>
      </c>
      <c r="J27" s="11"/>
      <c r="K27" s="38"/>
      <c r="L27" s="39"/>
    </row>
    <row r="28" spans="1:12" s="5" customFormat="1" ht="13.5" x14ac:dyDescent="0.15">
      <c r="A28" s="9" t="s">
        <v>58</v>
      </c>
      <c r="B28" s="5" t="s">
        <v>51</v>
      </c>
      <c r="D28" s="11"/>
      <c r="I28" s="12" t="s">
        <v>43</v>
      </c>
      <c r="J28" s="11"/>
      <c r="K28" s="38"/>
      <c r="L28" s="39"/>
    </row>
    <row r="29" spans="1:12" s="5" customFormat="1" ht="13.5" x14ac:dyDescent="0.15">
      <c r="A29" s="9" t="s">
        <v>59</v>
      </c>
      <c r="B29" s="5" t="s">
        <v>95</v>
      </c>
      <c r="D29" s="11"/>
      <c r="I29" s="12" t="s">
        <v>43</v>
      </c>
      <c r="J29" s="11"/>
      <c r="K29" s="38"/>
      <c r="L29" s="39"/>
    </row>
    <row r="30" spans="1:12" s="5" customFormat="1" ht="13.5" x14ac:dyDescent="0.15">
      <c r="A30" s="9" t="s">
        <v>60</v>
      </c>
      <c r="B30" s="5" t="s">
        <v>52</v>
      </c>
      <c r="D30" s="11"/>
      <c r="I30" s="12" t="s">
        <v>43</v>
      </c>
      <c r="J30" s="11"/>
      <c r="K30" s="38"/>
      <c r="L30" s="39"/>
    </row>
    <row r="31" spans="1:12" s="5" customFormat="1" ht="13.5" x14ac:dyDescent="0.15">
      <c r="A31" s="9" t="s">
        <v>61</v>
      </c>
      <c r="B31" s="5" t="s">
        <v>53</v>
      </c>
      <c r="D31" s="11"/>
      <c r="I31" s="12" t="s">
        <v>43</v>
      </c>
      <c r="J31" s="11"/>
      <c r="K31" s="38"/>
      <c r="L31" s="39"/>
    </row>
    <row r="32" spans="1:12" s="5" customFormat="1" ht="13.5" x14ac:dyDescent="0.15">
      <c r="A32" s="9" t="s">
        <v>62</v>
      </c>
      <c r="B32" s="5" t="s">
        <v>38</v>
      </c>
      <c r="C32" s="5" t="s">
        <v>78</v>
      </c>
      <c r="D32" s="11"/>
      <c r="E32" s="5" t="s">
        <v>39</v>
      </c>
      <c r="F32" s="5" t="s">
        <v>40</v>
      </c>
      <c r="H32" s="5" t="s">
        <v>45</v>
      </c>
      <c r="I32" s="12" t="s">
        <v>43</v>
      </c>
      <c r="J32" s="11">
        <f>D32*G32</f>
        <v>0</v>
      </c>
      <c r="K32" s="38"/>
      <c r="L32" s="39"/>
    </row>
    <row r="33" spans="1:12" s="5" customFormat="1" ht="13.5" x14ac:dyDescent="0.15">
      <c r="A33" s="9"/>
      <c r="B33" s="5" t="s">
        <v>27</v>
      </c>
      <c r="D33" s="11"/>
      <c r="I33" s="12" t="s">
        <v>43</v>
      </c>
      <c r="J33" s="11"/>
      <c r="K33" s="38"/>
      <c r="L33" s="39"/>
    </row>
    <row r="34" spans="1:12" s="5" customFormat="1" ht="13.5" x14ac:dyDescent="0.15">
      <c r="A34" s="9"/>
      <c r="B34" s="5" t="s">
        <v>54</v>
      </c>
      <c r="D34" s="11"/>
      <c r="I34" s="12" t="s">
        <v>43</v>
      </c>
      <c r="J34" s="11"/>
      <c r="K34" s="38"/>
      <c r="L34" s="39"/>
    </row>
    <row r="35" spans="1:12" s="5" customFormat="1" ht="13.5" x14ac:dyDescent="0.15">
      <c r="A35" s="9"/>
      <c r="B35" s="5" t="s">
        <v>156</v>
      </c>
      <c r="D35" s="11"/>
      <c r="I35" s="12" t="s">
        <v>43</v>
      </c>
      <c r="J35" s="11"/>
      <c r="K35" s="38"/>
      <c r="L35" s="39"/>
    </row>
    <row r="36" spans="1:12" s="5" customFormat="1" ht="13.5" x14ac:dyDescent="0.15">
      <c r="A36" s="9"/>
      <c r="D36" s="11"/>
      <c r="I36" s="12"/>
      <c r="J36" s="11"/>
      <c r="K36" s="38"/>
      <c r="L36" s="39"/>
    </row>
    <row r="37" spans="1:12" s="5" customFormat="1" ht="13.5" x14ac:dyDescent="0.15">
      <c r="A37" s="111" t="s">
        <v>147</v>
      </c>
      <c r="B37" s="112"/>
      <c r="C37" s="13"/>
      <c r="D37" s="14">
        <f>SUM(L6)*1000</f>
        <v>0</v>
      </c>
      <c r="E37" s="13" t="s">
        <v>39</v>
      </c>
      <c r="F37" s="13" t="s">
        <v>40</v>
      </c>
      <c r="G37" s="13">
        <v>30</v>
      </c>
      <c r="H37" s="13" t="s">
        <v>49</v>
      </c>
      <c r="I37" s="15" t="s">
        <v>43</v>
      </c>
      <c r="J37" s="14">
        <f>D37*G37%</f>
        <v>0</v>
      </c>
      <c r="K37" s="41"/>
      <c r="L37" s="42">
        <f>ROUNDDOWN((J37)/1000,0)</f>
        <v>0</v>
      </c>
    </row>
    <row r="38" spans="1:12" s="5" customFormat="1" ht="14.25" thickBot="1" x14ac:dyDescent="0.2">
      <c r="A38" s="161" t="s">
        <v>68</v>
      </c>
      <c r="B38" s="162"/>
      <c r="C38" s="162"/>
      <c r="D38" s="162"/>
      <c r="E38" s="162"/>
      <c r="F38" s="162"/>
      <c r="G38" s="162"/>
      <c r="H38" s="162"/>
      <c r="I38" s="162"/>
      <c r="J38" s="163"/>
      <c r="K38" s="46"/>
      <c r="L38" s="47">
        <f>L6+L37</f>
        <v>0</v>
      </c>
    </row>
    <row r="39" spans="1:12" s="5" customFormat="1" ht="13.5" x14ac:dyDescent="0.15">
      <c r="A39" s="16" t="s">
        <v>84</v>
      </c>
      <c r="B39" s="17"/>
      <c r="C39" s="17"/>
      <c r="D39" s="17"/>
      <c r="E39" s="17"/>
      <c r="F39" s="17"/>
      <c r="G39" s="17"/>
      <c r="H39" s="17"/>
      <c r="I39" s="17"/>
      <c r="J39" s="17"/>
      <c r="K39" s="159">
        <f>L38*1000</f>
        <v>0</v>
      </c>
      <c r="L39" s="160"/>
    </row>
    <row r="40" spans="1:12" s="5" customFormat="1" ht="13.5" x14ac:dyDescent="0.15">
      <c r="A40" s="18" t="s">
        <v>86</v>
      </c>
      <c r="B40" s="19"/>
      <c r="C40" s="19"/>
      <c r="D40" s="19"/>
      <c r="E40" s="19"/>
      <c r="F40" s="19"/>
      <c r="G40" s="19"/>
      <c r="H40" s="19"/>
      <c r="I40" s="19"/>
      <c r="J40" s="20"/>
      <c r="K40" s="164">
        <f>ROUNDDOWN(L38*1000*(0.1/1.1),0)</f>
        <v>0</v>
      </c>
      <c r="L40" s="165"/>
    </row>
    <row r="41" spans="1:12" s="5" customFormat="1" ht="13.5" x14ac:dyDescent="0.15">
      <c r="B41" s="21"/>
      <c r="D41" s="11"/>
      <c r="J41" s="11"/>
    </row>
    <row r="42" spans="1:12" s="5" customFormat="1" ht="13.5" x14ac:dyDescent="0.15">
      <c r="A42" s="120" t="s">
        <v>73</v>
      </c>
      <c r="B42" s="120"/>
      <c r="C42" s="120"/>
      <c r="D42" s="120"/>
      <c r="E42" s="120"/>
      <c r="F42" s="120"/>
      <c r="G42" s="120"/>
      <c r="H42" s="120"/>
      <c r="I42" s="120"/>
      <c r="J42" s="120"/>
      <c r="K42" s="120" t="s">
        <v>70</v>
      </c>
      <c r="L42" s="120"/>
    </row>
    <row r="43" spans="1:12" s="5" customFormat="1" ht="13.5" x14ac:dyDescent="0.15">
      <c r="A43" s="6" t="s">
        <v>5</v>
      </c>
      <c r="B43" s="13"/>
      <c r="C43" s="13"/>
      <c r="D43" s="14"/>
      <c r="E43" s="13"/>
      <c r="F43" s="13"/>
      <c r="G43" s="13"/>
      <c r="H43" s="13"/>
      <c r="I43" s="13"/>
      <c r="J43" s="22"/>
      <c r="K43" s="168">
        <f>SUM(K44:K48)</f>
        <v>0</v>
      </c>
      <c r="L43" s="169"/>
    </row>
    <row r="44" spans="1:12" s="5" customFormat="1" ht="13.5" x14ac:dyDescent="0.15">
      <c r="A44" s="9" t="s">
        <v>19</v>
      </c>
      <c r="D44" s="11"/>
      <c r="J44" s="23"/>
      <c r="K44" s="24">
        <f>SUM(J45:J46)</f>
        <v>0</v>
      </c>
      <c r="L44" s="25"/>
    </row>
    <row r="45" spans="1:12" s="5" customFormat="1" ht="13.5" x14ac:dyDescent="0.15">
      <c r="A45" s="9"/>
      <c r="B45" s="10" t="s">
        <v>37</v>
      </c>
      <c r="C45" s="10"/>
      <c r="D45" s="11"/>
      <c r="I45" s="12" t="s">
        <v>43</v>
      </c>
      <c r="J45" s="23"/>
      <c r="K45" s="9"/>
      <c r="L45" s="26"/>
    </row>
    <row r="46" spans="1:12" s="5" customFormat="1" ht="13.5" x14ac:dyDescent="0.15">
      <c r="A46" s="9"/>
      <c r="B46" s="10" t="s">
        <v>36</v>
      </c>
      <c r="C46" s="10"/>
      <c r="D46" s="11"/>
      <c r="I46" s="12" t="s">
        <v>43</v>
      </c>
      <c r="J46" s="23"/>
      <c r="K46" s="9"/>
      <c r="L46" s="26"/>
    </row>
    <row r="47" spans="1:12" s="5" customFormat="1" ht="13.5" x14ac:dyDescent="0.15">
      <c r="A47" s="9" t="s">
        <v>20</v>
      </c>
      <c r="D47" s="11"/>
      <c r="J47" s="23"/>
      <c r="K47" s="24">
        <f>J48</f>
        <v>0</v>
      </c>
      <c r="L47" s="25"/>
    </row>
    <row r="48" spans="1:12" s="5" customFormat="1" ht="13.5" x14ac:dyDescent="0.15">
      <c r="A48" s="9"/>
      <c r="B48" s="10" t="s">
        <v>69</v>
      </c>
      <c r="C48" s="10"/>
      <c r="D48" s="11"/>
      <c r="I48" s="12" t="s">
        <v>43</v>
      </c>
      <c r="J48" s="23"/>
      <c r="K48" s="24"/>
      <c r="L48" s="26"/>
    </row>
    <row r="49" spans="1:12" s="5" customFormat="1" ht="13.5" x14ac:dyDescent="0.15">
      <c r="A49" s="18"/>
      <c r="B49" s="19"/>
      <c r="C49" s="19"/>
      <c r="D49" s="27"/>
      <c r="E49" s="19"/>
      <c r="F49" s="19"/>
      <c r="G49" s="19"/>
      <c r="H49" s="19"/>
      <c r="I49" s="19"/>
      <c r="J49" s="28"/>
      <c r="K49" s="18"/>
      <c r="L49" s="20"/>
    </row>
    <row r="50" spans="1:12" s="5" customFormat="1" ht="13.5" x14ac:dyDescent="0.15">
      <c r="A50" s="29" t="s">
        <v>94</v>
      </c>
      <c r="B50" s="30"/>
      <c r="C50" s="30"/>
      <c r="D50" s="30"/>
      <c r="E50" s="30"/>
      <c r="F50" s="30"/>
      <c r="G50" s="30"/>
      <c r="H50" s="30"/>
      <c r="I50" s="30"/>
      <c r="J50" s="31"/>
      <c r="K50" s="155">
        <f>ROUNDDOWN(K43*(0.1/1.1),0)</f>
        <v>0</v>
      </c>
      <c r="L50" s="156"/>
    </row>
    <row r="51" spans="1:12" s="5" customFormat="1" ht="13.5" x14ac:dyDescent="0.15">
      <c r="K51" s="32"/>
      <c r="L51" s="32"/>
    </row>
    <row r="52" spans="1:12" s="5" customFormat="1" ht="13.5" x14ac:dyDescent="0.15">
      <c r="A52" s="121" t="s">
        <v>85</v>
      </c>
      <c r="B52" s="166"/>
      <c r="C52" s="166"/>
      <c r="D52" s="166"/>
      <c r="E52" s="166"/>
      <c r="F52" s="166"/>
      <c r="G52" s="166"/>
      <c r="H52" s="166"/>
      <c r="I52" s="166"/>
      <c r="J52" s="167"/>
      <c r="K52" s="157">
        <f>K39+K43</f>
        <v>0</v>
      </c>
      <c r="L52" s="158"/>
    </row>
    <row r="53" spans="1:12" s="5" customFormat="1" ht="13.5" x14ac:dyDescent="0.15">
      <c r="A53" s="121" t="s">
        <v>87</v>
      </c>
      <c r="B53" s="166"/>
      <c r="C53" s="166"/>
      <c r="D53" s="166"/>
      <c r="E53" s="166"/>
      <c r="F53" s="166"/>
      <c r="G53" s="166"/>
      <c r="H53" s="166"/>
      <c r="I53" s="166"/>
      <c r="J53" s="167"/>
      <c r="K53" s="155">
        <f>K40+K50</f>
        <v>0</v>
      </c>
      <c r="L53" s="156"/>
    </row>
    <row r="54" spans="1:12" ht="3.75" customHeight="1" x14ac:dyDescent="0.15"/>
  </sheetData>
  <mergeCells count="18">
    <mergeCell ref="A2:L2"/>
    <mergeCell ref="B3:H3"/>
    <mergeCell ref="J3:L3"/>
    <mergeCell ref="A4:L4"/>
    <mergeCell ref="A5:J5"/>
    <mergeCell ref="K5:L5"/>
    <mergeCell ref="A37:B37"/>
    <mergeCell ref="A38:J38"/>
    <mergeCell ref="K39:L39"/>
    <mergeCell ref="K40:L40"/>
    <mergeCell ref="A42:J42"/>
    <mergeCell ref="K42:L42"/>
    <mergeCell ref="K43:L43"/>
    <mergeCell ref="K50:L50"/>
    <mergeCell ref="A52:J52"/>
    <mergeCell ref="K52:L52"/>
    <mergeCell ref="A53:J53"/>
    <mergeCell ref="K53:L53"/>
  </mergeCells>
  <phoneticPr fontId="13"/>
  <pageMargins left="0.49" right="0.35"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4"/>
  <sheetViews>
    <sheetView showGridLines="0" view="pageBreakPreview" zoomScaleNormal="100" zoomScaleSheetLayoutView="100"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A1" t="s">
        <v>150</v>
      </c>
      <c r="L1" s="3"/>
    </row>
    <row r="2" spans="1:12" ht="19.5" customHeight="1" x14ac:dyDescent="0.15">
      <c r="A2" s="106" t="s">
        <v>139</v>
      </c>
      <c r="B2" s="106"/>
      <c r="C2" s="106"/>
      <c r="D2" s="106"/>
      <c r="E2" s="106"/>
      <c r="F2" s="106"/>
      <c r="G2" s="106"/>
      <c r="H2" s="106"/>
      <c r="I2" s="106"/>
      <c r="J2" s="106"/>
      <c r="K2" s="106"/>
      <c r="L2" s="106"/>
    </row>
    <row r="3" spans="1:12" ht="19.5" customHeight="1" x14ac:dyDescent="0.15">
      <c r="B3" s="118"/>
      <c r="C3" s="118"/>
      <c r="D3" s="118"/>
      <c r="E3" s="118"/>
      <c r="F3" s="118"/>
      <c r="G3" s="118"/>
      <c r="H3" s="118"/>
      <c r="I3" s="118"/>
      <c r="J3" s="119"/>
      <c r="K3" s="119"/>
      <c r="L3" s="119"/>
    </row>
    <row r="4" spans="1:12" s="5" customFormat="1" ht="19.5" customHeight="1" thickBot="1" x14ac:dyDescent="0.2">
      <c r="A4" s="125" t="s">
        <v>168</v>
      </c>
      <c r="B4" s="125"/>
      <c r="D4" s="2"/>
      <c r="J4" s="2"/>
    </row>
    <row r="5" spans="1:12" s="5" customFormat="1" ht="13.5" x14ac:dyDescent="0.15">
      <c r="A5" s="120" t="s">
        <v>81</v>
      </c>
      <c r="B5" s="120"/>
      <c r="C5" s="120"/>
      <c r="D5" s="120"/>
      <c r="E5" s="120"/>
      <c r="F5" s="120"/>
      <c r="G5" s="120"/>
      <c r="H5" s="120"/>
      <c r="I5" s="120"/>
      <c r="J5" s="121"/>
      <c r="K5" s="122" t="s">
        <v>50</v>
      </c>
      <c r="L5" s="123"/>
    </row>
    <row r="6" spans="1:12" s="5" customFormat="1" ht="13.5" x14ac:dyDescent="0.15">
      <c r="A6" s="33" t="s">
        <v>6</v>
      </c>
      <c r="B6" s="34"/>
      <c r="C6" s="34"/>
      <c r="D6" s="35"/>
      <c r="E6" s="34"/>
      <c r="F6" s="34"/>
      <c r="G6" s="34"/>
      <c r="H6" s="34"/>
      <c r="I6" s="34"/>
      <c r="J6" s="35"/>
      <c r="K6" s="36"/>
      <c r="L6" s="37">
        <f>SUM(K7:K16)</f>
        <v>0</v>
      </c>
    </row>
    <row r="7" spans="1:12" s="5" customFormat="1" ht="13.5" x14ac:dyDescent="0.15">
      <c r="A7" s="9" t="s">
        <v>7</v>
      </c>
      <c r="D7" s="11"/>
      <c r="I7" s="12"/>
      <c r="J7" s="11"/>
      <c r="K7" s="38">
        <f>ROUNDDOWN(J8/1000,0)</f>
        <v>0</v>
      </c>
      <c r="L7" s="39"/>
    </row>
    <row r="8" spans="1:12" s="5" customFormat="1" ht="13.5" x14ac:dyDescent="0.15">
      <c r="A8" s="9"/>
      <c r="B8" s="5" t="s">
        <v>21</v>
      </c>
      <c r="C8" s="5" t="s">
        <v>78</v>
      </c>
      <c r="D8" s="11"/>
      <c r="E8" s="5" t="s">
        <v>39</v>
      </c>
      <c r="F8" s="5" t="s">
        <v>40</v>
      </c>
      <c r="H8" s="5" t="s">
        <v>41</v>
      </c>
      <c r="I8" s="12" t="s">
        <v>43</v>
      </c>
      <c r="J8" s="11">
        <f>D8*G8</f>
        <v>0</v>
      </c>
      <c r="K8" s="38"/>
      <c r="L8" s="39"/>
    </row>
    <row r="9" spans="1:12" s="5" customFormat="1" ht="13.5" x14ac:dyDescent="0.15">
      <c r="A9" s="9"/>
      <c r="D9" s="11"/>
      <c r="I9" s="12"/>
      <c r="J9" s="11"/>
      <c r="K9" s="38"/>
      <c r="L9" s="39"/>
    </row>
    <row r="10" spans="1:12" s="5" customFormat="1" ht="13.5" x14ac:dyDescent="0.15">
      <c r="A10" s="113" t="s">
        <v>8</v>
      </c>
      <c r="B10" s="114"/>
      <c r="D10" s="2"/>
      <c r="J10" s="11"/>
      <c r="K10" s="38">
        <f>ROUNDDOWN((J11+J12+J13+J14+J15)/1000,0)</f>
        <v>0</v>
      </c>
      <c r="L10" s="39"/>
    </row>
    <row r="11" spans="1:12" s="5" customFormat="1" ht="13.5" x14ac:dyDescent="0.15">
      <c r="A11" s="9"/>
      <c r="B11" s="5" t="s">
        <v>22</v>
      </c>
      <c r="C11" s="5" t="s">
        <v>78</v>
      </c>
      <c r="D11" s="11"/>
      <c r="E11" s="5" t="s">
        <v>39</v>
      </c>
      <c r="F11" s="5" t="s">
        <v>40</v>
      </c>
      <c r="H11" s="5" t="s">
        <v>41</v>
      </c>
      <c r="I11" s="12" t="s">
        <v>43</v>
      </c>
      <c r="J11" s="11">
        <f>D11*G11</f>
        <v>0</v>
      </c>
      <c r="K11" s="40"/>
      <c r="L11" s="39"/>
    </row>
    <row r="12" spans="1:12" s="5" customFormat="1" ht="13.5" x14ac:dyDescent="0.15">
      <c r="A12" s="9"/>
      <c r="B12" s="5" t="s">
        <v>42</v>
      </c>
      <c r="C12" s="5" t="s">
        <v>78</v>
      </c>
      <c r="D12" s="11"/>
      <c r="E12" s="5" t="s">
        <v>39</v>
      </c>
      <c r="F12" s="5" t="s">
        <v>40</v>
      </c>
      <c r="H12" s="5" t="s">
        <v>41</v>
      </c>
      <c r="I12" s="12" t="s">
        <v>43</v>
      </c>
      <c r="J12" s="11">
        <f>D12*G12</f>
        <v>0</v>
      </c>
      <c r="K12" s="38"/>
      <c r="L12" s="39"/>
    </row>
    <row r="13" spans="1:12" s="5" customFormat="1" ht="13.5" x14ac:dyDescent="0.15">
      <c r="A13" s="9"/>
      <c r="B13" s="5" t="s">
        <v>23</v>
      </c>
      <c r="D13" s="11"/>
      <c r="I13" s="12" t="s">
        <v>43</v>
      </c>
      <c r="J13" s="11"/>
      <c r="K13" s="38"/>
      <c r="L13" s="39"/>
    </row>
    <row r="14" spans="1:12" s="5" customFormat="1" ht="13.5" x14ac:dyDescent="0.15">
      <c r="A14" s="9"/>
      <c r="B14" s="5" t="s">
        <v>24</v>
      </c>
      <c r="D14" s="11"/>
      <c r="I14" s="12" t="s">
        <v>43</v>
      </c>
      <c r="J14" s="11"/>
      <c r="K14" s="38"/>
      <c r="L14" s="39"/>
    </row>
    <row r="15" spans="1:12" s="5" customFormat="1" ht="13.5" x14ac:dyDescent="0.15">
      <c r="A15" s="9"/>
      <c r="B15" s="5" t="s">
        <v>25</v>
      </c>
      <c r="D15" s="11"/>
      <c r="I15" s="12" t="s">
        <v>43</v>
      </c>
      <c r="J15" s="11"/>
      <c r="K15" s="38"/>
      <c r="L15" s="39"/>
    </row>
    <row r="16" spans="1:12" s="5" customFormat="1" ht="13.5" x14ac:dyDescent="0.15">
      <c r="A16" s="9" t="s">
        <v>9</v>
      </c>
      <c r="D16" s="11"/>
      <c r="I16" s="12"/>
      <c r="J16" s="11"/>
      <c r="K16" s="38">
        <f>ROUNDDOWN((J17+J18)/1000,0)</f>
        <v>0</v>
      </c>
      <c r="L16" s="39"/>
    </row>
    <row r="17" spans="1:13" s="5" customFormat="1" ht="13.5" x14ac:dyDescent="0.15">
      <c r="A17" s="9"/>
      <c r="B17" s="5" t="s">
        <v>26</v>
      </c>
      <c r="D17" s="11"/>
      <c r="I17" s="12" t="s">
        <v>43</v>
      </c>
      <c r="J17" s="11"/>
      <c r="K17" s="40"/>
      <c r="L17" s="39"/>
    </row>
    <row r="18" spans="1:13" s="5" customFormat="1" ht="13.5" x14ac:dyDescent="0.15">
      <c r="A18" s="9"/>
      <c r="B18" s="5" t="s">
        <v>27</v>
      </c>
      <c r="D18" s="11"/>
      <c r="I18" s="12" t="s">
        <v>43</v>
      </c>
      <c r="J18" s="11"/>
      <c r="K18" s="38"/>
      <c r="L18" s="39"/>
    </row>
    <row r="19" spans="1:13" s="5" customFormat="1" ht="13.5" x14ac:dyDescent="0.15">
      <c r="A19" s="6" t="s">
        <v>10</v>
      </c>
      <c r="B19" s="13"/>
      <c r="C19" s="13"/>
      <c r="D19" s="14"/>
      <c r="E19" s="13"/>
      <c r="F19" s="13"/>
      <c r="G19" s="13"/>
      <c r="H19" s="13"/>
      <c r="I19" s="13"/>
      <c r="J19" s="14"/>
      <c r="K19" s="41"/>
      <c r="L19" s="42">
        <f>SUM(K20:K23)</f>
        <v>0</v>
      </c>
    </row>
    <row r="20" spans="1:13" s="5" customFormat="1" ht="13.5" x14ac:dyDescent="0.15">
      <c r="A20" s="9" t="s">
        <v>11</v>
      </c>
      <c r="D20" s="2"/>
      <c r="J20" s="2"/>
      <c r="K20" s="38">
        <f>ROUNDDOWN((J21+J22)/1000,0)</f>
        <v>0</v>
      </c>
      <c r="L20" s="39"/>
    </row>
    <row r="21" spans="1:13" s="5" customFormat="1" ht="13.5" x14ac:dyDescent="0.15">
      <c r="A21" s="9"/>
      <c r="C21" s="5" t="s">
        <v>78</v>
      </c>
      <c r="D21" s="11"/>
      <c r="E21" s="5" t="s">
        <v>39</v>
      </c>
      <c r="F21" s="5" t="s">
        <v>40</v>
      </c>
      <c r="H21" s="5" t="s">
        <v>41</v>
      </c>
      <c r="I21" s="12" t="s">
        <v>43</v>
      </c>
      <c r="J21" s="11">
        <f>D21*G21</f>
        <v>0</v>
      </c>
      <c r="K21" s="38"/>
      <c r="L21" s="39"/>
      <c r="M21" s="76"/>
    </row>
    <row r="22" spans="1:13" s="5" customFormat="1" ht="13.5" x14ac:dyDescent="0.15">
      <c r="A22" s="9"/>
      <c r="C22" s="5" t="s">
        <v>78</v>
      </c>
      <c r="D22" s="11"/>
      <c r="E22" s="5" t="s">
        <v>39</v>
      </c>
      <c r="F22" s="5" t="s">
        <v>40</v>
      </c>
      <c r="H22" s="5" t="s">
        <v>41</v>
      </c>
      <c r="I22" s="12" t="s">
        <v>43</v>
      </c>
      <c r="J22" s="11">
        <f>D22*G22</f>
        <v>0</v>
      </c>
      <c r="K22" s="38"/>
      <c r="L22" s="39"/>
    </row>
    <row r="23" spans="1:13" s="5" customFormat="1" ht="13.5" x14ac:dyDescent="0.15">
      <c r="A23" s="9" t="s">
        <v>12</v>
      </c>
      <c r="D23" s="2"/>
      <c r="J23" s="2"/>
      <c r="K23" s="38">
        <f>ROUNDDOWN(J24/1000,0)</f>
        <v>0</v>
      </c>
      <c r="L23" s="39"/>
    </row>
    <row r="24" spans="1:13" s="5" customFormat="1" ht="13.5" x14ac:dyDescent="0.15">
      <c r="A24" s="9"/>
      <c r="C24" s="5" t="s">
        <v>78</v>
      </c>
      <c r="D24" s="11"/>
      <c r="E24" s="5" t="s">
        <v>39</v>
      </c>
      <c r="F24" s="5" t="s">
        <v>40</v>
      </c>
      <c r="H24" s="5" t="s">
        <v>44</v>
      </c>
      <c r="I24" s="12" t="s">
        <v>43</v>
      </c>
      <c r="J24" s="11">
        <f>D24*G24</f>
        <v>0</v>
      </c>
      <c r="K24" s="40"/>
      <c r="L24" s="39"/>
    </row>
    <row r="25" spans="1:13" s="5" customFormat="1" ht="13.5" x14ac:dyDescent="0.15">
      <c r="A25" s="6" t="s">
        <v>13</v>
      </c>
      <c r="B25" s="13"/>
      <c r="C25" s="13"/>
      <c r="D25" s="14"/>
      <c r="E25" s="13"/>
      <c r="F25" s="13"/>
      <c r="G25" s="13"/>
      <c r="H25" s="13"/>
      <c r="I25" s="13"/>
      <c r="J25" s="14"/>
      <c r="K25" s="41"/>
      <c r="L25" s="42">
        <f>SUM(K26:K39)</f>
        <v>0</v>
      </c>
    </row>
    <row r="26" spans="1:13" s="5" customFormat="1" ht="13.5" x14ac:dyDescent="0.15">
      <c r="A26" s="9" t="s">
        <v>14</v>
      </c>
      <c r="D26" s="2"/>
      <c r="J26" s="11"/>
      <c r="K26" s="38">
        <f>ROUNDDOWN((J27+J28)/1000,0)</f>
        <v>0</v>
      </c>
      <c r="L26" s="39"/>
    </row>
    <row r="27" spans="1:13" s="5" customFormat="1" ht="13.5" x14ac:dyDescent="0.15">
      <c r="A27" s="9"/>
      <c r="B27" s="5" t="s">
        <v>28</v>
      </c>
      <c r="D27" s="11"/>
      <c r="I27" s="12" t="s">
        <v>43</v>
      </c>
      <c r="J27" s="11"/>
      <c r="K27" s="38"/>
      <c r="L27" s="39"/>
    </row>
    <row r="28" spans="1:13" s="5" customFormat="1" ht="13.5" x14ac:dyDescent="0.15">
      <c r="A28" s="9"/>
      <c r="B28" s="5" t="s">
        <v>29</v>
      </c>
      <c r="D28" s="11"/>
      <c r="I28" s="12" t="s">
        <v>43</v>
      </c>
      <c r="J28" s="11"/>
      <c r="K28" s="38"/>
      <c r="L28" s="39"/>
    </row>
    <row r="29" spans="1:13" s="5" customFormat="1" ht="13.5" x14ac:dyDescent="0.15">
      <c r="A29" s="9" t="s">
        <v>15</v>
      </c>
      <c r="D29" s="11"/>
      <c r="J29" s="11"/>
      <c r="K29" s="38">
        <f>ROUNDDOWN((J30+J31+J32)/1000,0)</f>
        <v>0</v>
      </c>
      <c r="L29" s="39"/>
    </row>
    <row r="30" spans="1:13" s="5" customFormat="1" ht="13.5" x14ac:dyDescent="0.15">
      <c r="A30" s="9" t="s">
        <v>31</v>
      </c>
      <c r="B30" s="5" t="s">
        <v>30</v>
      </c>
      <c r="D30" s="11"/>
      <c r="I30" s="12" t="s">
        <v>43</v>
      </c>
      <c r="J30" s="11"/>
      <c r="K30" s="38"/>
      <c r="L30" s="39"/>
    </row>
    <row r="31" spans="1:13" s="5" customFormat="1" ht="13.5" x14ac:dyDescent="0.15">
      <c r="A31" s="9"/>
      <c r="B31" s="5" t="s">
        <v>32</v>
      </c>
      <c r="D31" s="11"/>
      <c r="I31" s="12" t="s">
        <v>43</v>
      </c>
      <c r="J31" s="11"/>
      <c r="K31" s="38"/>
      <c r="L31" s="39"/>
    </row>
    <row r="32" spans="1:13" s="5" customFormat="1" ht="13.5" x14ac:dyDescent="0.15">
      <c r="A32" s="9" t="s">
        <v>148</v>
      </c>
      <c r="B32" s="5" t="s">
        <v>32</v>
      </c>
      <c r="D32" s="11"/>
      <c r="I32" s="12" t="s">
        <v>43</v>
      </c>
      <c r="J32" s="11"/>
      <c r="K32" s="38"/>
      <c r="L32" s="39"/>
    </row>
    <row r="33" spans="1:12" s="5" customFormat="1" ht="13.5" x14ac:dyDescent="0.15">
      <c r="A33" s="9" t="s">
        <v>16</v>
      </c>
      <c r="D33" s="2"/>
      <c r="J33" s="2"/>
      <c r="K33" s="38">
        <f>ROUNDDOWN((J34)/1000,0)</f>
        <v>0</v>
      </c>
      <c r="L33" s="39"/>
    </row>
    <row r="34" spans="1:12" s="5" customFormat="1" ht="13.5" x14ac:dyDescent="0.15">
      <c r="A34" s="9"/>
      <c r="B34" s="5" t="s">
        <v>149</v>
      </c>
      <c r="D34" s="11"/>
      <c r="I34" s="12" t="s">
        <v>43</v>
      </c>
      <c r="J34" s="11"/>
      <c r="K34" s="38"/>
      <c r="L34" s="39"/>
    </row>
    <row r="35" spans="1:12" s="5" customFormat="1" ht="13.5" x14ac:dyDescent="0.15">
      <c r="A35" s="9" t="s">
        <v>17</v>
      </c>
      <c r="D35" s="11"/>
      <c r="J35" s="11"/>
      <c r="K35" s="38">
        <f>ROUNDDOWN((J36+J37+J38+J39)/1000,0)</f>
        <v>0</v>
      </c>
      <c r="L35" s="39"/>
    </row>
    <row r="36" spans="1:12" s="5" customFormat="1" ht="13.5" x14ac:dyDescent="0.15">
      <c r="A36" s="9" t="s">
        <v>33</v>
      </c>
      <c r="C36" s="5" t="s">
        <v>78</v>
      </c>
      <c r="D36" s="11"/>
      <c r="E36" s="5" t="s">
        <v>39</v>
      </c>
      <c r="F36" s="5" t="s">
        <v>40</v>
      </c>
      <c r="H36" s="5" t="s">
        <v>45</v>
      </c>
      <c r="I36" s="12" t="s">
        <v>43</v>
      </c>
      <c r="J36" s="11">
        <f>D36*G36</f>
        <v>0</v>
      </c>
      <c r="K36" s="38"/>
      <c r="L36" s="39"/>
    </row>
    <row r="37" spans="1:12" s="5" customFormat="1" ht="13.5" x14ac:dyDescent="0.15">
      <c r="A37" s="9" t="s">
        <v>34</v>
      </c>
      <c r="B37" s="5" t="s">
        <v>46</v>
      </c>
      <c r="D37" s="11"/>
      <c r="I37" s="12" t="s">
        <v>43</v>
      </c>
      <c r="J37" s="11"/>
      <c r="K37" s="38"/>
      <c r="L37" s="39"/>
    </row>
    <row r="38" spans="1:12" s="5" customFormat="1" ht="13.5" x14ac:dyDescent="0.15">
      <c r="A38" s="9"/>
      <c r="B38" s="5" t="s">
        <v>47</v>
      </c>
      <c r="D38" s="11"/>
      <c r="I38" s="12" t="s">
        <v>43</v>
      </c>
      <c r="J38" s="11"/>
      <c r="K38" s="38"/>
      <c r="L38" s="39"/>
    </row>
    <row r="39" spans="1:12" s="5" customFormat="1" ht="13.5" x14ac:dyDescent="0.15">
      <c r="A39" s="9" t="s">
        <v>35</v>
      </c>
      <c r="B39" s="5" t="s">
        <v>51</v>
      </c>
      <c r="D39" s="11"/>
      <c r="I39" s="12" t="s">
        <v>43</v>
      </c>
      <c r="J39" s="11"/>
      <c r="K39" s="38"/>
      <c r="L39" s="39"/>
    </row>
    <row r="40" spans="1:12" s="5" customFormat="1" ht="13.5" x14ac:dyDescent="0.15">
      <c r="A40" s="9" t="s">
        <v>154</v>
      </c>
      <c r="B40" s="5" t="s">
        <v>155</v>
      </c>
      <c r="D40" s="11"/>
      <c r="I40" s="12" t="s">
        <v>43</v>
      </c>
      <c r="J40" s="11"/>
      <c r="K40" s="38"/>
      <c r="L40" s="39"/>
    </row>
    <row r="41" spans="1:12" s="5" customFormat="1" ht="13.5" x14ac:dyDescent="0.15">
      <c r="A41" s="9"/>
      <c r="D41" s="11"/>
      <c r="I41" s="12"/>
      <c r="J41" s="11"/>
      <c r="K41" s="38"/>
      <c r="L41" s="39"/>
    </row>
    <row r="42" spans="1:12" s="5" customFormat="1" ht="13.5" x14ac:dyDescent="0.15">
      <c r="A42" s="111" t="s">
        <v>48</v>
      </c>
      <c r="B42" s="112"/>
      <c r="C42" s="13"/>
      <c r="D42" s="14">
        <f>SUM(L6:L39)*1000</f>
        <v>0</v>
      </c>
      <c r="E42" s="13" t="s">
        <v>39</v>
      </c>
      <c r="F42" s="13" t="s">
        <v>40</v>
      </c>
      <c r="G42" s="13">
        <v>10</v>
      </c>
      <c r="H42" s="13" t="s">
        <v>49</v>
      </c>
      <c r="I42" s="15" t="s">
        <v>43</v>
      </c>
      <c r="J42" s="14">
        <f>D42*G42%</f>
        <v>0</v>
      </c>
      <c r="K42" s="41"/>
      <c r="L42" s="42">
        <f>ROUNDDOWN((J42)/1000,0)</f>
        <v>0</v>
      </c>
    </row>
    <row r="43" spans="1:12" s="4" customFormat="1" ht="14.25" thickBot="1" x14ac:dyDescent="0.2">
      <c r="A43" s="48" t="s">
        <v>79</v>
      </c>
      <c r="B43" s="49"/>
      <c r="C43" s="49"/>
      <c r="D43" s="49"/>
      <c r="E43" s="49"/>
      <c r="F43" s="49"/>
      <c r="G43" s="49"/>
      <c r="H43" s="49"/>
      <c r="I43" s="49"/>
      <c r="J43" s="50"/>
      <c r="K43" s="51"/>
      <c r="L43" s="52">
        <f>SUM(L6:L42)</f>
        <v>0</v>
      </c>
    </row>
    <row r="44" spans="1:12" s="4" customFormat="1" ht="13.5" x14ac:dyDescent="0.15">
      <c r="A44" s="53" t="s">
        <v>88</v>
      </c>
      <c r="B44" s="54"/>
      <c r="C44" s="54"/>
      <c r="D44" s="54"/>
      <c r="E44" s="54"/>
      <c r="F44" s="54"/>
      <c r="G44" s="54"/>
      <c r="H44" s="54"/>
      <c r="I44" s="54"/>
      <c r="J44" s="54"/>
      <c r="K44" s="107">
        <f>L43*1000</f>
        <v>0</v>
      </c>
      <c r="L44" s="108"/>
    </row>
    <row r="45" spans="1:12" s="4" customFormat="1" ht="13.5" x14ac:dyDescent="0.15">
      <c r="A45" s="53" t="s">
        <v>80</v>
      </c>
      <c r="B45" s="54"/>
      <c r="C45" s="54"/>
      <c r="D45" s="54"/>
      <c r="E45" s="54"/>
      <c r="F45" s="54"/>
      <c r="G45" s="54"/>
      <c r="H45" s="54"/>
      <c r="I45" s="54"/>
      <c r="J45" s="55"/>
      <c r="K45" s="109">
        <f>ROUNDDOWN(K44*0.1,0)</f>
        <v>0</v>
      </c>
      <c r="L45" s="110"/>
    </row>
    <row r="46" spans="1:12" s="4" customFormat="1" ht="13.5" x14ac:dyDescent="0.15">
      <c r="A46" s="53" t="s">
        <v>89</v>
      </c>
      <c r="B46" s="54"/>
      <c r="C46" s="54"/>
      <c r="D46" s="54"/>
      <c r="E46" s="54"/>
      <c r="F46" s="54"/>
      <c r="G46" s="54"/>
      <c r="H46" s="54"/>
      <c r="I46" s="54"/>
      <c r="J46" s="55"/>
      <c r="K46" s="109">
        <f>K44+K45</f>
        <v>0</v>
      </c>
      <c r="L46" s="110"/>
    </row>
    <row r="47" spans="1:12" s="4" customFormat="1" ht="13.5" x14ac:dyDescent="0.15">
      <c r="B47" s="56"/>
      <c r="D47" s="57"/>
      <c r="J47" s="57"/>
    </row>
    <row r="48" spans="1:12" s="4" customFormat="1" ht="13.5" x14ac:dyDescent="0.15">
      <c r="A48" s="124" t="s">
        <v>81</v>
      </c>
      <c r="B48" s="124"/>
      <c r="C48" s="124"/>
      <c r="D48" s="124"/>
      <c r="E48" s="124"/>
      <c r="F48" s="124"/>
      <c r="G48" s="124"/>
      <c r="H48" s="124"/>
      <c r="I48" s="124"/>
      <c r="J48" s="124"/>
      <c r="K48" s="124" t="s">
        <v>70</v>
      </c>
      <c r="L48" s="124"/>
    </row>
    <row r="49" spans="1:13" s="4" customFormat="1" ht="13.5" x14ac:dyDescent="0.15">
      <c r="A49" s="58" t="s">
        <v>18</v>
      </c>
      <c r="B49" s="59"/>
      <c r="C49" s="59"/>
      <c r="D49" s="60"/>
      <c r="E49" s="59"/>
      <c r="F49" s="59"/>
      <c r="G49" s="59"/>
      <c r="H49" s="59"/>
      <c r="I49" s="59"/>
      <c r="J49" s="61"/>
      <c r="K49" s="126">
        <f>SUM(K50:K54)</f>
        <v>0</v>
      </c>
      <c r="L49" s="127"/>
    </row>
    <row r="50" spans="1:13" s="4" customFormat="1" ht="13.5" x14ac:dyDescent="0.15">
      <c r="A50" s="62" t="s">
        <v>19</v>
      </c>
      <c r="D50" s="57"/>
      <c r="J50" s="63"/>
      <c r="K50" s="64">
        <f>SUM(J51:J52)</f>
        <v>0</v>
      </c>
      <c r="L50" s="65"/>
      <c r="M50" s="66"/>
    </row>
    <row r="51" spans="1:13" s="4" customFormat="1" ht="13.5" x14ac:dyDescent="0.15">
      <c r="A51" s="62"/>
      <c r="B51" s="67" t="s">
        <v>65</v>
      </c>
      <c r="C51" s="67"/>
      <c r="D51" s="57"/>
      <c r="I51" s="68" t="s">
        <v>83</v>
      </c>
      <c r="J51" s="63"/>
      <c r="K51" s="62"/>
      <c r="L51" s="69"/>
      <c r="M51" s="70"/>
    </row>
    <row r="52" spans="1:13" s="4" customFormat="1" ht="13.5" x14ac:dyDescent="0.15">
      <c r="A52" s="62"/>
      <c r="B52" s="67" t="s">
        <v>72</v>
      </c>
      <c r="C52" s="67"/>
      <c r="D52" s="57"/>
      <c r="I52" s="68" t="s">
        <v>83</v>
      </c>
      <c r="J52" s="63"/>
      <c r="K52" s="62"/>
      <c r="L52" s="69"/>
      <c r="M52" s="70"/>
    </row>
    <row r="53" spans="1:13" s="4" customFormat="1" ht="13.5" x14ac:dyDescent="0.15">
      <c r="A53" s="62" t="s">
        <v>20</v>
      </c>
      <c r="D53" s="57"/>
      <c r="J53" s="63"/>
      <c r="K53" s="64">
        <f>SUM(J54)</f>
        <v>0</v>
      </c>
      <c r="L53" s="65"/>
    </row>
    <row r="54" spans="1:13" s="4" customFormat="1" ht="13.5" x14ac:dyDescent="0.15">
      <c r="A54" s="62"/>
      <c r="B54" s="67" t="s">
        <v>71</v>
      </c>
      <c r="C54" s="67"/>
      <c r="D54" s="57"/>
      <c r="I54" s="68" t="s">
        <v>83</v>
      </c>
      <c r="J54" s="63"/>
      <c r="K54" s="64"/>
      <c r="L54" s="69"/>
      <c r="M54" s="70"/>
    </row>
    <row r="55" spans="1:13" s="4" customFormat="1" ht="13.5" x14ac:dyDescent="0.15">
      <c r="A55" s="71"/>
      <c r="B55" s="72"/>
      <c r="C55" s="72"/>
      <c r="D55" s="73"/>
      <c r="E55" s="72"/>
      <c r="F55" s="72"/>
      <c r="G55" s="72"/>
      <c r="H55" s="72"/>
      <c r="I55" s="72"/>
      <c r="J55" s="74"/>
      <c r="K55" s="71"/>
      <c r="L55" s="75"/>
    </row>
    <row r="56" spans="1:13" s="4" customFormat="1" ht="13.5" x14ac:dyDescent="0.15">
      <c r="A56" s="53" t="s">
        <v>90</v>
      </c>
      <c r="B56" s="54"/>
      <c r="C56" s="54"/>
      <c r="D56" s="54"/>
      <c r="E56" s="54"/>
      <c r="F56" s="54"/>
      <c r="G56" s="54"/>
      <c r="H56" s="54"/>
      <c r="I56" s="54"/>
      <c r="J56" s="55"/>
      <c r="K56" s="109">
        <f>ROUNDDOWN(K49*0.1,0)</f>
        <v>0</v>
      </c>
      <c r="L56" s="110"/>
    </row>
    <row r="57" spans="1:13" s="4" customFormat="1" ht="13.5" x14ac:dyDescent="0.15">
      <c r="A57" s="53" t="s">
        <v>91</v>
      </c>
      <c r="B57" s="54"/>
      <c r="C57" s="54"/>
      <c r="D57" s="54"/>
      <c r="E57" s="54"/>
      <c r="F57" s="54"/>
      <c r="G57" s="54"/>
      <c r="H57" s="54"/>
      <c r="I57" s="54"/>
      <c r="J57" s="55"/>
      <c r="K57" s="109">
        <f>K49+K56</f>
        <v>0</v>
      </c>
      <c r="L57" s="110"/>
    </row>
    <row r="58" spans="1:13" s="4" customFormat="1" ht="13.5" x14ac:dyDescent="0.15">
      <c r="D58" s="70"/>
      <c r="J58" s="70"/>
    </row>
    <row r="59" spans="1:13" s="4" customFormat="1" ht="13.5" x14ac:dyDescent="0.15">
      <c r="A59" s="115" t="s">
        <v>92</v>
      </c>
      <c r="B59" s="116"/>
      <c r="C59" s="116"/>
      <c r="D59" s="116"/>
      <c r="E59" s="116"/>
      <c r="F59" s="116"/>
      <c r="G59" s="116"/>
      <c r="H59" s="116"/>
      <c r="I59" s="116"/>
      <c r="J59" s="117"/>
      <c r="K59" s="129">
        <f>ROUNDDOWN(K44+K49,0)</f>
        <v>0</v>
      </c>
      <c r="L59" s="130"/>
    </row>
    <row r="60" spans="1:13" s="4" customFormat="1" ht="13.5" x14ac:dyDescent="0.15">
      <c r="A60" s="115" t="s">
        <v>93</v>
      </c>
      <c r="B60" s="116"/>
      <c r="C60" s="116"/>
      <c r="D60" s="116"/>
      <c r="E60" s="116"/>
      <c r="F60" s="116"/>
      <c r="G60" s="116"/>
      <c r="H60" s="116"/>
      <c r="I60" s="116"/>
      <c r="J60" s="117"/>
      <c r="K60" s="109">
        <f>K45+K56</f>
        <v>0</v>
      </c>
      <c r="L60" s="110"/>
    </row>
    <row r="61" spans="1:13" s="4" customFormat="1" ht="13.5" x14ac:dyDescent="0.15">
      <c r="A61" s="115" t="s">
        <v>82</v>
      </c>
      <c r="B61" s="116"/>
      <c r="C61" s="116"/>
      <c r="D61" s="116"/>
      <c r="E61" s="116"/>
      <c r="F61" s="116"/>
      <c r="G61" s="116"/>
      <c r="H61" s="116"/>
      <c r="I61" s="116"/>
      <c r="J61" s="117"/>
      <c r="K61" s="109">
        <f>K59+K60</f>
        <v>0</v>
      </c>
      <c r="L61" s="110"/>
    </row>
    <row r="62" spans="1:13" ht="18" customHeight="1" x14ac:dyDescent="0.15"/>
    <row r="63" spans="1:13" ht="19.5" customHeight="1" x14ac:dyDescent="0.15">
      <c r="A63" s="131"/>
      <c r="B63" s="131"/>
      <c r="C63" s="131"/>
      <c r="D63" s="131"/>
      <c r="E63" s="131"/>
      <c r="F63" s="131"/>
      <c r="G63" s="131"/>
      <c r="H63" s="131"/>
      <c r="I63" s="131"/>
      <c r="J63" s="131"/>
      <c r="K63" s="131"/>
      <c r="L63" s="131"/>
    </row>
    <row r="64" spans="1:13" ht="57.75" customHeight="1" x14ac:dyDescent="0.15">
      <c r="A64" s="128" t="s">
        <v>144</v>
      </c>
      <c r="B64" s="128"/>
      <c r="C64" s="128"/>
      <c r="D64" s="128"/>
      <c r="E64" s="128"/>
      <c r="F64" s="128"/>
      <c r="G64" s="128"/>
      <c r="H64" s="128"/>
      <c r="I64" s="128"/>
      <c r="J64" s="128"/>
      <c r="K64" s="128"/>
      <c r="L64" s="128"/>
    </row>
  </sheetData>
  <mergeCells count="24">
    <mergeCell ref="A64:L64"/>
    <mergeCell ref="K48:L48"/>
    <mergeCell ref="K56:L56"/>
    <mergeCell ref="K57:L57"/>
    <mergeCell ref="K59:L59"/>
    <mergeCell ref="A63:L63"/>
    <mergeCell ref="A61:J61"/>
    <mergeCell ref="K60:L60"/>
    <mergeCell ref="A2:L2"/>
    <mergeCell ref="K44:L44"/>
    <mergeCell ref="K61:L61"/>
    <mergeCell ref="A42:B42"/>
    <mergeCell ref="A10:B10"/>
    <mergeCell ref="A59:J59"/>
    <mergeCell ref="B3:I3"/>
    <mergeCell ref="J3:L3"/>
    <mergeCell ref="A5:J5"/>
    <mergeCell ref="K5:L5"/>
    <mergeCell ref="K45:L45"/>
    <mergeCell ref="K46:L46"/>
    <mergeCell ref="A48:J48"/>
    <mergeCell ref="A4:B4"/>
    <mergeCell ref="K49:L49"/>
    <mergeCell ref="A60:J60"/>
  </mergeCells>
  <phoneticPr fontId="3"/>
  <pageMargins left="0.63" right="0.4" top="0.32" bottom="0.23" header="0.24" footer="0.2"/>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8E354-6905-404F-8380-A0FEA38055B5}">
  <sheetPr>
    <pageSetUpPr fitToPage="1"/>
  </sheetPr>
  <dimension ref="A1:M64"/>
  <sheetViews>
    <sheetView showGridLines="0" view="pageBreakPreview" zoomScaleNormal="100" zoomScaleSheetLayoutView="100"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A1" t="s">
        <v>150</v>
      </c>
      <c r="L1" s="3"/>
    </row>
    <row r="2" spans="1:12" ht="19.5" customHeight="1" x14ac:dyDescent="0.15">
      <c r="A2" s="106" t="s">
        <v>139</v>
      </c>
      <c r="B2" s="106"/>
      <c r="C2" s="106"/>
      <c r="D2" s="106"/>
      <c r="E2" s="106"/>
      <c r="F2" s="106"/>
      <c r="G2" s="106"/>
      <c r="H2" s="106"/>
      <c r="I2" s="106"/>
      <c r="J2" s="106"/>
      <c r="K2" s="106"/>
      <c r="L2" s="106"/>
    </row>
    <row r="3" spans="1:12" ht="19.5" customHeight="1" x14ac:dyDescent="0.15">
      <c r="B3" s="118"/>
      <c r="C3" s="118"/>
      <c r="D3" s="118"/>
      <c r="E3" s="118"/>
      <c r="F3" s="118"/>
      <c r="G3" s="118"/>
      <c r="H3" s="118"/>
      <c r="I3" s="118"/>
      <c r="J3" s="119"/>
      <c r="K3" s="119"/>
      <c r="L3" s="119"/>
    </row>
    <row r="4" spans="1:12" s="5" customFormat="1" ht="19.5" customHeight="1" thickBot="1" x14ac:dyDescent="0.2">
      <c r="A4" s="125" t="s">
        <v>169</v>
      </c>
      <c r="B4" s="125"/>
      <c r="D4" s="2"/>
      <c r="J4" s="2"/>
    </row>
    <row r="5" spans="1:12" s="5" customFormat="1" ht="13.5" x14ac:dyDescent="0.15">
      <c r="A5" s="120" t="s">
        <v>81</v>
      </c>
      <c r="B5" s="120"/>
      <c r="C5" s="120"/>
      <c r="D5" s="120"/>
      <c r="E5" s="120"/>
      <c r="F5" s="120"/>
      <c r="G5" s="120"/>
      <c r="H5" s="120"/>
      <c r="I5" s="120"/>
      <c r="J5" s="121"/>
      <c r="K5" s="122" t="s">
        <v>50</v>
      </c>
      <c r="L5" s="123"/>
    </row>
    <row r="6" spans="1:12" s="5" customFormat="1" ht="13.5" x14ac:dyDescent="0.15">
      <c r="A6" s="33" t="s">
        <v>6</v>
      </c>
      <c r="B6" s="34"/>
      <c r="C6" s="34"/>
      <c r="D6" s="35"/>
      <c r="E6" s="34"/>
      <c r="F6" s="34"/>
      <c r="G6" s="34"/>
      <c r="H6" s="34"/>
      <c r="I6" s="34"/>
      <c r="J6" s="35"/>
      <c r="K6" s="36"/>
      <c r="L6" s="37">
        <f>SUM(K7:K16)</f>
        <v>0</v>
      </c>
    </row>
    <row r="7" spans="1:12" s="5" customFormat="1" ht="13.5" x14ac:dyDescent="0.15">
      <c r="A7" s="9" t="s">
        <v>7</v>
      </c>
      <c r="D7" s="11"/>
      <c r="I7" s="12"/>
      <c r="J7" s="11"/>
      <c r="K7" s="38">
        <f>ROUNDDOWN(J8/1000,0)</f>
        <v>0</v>
      </c>
      <c r="L7" s="39"/>
    </row>
    <row r="8" spans="1:12" s="5" customFormat="1" ht="13.5" x14ac:dyDescent="0.15">
      <c r="A8" s="9"/>
      <c r="B8" s="5" t="s">
        <v>21</v>
      </c>
      <c r="C8" s="5" t="s">
        <v>78</v>
      </c>
      <c r="D8" s="11"/>
      <c r="E8" s="5" t="s">
        <v>39</v>
      </c>
      <c r="F8" s="5" t="s">
        <v>40</v>
      </c>
      <c r="H8" s="5" t="s">
        <v>41</v>
      </c>
      <c r="I8" s="12" t="s">
        <v>43</v>
      </c>
      <c r="J8" s="11">
        <f>D8*G8</f>
        <v>0</v>
      </c>
      <c r="K8" s="38"/>
      <c r="L8" s="39"/>
    </row>
    <row r="9" spans="1:12" s="5" customFormat="1" ht="13.5" x14ac:dyDescent="0.15">
      <c r="A9" s="9"/>
      <c r="D9" s="11"/>
      <c r="I9" s="12"/>
      <c r="J9" s="11"/>
      <c r="K9" s="38"/>
      <c r="L9" s="39"/>
    </row>
    <row r="10" spans="1:12" s="5" customFormat="1" ht="13.5" x14ac:dyDescent="0.15">
      <c r="A10" s="113" t="s">
        <v>8</v>
      </c>
      <c r="B10" s="114"/>
      <c r="D10" s="2"/>
      <c r="J10" s="11"/>
      <c r="K10" s="38">
        <f>ROUNDDOWN((J11+J12+J13+J14+J15)/1000,0)</f>
        <v>0</v>
      </c>
      <c r="L10" s="39"/>
    </row>
    <row r="11" spans="1:12" s="5" customFormat="1" ht="13.5" x14ac:dyDescent="0.15">
      <c r="A11" s="9"/>
      <c r="B11" s="5" t="s">
        <v>22</v>
      </c>
      <c r="C11" s="5" t="s">
        <v>78</v>
      </c>
      <c r="D11" s="11"/>
      <c r="E11" s="5" t="s">
        <v>39</v>
      </c>
      <c r="F11" s="5" t="s">
        <v>40</v>
      </c>
      <c r="H11" s="5" t="s">
        <v>41</v>
      </c>
      <c r="I11" s="12" t="s">
        <v>43</v>
      </c>
      <c r="J11" s="11">
        <f>D11*G11</f>
        <v>0</v>
      </c>
      <c r="K11" s="40"/>
      <c r="L11" s="39"/>
    </row>
    <row r="12" spans="1:12" s="5" customFormat="1" ht="13.5" x14ac:dyDescent="0.15">
      <c r="A12" s="9"/>
      <c r="B12" s="5" t="s">
        <v>42</v>
      </c>
      <c r="C12" s="5" t="s">
        <v>78</v>
      </c>
      <c r="D12" s="11"/>
      <c r="E12" s="5" t="s">
        <v>39</v>
      </c>
      <c r="F12" s="5" t="s">
        <v>40</v>
      </c>
      <c r="H12" s="5" t="s">
        <v>41</v>
      </c>
      <c r="I12" s="12" t="s">
        <v>43</v>
      </c>
      <c r="J12" s="11">
        <f>D12*G12</f>
        <v>0</v>
      </c>
      <c r="K12" s="38"/>
      <c r="L12" s="39"/>
    </row>
    <row r="13" spans="1:12" s="5" customFormat="1" ht="13.5" x14ac:dyDescent="0.15">
      <c r="A13" s="9"/>
      <c r="B13" s="5" t="s">
        <v>23</v>
      </c>
      <c r="D13" s="11"/>
      <c r="I13" s="12" t="s">
        <v>43</v>
      </c>
      <c r="J13" s="11"/>
      <c r="K13" s="38"/>
      <c r="L13" s="39"/>
    </row>
    <row r="14" spans="1:12" s="5" customFormat="1" ht="13.5" x14ac:dyDescent="0.15">
      <c r="A14" s="9"/>
      <c r="B14" s="5" t="s">
        <v>24</v>
      </c>
      <c r="D14" s="11"/>
      <c r="I14" s="12" t="s">
        <v>43</v>
      </c>
      <c r="J14" s="11"/>
      <c r="K14" s="38"/>
      <c r="L14" s="39"/>
    </row>
    <row r="15" spans="1:12" s="5" customFormat="1" ht="13.5" x14ac:dyDescent="0.15">
      <c r="A15" s="9"/>
      <c r="B15" s="5" t="s">
        <v>25</v>
      </c>
      <c r="D15" s="11"/>
      <c r="I15" s="12" t="s">
        <v>43</v>
      </c>
      <c r="J15" s="11"/>
      <c r="K15" s="38"/>
      <c r="L15" s="39"/>
    </row>
    <row r="16" spans="1:12" s="5" customFormat="1" ht="13.5" x14ac:dyDescent="0.15">
      <c r="A16" s="9" t="s">
        <v>9</v>
      </c>
      <c r="D16" s="11"/>
      <c r="I16" s="12"/>
      <c r="J16" s="11"/>
      <c r="K16" s="38">
        <f>ROUNDDOWN((J17+J18)/1000,0)</f>
        <v>0</v>
      </c>
      <c r="L16" s="39"/>
    </row>
    <row r="17" spans="1:13" s="5" customFormat="1" ht="13.5" x14ac:dyDescent="0.15">
      <c r="A17" s="9"/>
      <c r="B17" s="5" t="s">
        <v>26</v>
      </c>
      <c r="D17" s="11"/>
      <c r="I17" s="12" t="s">
        <v>43</v>
      </c>
      <c r="J17" s="11"/>
      <c r="K17" s="40"/>
      <c r="L17" s="39"/>
    </row>
    <row r="18" spans="1:13" s="5" customFormat="1" ht="13.5" x14ac:dyDescent="0.15">
      <c r="A18" s="9"/>
      <c r="B18" s="5" t="s">
        <v>27</v>
      </c>
      <c r="D18" s="11"/>
      <c r="I18" s="12" t="s">
        <v>43</v>
      </c>
      <c r="J18" s="11"/>
      <c r="K18" s="38"/>
      <c r="L18" s="39"/>
    </row>
    <row r="19" spans="1:13" s="5" customFormat="1" ht="13.5" x14ac:dyDescent="0.15">
      <c r="A19" s="6" t="s">
        <v>10</v>
      </c>
      <c r="B19" s="13"/>
      <c r="C19" s="13"/>
      <c r="D19" s="14"/>
      <c r="E19" s="13"/>
      <c r="F19" s="13"/>
      <c r="G19" s="13"/>
      <c r="H19" s="13"/>
      <c r="I19" s="13"/>
      <c r="J19" s="14"/>
      <c r="K19" s="41"/>
      <c r="L19" s="42">
        <f>SUM(K20:K23)</f>
        <v>0</v>
      </c>
    </row>
    <row r="20" spans="1:13" s="5" customFormat="1" ht="13.5" x14ac:dyDescent="0.15">
      <c r="A20" s="9" t="s">
        <v>11</v>
      </c>
      <c r="D20" s="2"/>
      <c r="J20" s="2"/>
      <c r="K20" s="38">
        <f>ROUNDDOWN((J21+J22)/1000,0)</f>
        <v>0</v>
      </c>
      <c r="L20" s="39"/>
    </row>
    <row r="21" spans="1:13" s="5" customFormat="1" ht="13.5" x14ac:dyDescent="0.15">
      <c r="A21" s="9"/>
      <c r="C21" s="5" t="s">
        <v>78</v>
      </c>
      <c r="D21" s="11"/>
      <c r="E21" s="5" t="s">
        <v>39</v>
      </c>
      <c r="F21" s="5" t="s">
        <v>40</v>
      </c>
      <c r="H21" s="5" t="s">
        <v>41</v>
      </c>
      <c r="I21" s="12" t="s">
        <v>43</v>
      </c>
      <c r="J21" s="11">
        <f>D21*G21</f>
        <v>0</v>
      </c>
      <c r="K21" s="38"/>
      <c r="L21" s="39"/>
      <c r="M21" s="76"/>
    </row>
    <row r="22" spans="1:13" s="5" customFormat="1" ht="13.5" x14ac:dyDescent="0.15">
      <c r="A22" s="9"/>
      <c r="C22" s="5" t="s">
        <v>78</v>
      </c>
      <c r="D22" s="11"/>
      <c r="E22" s="5" t="s">
        <v>39</v>
      </c>
      <c r="F22" s="5" t="s">
        <v>40</v>
      </c>
      <c r="H22" s="5" t="s">
        <v>41</v>
      </c>
      <c r="I22" s="12" t="s">
        <v>43</v>
      </c>
      <c r="J22" s="11">
        <f>D22*G22</f>
        <v>0</v>
      </c>
      <c r="K22" s="38"/>
      <c r="L22" s="39"/>
    </row>
    <row r="23" spans="1:13" s="5" customFormat="1" ht="13.5" x14ac:dyDescent="0.15">
      <c r="A23" s="9" t="s">
        <v>12</v>
      </c>
      <c r="D23" s="2"/>
      <c r="J23" s="2"/>
      <c r="K23" s="38">
        <f>ROUNDDOWN(J24/1000,0)</f>
        <v>0</v>
      </c>
      <c r="L23" s="39"/>
    </row>
    <row r="24" spans="1:13" s="5" customFormat="1" ht="13.5" x14ac:dyDescent="0.15">
      <c r="A24" s="9"/>
      <c r="C24" s="5" t="s">
        <v>78</v>
      </c>
      <c r="D24" s="11"/>
      <c r="E24" s="5" t="s">
        <v>39</v>
      </c>
      <c r="F24" s="5" t="s">
        <v>40</v>
      </c>
      <c r="H24" s="5" t="s">
        <v>44</v>
      </c>
      <c r="I24" s="12" t="s">
        <v>43</v>
      </c>
      <c r="J24" s="11">
        <f>D24*G24</f>
        <v>0</v>
      </c>
      <c r="K24" s="40"/>
      <c r="L24" s="39"/>
    </row>
    <row r="25" spans="1:13" s="5" customFormat="1" ht="13.5" x14ac:dyDescent="0.15">
      <c r="A25" s="6" t="s">
        <v>13</v>
      </c>
      <c r="B25" s="13"/>
      <c r="C25" s="13"/>
      <c r="D25" s="14"/>
      <c r="E25" s="13"/>
      <c r="F25" s="13"/>
      <c r="G25" s="13"/>
      <c r="H25" s="13"/>
      <c r="I25" s="13"/>
      <c r="J25" s="14"/>
      <c r="K25" s="41"/>
      <c r="L25" s="42">
        <f>SUM(K26:K39)</f>
        <v>0</v>
      </c>
    </row>
    <row r="26" spans="1:13" s="5" customFormat="1" ht="13.5" x14ac:dyDescent="0.15">
      <c r="A26" s="9" t="s">
        <v>14</v>
      </c>
      <c r="D26" s="2"/>
      <c r="J26" s="11"/>
      <c r="K26" s="38">
        <f>ROUNDDOWN((J27+J28)/1000,0)</f>
        <v>0</v>
      </c>
      <c r="L26" s="39"/>
    </row>
    <row r="27" spans="1:13" s="5" customFormat="1" ht="13.5" x14ac:dyDescent="0.15">
      <c r="A27" s="9"/>
      <c r="B27" s="5" t="s">
        <v>28</v>
      </c>
      <c r="D27" s="11"/>
      <c r="I27" s="12" t="s">
        <v>43</v>
      </c>
      <c r="J27" s="11"/>
      <c r="K27" s="38"/>
      <c r="L27" s="39"/>
    </row>
    <row r="28" spans="1:13" s="5" customFormat="1" ht="13.5" x14ac:dyDescent="0.15">
      <c r="A28" s="9"/>
      <c r="B28" s="5" t="s">
        <v>29</v>
      </c>
      <c r="D28" s="11"/>
      <c r="I28" s="12" t="s">
        <v>43</v>
      </c>
      <c r="J28" s="11"/>
      <c r="K28" s="38"/>
      <c r="L28" s="39"/>
    </row>
    <row r="29" spans="1:13" s="5" customFormat="1" ht="13.5" x14ac:dyDescent="0.15">
      <c r="A29" s="9" t="s">
        <v>15</v>
      </c>
      <c r="D29" s="11"/>
      <c r="J29" s="11"/>
      <c r="K29" s="38">
        <f>ROUNDDOWN((J30+J31+J32)/1000,0)</f>
        <v>0</v>
      </c>
      <c r="L29" s="39"/>
    </row>
    <row r="30" spans="1:13" s="5" customFormat="1" ht="13.5" x14ac:dyDescent="0.15">
      <c r="A30" s="9" t="s">
        <v>31</v>
      </c>
      <c r="B30" s="5" t="s">
        <v>30</v>
      </c>
      <c r="D30" s="11"/>
      <c r="I30" s="12" t="s">
        <v>43</v>
      </c>
      <c r="J30" s="11"/>
      <c r="K30" s="38"/>
      <c r="L30" s="39"/>
    </row>
    <row r="31" spans="1:13" s="5" customFormat="1" ht="13.5" x14ac:dyDescent="0.15">
      <c r="A31" s="9"/>
      <c r="B31" s="5" t="s">
        <v>32</v>
      </c>
      <c r="D31" s="11"/>
      <c r="I31" s="12" t="s">
        <v>43</v>
      </c>
      <c r="J31" s="11"/>
      <c r="K31" s="38"/>
      <c r="L31" s="39"/>
    </row>
    <row r="32" spans="1:13" s="5" customFormat="1" ht="13.5" x14ac:dyDescent="0.15">
      <c r="A32" s="9" t="s">
        <v>148</v>
      </c>
      <c r="B32" s="5" t="s">
        <v>32</v>
      </c>
      <c r="D32" s="11"/>
      <c r="I32" s="12" t="s">
        <v>43</v>
      </c>
      <c r="J32" s="11"/>
      <c r="K32" s="38"/>
      <c r="L32" s="39"/>
    </row>
    <row r="33" spans="1:12" s="5" customFormat="1" ht="13.5" x14ac:dyDescent="0.15">
      <c r="A33" s="9" t="s">
        <v>16</v>
      </c>
      <c r="D33" s="2"/>
      <c r="J33" s="2"/>
      <c r="K33" s="38">
        <f>ROUNDDOWN((J34)/1000,0)</f>
        <v>0</v>
      </c>
      <c r="L33" s="39"/>
    </row>
    <row r="34" spans="1:12" s="5" customFormat="1" ht="13.5" x14ac:dyDescent="0.15">
      <c r="A34" s="9"/>
      <c r="B34" s="5" t="s">
        <v>149</v>
      </c>
      <c r="D34" s="11"/>
      <c r="I34" s="12" t="s">
        <v>43</v>
      </c>
      <c r="J34" s="11"/>
      <c r="K34" s="38"/>
      <c r="L34" s="39"/>
    </row>
    <row r="35" spans="1:12" s="5" customFormat="1" ht="13.5" x14ac:dyDescent="0.15">
      <c r="A35" s="9" t="s">
        <v>17</v>
      </c>
      <c r="D35" s="11"/>
      <c r="J35" s="11"/>
      <c r="K35" s="38">
        <f>ROUNDDOWN((J36+J37+J38+J39)/1000,0)</f>
        <v>0</v>
      </c>
      <c r="L35" s="39"/>
    </row>
    <row r="36" spans="1:12" s="5" customFormat="1" ht="13.5" x14ac:dyDescent="0.15">
      <c r="A36" s="9" t="s">
        <v>33</v>
      </c>
      <c r="C36" s="5" t="s">
        <v>78</v>
      </c>
      <c r="D36" s="11"/>
      <c r="E36" s="5" t="s">
        <v>39</v>
      </c>
      <c r="F36" s="5" t="s">
        <v>40</v>
      </c>
      <c r="H36" s="5" t="s">
        <v>45</v>
      </c>
      <c r="I36" s="12" t="s">
        <v>43</v>
      </c>
      <c r="J36" s="11">
        <f>D36*G36</f>
        <v>0</v>
      </c>
      <c r="K36" s="38"/>
      <c r="L36" s="39"/>
    </row>
    <row r="37" spans="1:12" s="5" customFormat="1" ht="13.5" x14ac:dyDescent="0.15">
      <c r="A37" s="9" t="s">
        <v>34</v>
      </c>
      <c r="B37" s="5" t="s">
        <v>46</v>
      </c>
      <c r="D37" s="11"/>
      <c r="I37" s="12" t="s">
        <v>43</v>
      </c>
      <c r="J37" s="11"/>
      <c r="K37" s="38"/>
      <c r="L37" s="39"/>
    </row>
    <row r="38" spans="1:12" s="5" customFormat="1" ht="13.5" x14ac:dyDescent="0.15">
      <c r="A38" s="9"/>
      <c r="B38" s="5" t="s">
        <v>47</v>
      </c>
      <c r="D38" s="11"/>
      <c r="I38" s="12" t="s">
        <v>43</v>
      </c>
      <c r="J38" s="11"/>
      <c r="K38" s="38"/>
      <c r="L38" s="39"/>
    </row>
    <row r="39" spans="1:12" s="5" customFormat="1" ht="13.5" x14ac:dyDescent="0.15">
      <c r="A39" s="9" t="s">
        <v>35</v>
      </c>
      <c r="B39" s="5" t="s">
        <v>51</v>
      </c>
      <c r="D39" s="11"/>
      <c r="I39" s="12" t="s">
        <v>43</v>
      </c>
      <c r="J39" s="11"/>
      <c r="K39" s="38"/>
      <c r="L39" s="39"/>
    </row>
    <row r="40" spans="1:12" s="5" customFormat="1" ht="13.5" x14ac:dyDescent="0.15">
      <c r="A40" s="9" t="s">
        <v>154</v>
      </c>
      <c r="B40" s="5" t="s">
        <v>155</v>
      </c>
      <c r="D40" s="11"/>
      <c r="I40" s="12" t="s">
        <v>43</v>
      </c>
      <c r="J40" s="11"/>
      <c r="K40" s="38"/>
      <c r="L40" s="39"/>
    </row>
    <row r="41" spans="1:12" s="5" customFormat="1" ht="13.5" x14ac:dyDescent="0.15">
      <c r="A41" s="9"/>
      <c r="D41" s="11"/>
      <c r="I41" s="12"/>
      <c r="J41" s="11"/>
      <c r="K41" s="38"/>
      <c r="L41" s="39"/>
    </row>
    <row r="42" spans="1:12" s="5" customFormat="1" ht="13.5" x14ac:dyDescent="0.15">
      <c r="A42" s="111" t="s">
        <v>48</v>
      </c>
      <c r="B42" s="112"/>
      <c r="C42" s="13"/>
      <c r="D42" s="14">
        <f>SUM(L6:L39)*1000</f>
        <v>0</v>
      </c>
      <c r="E42" s="13" t="s">
        <v>39</v>
      </c>
      <c r="F42" s="13" t="s">
        <v>40</v>
      </c>
      <c r="G42" s="13">
        <v>10</v>
      </c>
      <c r="H42" s="13" t="s">
        <v>49</v>
      </c>
      <c r="I42" s="15" t="s">
        <v>43</v>
      </c>
      <c r="J42" s="14">
        <f>D42*G42%</f>
        <v>0</v>
      </c>
      <c r="K42" s="41"/>
      <c r="L42" s="42">
        <f>ROUNDDOWN((J42)/1000,0)</f>
        <v>0</v>
      </c>
    </row>
    <row r="43" spans="1:12" s="4" customFormat="1" ht="14.25" thickBot="1" x14ac:dyDescent="0.2">
      <c r="A43" s="48" t="s">
        <v>79</v>
      </c>
      <c r="B43" s="49"/>
      <c r="C43" s="49"/>
      <c r="D43" s="49"/>
      <c r="E43" s="49"/>
      <c r="F43" s="49"/>
      <c r="G43" s="49"/>
      <c r="H43" s="49"/>
      <c r="I43" s="49"/>
      <c r="J43" s="50"/>
      <c r="K43" s="51"/>
      <c r="L43" s="52">
        <f>SUM(L6:L42)</f>
        <v>0</v>
      </c>
    </row>
    <row r="44" spans="1:12" s="4" customFormat="1" ht="13.5" x14ac:dyDescent="0.15">
      <c r="A44" s="53" t="s">
        <v>88</v>
      </c>
      <c r="B44" s="54"/>
      <c r="C44" s="54"/>
      <c r="D44" s="54"/>
      <c r="E44" s="54"/>
      <c r="F44" s="54"/>
      <c r="G44" s="54"/>
      <c r="H44" s="54"/>
      <c r="I44" s="54"/>
      <c r="J44" s="54"/>
      <c r="K44" s="107">
        <f>L43*1000</f>
        <v>0</v>
      </c>
      <c r="L44" s="108"/>
    </row>
    <row r="45" spans="1:12" s="4" customFormat="1" ht="13.5" x14ac:dyDescent="0.15">
      <c r="A45" s="53" t="s">
        <v>80</v>
      </c>
      <c r="B45" s="54"/>
      <c r="C45" s="54"/>
      <c r="D45" s="54"/>
      <c r="E45" s="54"/>
      <c r="F45" s="54"/>
      <c r="G45" s="54"/>
      <c r="H45" s="54"/>
      <c r="I45" s="54"/>
      <c r="J45" s="55"/>
      <c r="K45" s="109">
        <f>ROUNDDOWN(K44*0.1,0)</f>
        <v>0</v>
      </c>
      <c r="L45" s="110"/>
    </row>
    <row r="46" spans="1:12" s="4" customFormat="1" ht="13.5" x14ac:dyDescent="0.15">
      <c r="A46" s="53" t="s">
        <v>89</v>
      </c>
      <c r="B46" s="54"/>
      <c r="C46" s="54"/>
      <c r="D46" s="54"/>
      <c r="E46" s="54"/>
      <c r="F46" s="54"/>
      <c r="G46" s="54"/>
      <c r="H46" s="54"/>
      <c r="I46" s="54"/>
      <c r="J46" s="55"/>
      <c r="K46" s="109">
        <f>K44+K45</f>
        <v>0</v>
      </c>
      <c r="L46" s="110"/>
    </row>
    <row r="47" spans="1:12" s="4" customFormat="1" ht="13.5" x14ac:dyDescent="0.15">
      <c r="B47" s="56"/>
      <c r="D47" s="57"/>
      <c r="J47" s="57"/>
    </row>
    <row r="48" spans="1:12" s="4" customFormat="1" ht="13.5" x14ac:dyDescent="0.15">
      <c r="A48" s="124" t="s">
        <v>81</v>
      </c>
      <c r="B48" s="124"/>
      <c r="C48" s="124"/>
      <c r="D48" s="124"/>
      <c r="E48" s="124"/>
      <c r="F48" s="124"/>
      <c r="G48" s="124"/>
      <c r="H48" s="124"/>
      <c r="I48" s="124"/>
      <c r="J48" s="124"/>
      <c r="K48" s="124" t="s">
        <v>70</v>
      </c>
      <c r="L48" s="124"/>
    </row>
    <row r="49" spans="1:13" s="4" customFormat="1" ht="13.5" x14ac:dyDescent="0.15">
      <c r="A49" s="58" t="s">
        <v>18</v>
      </c>
      <c r="B49" s="59"/>
      <c r="C49" s="59"/>
      <c r="D49" s="60"/>
      <c r="E49" s="59"/>
      <c r="F49" s="59"/>
      <c r="G49" s="59"/>
      <c r="H49" s="59"/>
      <c r="I49" s="59"/>
      <c r="J49" s="61"/>
      <c r="K49" s="126">
        <f>SUM(K50:K54)</f>
        <v>0</v>
      </c>
      <c r="L49" s="127"/>
    </row>
    <row r="50" spans="1:13" s="4" customFormat="1" ht="13.5" x14ac:dyDescent="0.15">
      <c r="A50" s="62" t="s">
        <v>19</v>
      </c>
      <c r="D50" s="57"/>
      <c r="J50" s="63"/>
      <c r="K50" s="64">
        <f>SUM(J51:J52)</f>
        <v>0</v>
      </c>
      <c r="L50" s="65"/>
      <c r="M50" s="66"/>
    </row>
    <row r="51" spans="1:13" s="4" customFormat="1" ht="13.5" x14ac:dyDescent="0.15">
      <c r="A51" s="62"/>
      <c r="B51" s="67" t="s">
        <v>65</v>
      </c>
      <c r="C51" s="67"/>
      <c r="D51" s="57"/>
      <c r="I51" s="68" t="s">
        <v>43</v>
      </c>
      <c r="J51" s="63"/>
      <c r="K51" s="62"/>
      <c r="L51" s="69"/>
      <c r="M51" s="70"/>
    </row>
    <row r="52" spans="1:13" s="4" customFormat="1" ht="13.5" x14ac:dyDescent="0.15">
      <c r="A52" s="62"/>
      <c r="B52" s="67" t="s">
        <v>72</v>
      </c>
      <c r="C52" s="67"/>
      <c r="D52" s="57"/>
      <c r="I52" s="68" t="s">
        <v>43</v>
      </c>
      <c r="J52" s="63"/>
      <c r="K52" s="62"/>
      <c r="L52" s="69"/>
      <c r="M52" s="70"/>
    </row>
    <row r="53" spans="1:13" s="4" customFormat="1" ht="13.5" x14ac:dyDescent="0.15">
      <c r="A53" s="62" t="s">
        <v>20</v>
      </c>
      <c r="D53" s="57"/>
      <c r="J53" s="63"/>
      <c r="K53" s="64">
        <f>SUM(J54)</f>
        <v>0</v>
      </c>
      <c r="L53" s="65"/>
    </row>
    <row r="54" spans="1:13" s="4" customFormat="1" ht="13.5" x14ac:dyDescent="0.15">
      <c r="A54" s="62"/>
      <c r="B54" s="67" t="s">
        <v>71</v>
      </c>
      <c r="C54" s="67"/>
      <c r="D54" s="57"/>
      <c r="I54" s="68" t="s">
        <v>43</v>
      </c>
      <c r="J54" s="63"/>
      <c r="K54" s="64"/>
      <c r="L54" s="69"/>
      <c r="M54" s="70"/>
    </row>
    <row r="55" spans="1:13" s="4" customFormat="1" ht="13.5" x14ac:dyDescent="0.15">
      <c r="A55" s="71"/>
      <c r="B55" s="72"/>
      <c r="C55" s="72"/>
      <c r="D55" s="73"/>
      <c r="E55" s="72"/>
      <c r="F55" s="72"/>
      <c r="G55" s="72"/>
      <c r="H55" s="72"/>
      <c r="I55" s="72"/>
      <c r="J55" s="74"/>
      <c r="K55" s="71"/>
      <c r="L55" s="75"/>
    </row>
    <row r="56" spans="1:13" s="4" customFormat="1" ht="13.5" x14ac:dyDescent="0.15">
      <c r="A56" s="53" t="s">
        <v>90</v>
      </c>
      <c r="B56" s="54"/>
      <c r="C56" s="54"/>
      <c r="D56" s="54"/>
      <c r="E56" s="54"/>
      <c r="F56" s="54"/>
      <c r="G56" s="54"/>
      <c r="H56" s="54"/>
      <c r="I56" s="54"/>
      <c r="J56" s="55"/>
      <c r="K56" s="109">
        <f>ROUNDDOWN(K49*0.1,0)</f>
        <v>0</v>
      </c>
      <c r="L56" s="110"/>
    </row>
    <row r="57" spans="1:13" s="4" customFormat="1" ht="13.5" x14ac:dyDescent="0.15">
      <c r="A57" s="53" t="s">
        <v>91</v>
      </c>
      <c r="B57" s="54"/>
      <c r="C57" s="54"/>
      <c r="D57" s="54"/>
      <c r="E57" s="54"/>
      <c r="F57" s="54"/>
      <c r="G57" s="54"/>
      <c r="H57" s="54"/>
      <c r="I57" s="54"/>
      <c r="J57" s="55"/>
      <c r="K57" s="109">
        <f>K49+K56</f>
        <v>0</v>
      </c>
      <c r="L57" s="110"/>
    </row>
    <row r="58" spans="1:13" s="4" customFormat="1" ht="13.5" x14ac:dyDescent="0.15">
      <c r="D58" s="70"/>
      <c r="J58" s="70"/>
    </row>
    <row r="59" spans="1:13" s="4" customFormat="1" ht="13.5" x14ac:dyDescent="0.15">
      <c r="A59" s="115" t="s">
        <v>92</v>
      </c>
      <c r="B59" s="116"/>
      <c r="C59" s="116"/>
      <c r="D59" s="116"/>
      <c r="E59" s="116"/>
      <c r="F59" s="116"/>
      <c r="G59" s="116"/>
      <c r="H59" s="116"/>
      <c r="I59" s="116"/>
      <c r="J59" s="117"/>
      <c r="K59" s="129">
        <f>ROUNDDOWN(K44+K49,0)</f>
        <v>0</v>
      </c>
      <c r="L59" s="130"/>
    </row>
    <row r="60" spans="1:13" s="4" customFormat="1" ht="13.5" x14ac:dyDescent="0.15">
      <c r="A60" s="115" t="s">
        <v>93</v>
      </c>
      <c r="B60" s="116"/>
      <c r="C60" s="116"/>
      <c r="D60" s="116"/>
      <c r="E60" s="116"/>
      <c r="F60" s="116"/>
      <c r="G60" s="116"/>
      <c r="H60" s="116"/>
      <c r="I60" s="116"/>
      <c r="J60" s="117"/>
      <c r="K60" s="109">
        <f>K45+K56</f>
        <v>0</v>
      </c>
      <c r="L60" s="110"/>
    </row>
    <row r="61" spans="1:13" s="4" customFormat="1" ht="13.5" x14ac:dyDescent="0.15">
      <c r="A61" s="115" t="s">
        <v>82</v>
      </c>
      <c r="B61" s="116"/>
      <c r="C61" s="116"/>
      <c r="D61" s="116"/>
      <c r="E61" s="116"/>
      <c r="F61" s="116"/>
      <c r="G61" s="116"/>
      <c r="H61" s="116"/>
      <c r="I61" s="116"/>
      <c r="J61" s="117"/>
      <c r="K61" s="109">
        <f>K59+K60</f>
        <v>0</v>
      </c>
      <c r="L61" s="110"/>
    </row>
    <row r="62" spans="1:13" ht="18" customHeight="1" x14ac:dyDescent="0.15"/>
    <row r="63" spans="1:13" ht="19.5" customHeight="1" x14ac:dyDescent="0.15">
      <c r="A63" s="131"/>
      <c r="B63" s="131"/>
      <c r="C63" s="131"/>
      <c r="D63" s="131"/>
      <c r="E63" s="131"/>
      <c r="F63" s="131"/>
      <c r="G63" s="131"/>
      <c r="H63" s="131"/>
      <c r="I63" s="131"/>
      <c r="J63" s="131"/>
      <c r="K63" s="131"/>
      <c r="L63" s="131"/>
    </row>
    <row r="64" spans="1:13" ht="57.75" customHeight="1" x14ac:dyDescent="0.15">
      <c r="A64" s="128" t="s">
        <v>144</v>
      </c>
      <c r="B64" s="128"/>
      <c r="C64" s="128"/>
      <c r="D64" s="128"/>
      <c r="E64" s="128"/>
      <c r="F64" s="128"/>
      <c r="G64" s="128"/>
      <c r="H64" s="128"/>
      <c r="I64" s="128"/>
      <c r="J64" s="128"/>
      <c r="K64" s="128"/>
      <c r="L64" s="128"/>
    </row>
  </sheetData>
  <mergeCells count="24">
    <mergeCell ref="A48:J48"/>
    <mergeCell ref="K48:L48"/>
    <mergeCell ref="A2:L2"/>
    <mergeCell ref="B3:I3"/>
    <mergeCell ref="J3:L3"/>
    <mergeCell ref="A4:B4"/>
    <mergeCell ref="A5:J5"/>
    <mergeCell ref="K5:L5"/>
    <mergeCell ref="A10:B10"/>
    <mergeCell ref="A42:B42"/>
    <mergeCell ref="K44:L44"/>
    <mergeCell ref="K45:L45"/>
    <mergeCell ref="K46:L46"/>
    <mergeCell ref="A61:J61"/>
    <mergeCell ref="K61:L61"/>
    <mergeCell ref="A63:L63"/>
    <mergeCell ref="A64:L64"/>
    <mergeCell ref="K49:L49"/>
    <mergeCell ref="K56:L56"/>
    <mergeCell ref="K57:L57"/>
    <mergeCell ref="A59:J59"/>
    <mergeCell ref="K59:L59"/>
    <mergeCell ref="A60:J60"/>
    <mergeCell ref="K60:L60"/>
  </mergeCells>
  <phoneticPr fontId="13"/>
  <pageMargins left="0.63" right="0.4" top="0.32" bottom="0.23" header="0.24" footer="0.2"/>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1BEA3-A387-4109-B3C9-F734B443F5D4}">
  <sheetPr>
    <pageSetUpPr fitToPage="1"/>
  </sheetPr>
  <dimension ref="A1:M64"/>
  <sheetViews>
    <sheetView showGridLines="0" view="pageBreakPreview" zoomScaleNormal="100" zoomScaleSheetLayoutView="100" workbookViewId="0">
      <selection activeCell="A3" sqref="A3"/>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A1" t="s">
        <v>150</v>
      </c>
      <c r="L1" s="3"/>
    </row>
    <row r="2" spans="1:12" ht="19.5" customHeight="1" x14ac:dyDescent="0.15">
      <c r="A2" s="106" t="s">
        <v>139</v>
      </c>
      <c r="B2" s="106"/>
      <c r="C2" s="106"/>
      <c r="D2" s="106"/>
      <c r="E2" s="106"/>
      <c r="F2" s="106"/>
      <c r="G2" s="106"/>
      <c r="H2" s="106"/>
      <c r="I2" s="106"/>
      <c r="J2" s="106"/>
      <c r="K2" s="106"/>
      <c r="L2" s="106"/>
    </row>
    <row r="3" spans="1:12" ht="19.5" customHeight="1" x14ac:dyDescent="0.15">
      <c r="B3" s="118"/>
      <c r="C3" s="118"/>
      <c r="D3" s="118"/>
      <c r="E3" s="118"/>
      <c r="F3" s="118"/>
      <c r="G3" s="118"/>
      <c r="H3" s="118"/>
      <c r="I3" s="118"/>
      <c r="J3" s="119"/>
      <c r="K3" s="119"/>
      <c r="L3" s="119"/>
    </row>
    <row r="4" spans="1:12" s="5" customFormat="1" ht="19.5" customHeight="1" thickBot="1" x14ac:dyDescent="0.2">
      <c r="A4" s="125" t="s">
        <v>167</v>
      </c>
      <c r="B4" s="125"/>
      <c r="D4" s="2"/>
      <c r="J4" s="2"/>
    </row>
    <row r="5" spans="1:12" s="5" customFormat="1" ht="13.5" x14ac:dyDescent="0.15">
      <c r="A5" s="120" t="s">
        <v>81</v>
      </c>
      <c r="B5" s="120"/>
      <c r="C5" s="120"/>
      <c r="D5" s="120"/>
      <c r="E5" s="120"/>
      <c r="F5" s="120"/>
      <c r="G5" s="120"/>
      <c r="H5" s="120"/>
      <c r="I5" s="120"/>
      <c r="J5" s="121"/>
      <c r="K5" s="122" t="s">
        <v>50</v>
      </c>
      <c r="L5" s="123"/>
    </row>
    <row r="6" spans="1:12" s="5" customFormat="1" ht="13.5" x14ac:dyDescent="0.15">
      <c r="A6" s="33" t="s">
        <v>6</v>
      </c>
      <c r="B6" s="34"/>
      <c r="C6" s="34"/>
      <c r="D6" s="35"/>
      <c r="E6" s="34"/>
      <c r="F6" s="34"/>
      <c r="G6" s="34"/>
      <c r="H6" s="34"/>
      <c r="I6" s="34"/>
      <c r="J6" s="35"/>
      <c r="K6" s="36"/>
      <c r="L6" s="37">
        <f>SUM(K7:K16)</f>
        <v>0</v>
      </c>
    </row>
    <row r="7" spans="1:12" s="5" customFormat="1" ht="13.5" x14ac:dyDescent="0.15">
      <c r="A7" s="9" t="s">
        <v>7</v>
      </c>
      <c r="D7" s="11"/>
      <c r="I7" s="12"/>
      <c r="J7" s="11"/>
      <c r="K7" s="38">
        <f>ROUNDDOWN(J8/1000,0)</f>
        <v>0</v>
      </c>
      <c r="L7" s="39"/>
    </row>
    <row r="8" spans="1:12" s="5" customFormat="1" ht="13.5" x14ac:dyDescent="0.15">
      <c r="A8" s="9"/>
      <c r="B8" s="5" t="s">
        <v>21</v>
      </c>
      <c r="C8" s="5" t="s">
        <v>78</v>
      </c>
      <c r="D8" s="11"/>
      <c r="E8" s="5" t="s">
        <v>39</v>
      </c>
      <c r="F8" s="5" t="s">
        <v>40</v>
      </c>
      <c r="H8" s="5" t="s">
        <v>41</v>
      </c>
      <c r="I8" s="12" t="s">
        <v>43</v>
      </c>
      <c r="J8" s="11">
        <f>D8*G8</f>
        <v>0</v>
      </c>
      <c r="K8" s="38"/>
      <c r="L8" s="39"/>
    </row>
    <row r="9" spans="1:12" s="5" customFormat="1" ht="13.5" x14ac:dyDescent="0.15">
      <c r="A9" s="9"/>
      <c r="D9" s="11"/>
      <c r="I9" s="12"/>
      <c r="J9" s="11"/>
      <c r="K9" s="38"/>
      <c r="L9" s="39"/>
    </row>
    <row r="10" spans="1:12" s="5" customFormat="1" ht="13.5" x14ac:dyDescent="0.15">
      <c r="A10" s="113" t="s">
        <v>8</v>
      </c>
      <c r="B10" s="114"/>
      <c r="D10" s="2"/>
      <c r="J10" s="11"/>
      <c r="K10" s="38">
        <f>ROUNDDOWN((J11+J12+J13+J14+J15)/1000,0)</f>
        <v>0</v>
      </c>
      <c r="L10" s="39"/>
    </row>
    <row r="11" spans="1:12" s="5" customFormat="1" ht="13.5" x14ac:dyDescent="0.15">
      <c r="A11" s="9"/>
      <c r="B11" s="5" t="s">
        <v>22</v>
      </c>
      <c r="C11" s="5" t="s">
        <v>78</v>
      </c>
      <c r="D11" s="11"/>
      <c r="E11" s="5" t="s">
        <v>39</v>
      </c>
      <c r="F11" s="5" t="s">
        <v>40</v>
      </c>
      <c r="H11" s="5" t="s">
        <v>41</v>
      </c>
      <c r="I11" s="12" t="s">
        <v>43</v>
      </c>
      <c r="J11" s="11">
        <f>D11*G11</f>
        <v>0</v>
      </c>
      <c r="K11" s="40"/>
      <c r="L11" s="39"/>
    </row>
    <row r="12" spans="1:12" s="5" customFormat="1" ht="13.5" x14ac:dyDescent="0.15">
      <c r="A12" s="9"/>
      <c r="B12" s="5" t="s">
        <v>42</v>
      </c>
      <c r="C12" s="5" t="s">
        <v>78</v>
      </c>
      <c r="D12" s="11"/>
      <c r="E12" s="5" t="s">
        <v>39</v>
      </c>
      <c r="F12" s="5" t="s">
        <v>40</v>
      </c>
      <c r="H12" s="5" t="s">
        <v>41</v>
      </c>
      <c r="I12" s="12" t="s">
        <v>43</v>
      </c>
      <c r="J12" s="11">
        <f>D12*G12</f>
        <v>0</v>
      </c>
      <c r="K12" s="38"/>
      <c r="L12" s="39"/>
    </row>
    <row r="13" spans="1:12" s="5" customFormat="1" ht="13.5" x14ac:dyDescent="0.15">
      <c r="A13" s="9"/>
      <c r="B13" s="5" t="s">
        <v>23</v>
      </c>
      <c r="D13" s="11"/>
      <c r="I13" s="12" t="s">
        <v>43</v>
      </c>
      <c r="J13" s="11"/>
      <c r="K13" s="38"/>
      <c r="L13" s="39"/>
    </row>
    <row r="14" spans="1:12" s="5" customFormat="1" ht="13.5" x14ac:dyDescent="0.15">
      <c r="A14" s="9"/>
      <c r="B14" s="5" t="s">
        <v>24</v>
      </c>
      <c r="D14" s="11"/>
      <c r="I14" s="12" t="s">
        <v>43</v>
      </c>
      <c r="J14" s="11"/>
      <c r="K14" s="38"/>
      <c r="L14" s="39"/>
    </row>
    <row r="15" spans="1:12" s="5" customFormat="1" ht="13.5" x14ac:dyDescent="0.15">
      <c r="A15" s="9"/>
      <c r="B15" s="5" t="s">
        <v>25</v>
      </c>
      <c r="D15" s="11"/>
      <c r="I15" s="12" t="s">
        <v>43</v>
      </c>
      <c r="J15" s="11"/>
      <c r="K15" s="38"/>
      <c r="L15" s="39"/>
    </row>
    <row r="16" spans="1:12" s="5" customFormat="1" ht="13.5" x14ac:dyDescent="0.15">
      <c r="A16" s="9" t="s">
        <v>9</v>
      </c>
      <c r="D16" s="11"/>
      <c r="I16" s="12"/>
      <c r="J16" s="11"/>
      <c r="K16" s="38">
        <f>ROUNDDOWN((J17+J18)/1000,0)</f>
        <v>0</v>
      </c>
      <c r="L16" s="39"/>
    </row>
    <row r="17" spans="1:13" s="5" customFormat="1" ht="13.5" x14ac:dyDescent="0.15">
      <c r="A17" s="9"/>
      <c r="B17" s="5" t="s">
        <v>26</v>
      </c>
      <c r="D17" s="11"/>
      <c r="I17" s="12" t="s">
        <v>43</v>
      </c>
      <c r="J17" s="11"/>
      <c r="K17" s="40"/>
      <c r="L17" s="39"/>
    </row>
    <row r="18" spans="1:13" s="5" customFormat="1" ht="13.5" x14ac:dyDescent="0.15">
      <c r="A18" s="9"/>
      <c r="B18" s="5" t="s">
        <v>27</v>
      </c>
      <c r="D18" s="11"/>
      <c r="I18" s="12" t="s">
        <v>43</v>
      </c>
      <c r="J18" s="11"/>
      <c r="K18" s="38"/>
      <c r="L18" s="39"/>
    </row>
    <row r="19" spans="1:13" s="5" customFormat="1" ht="13.5" x14ac:dyDescent="0.15">
      <c r="A19" s="6" t="s">
        <v>10</v>
      </c>
      <c r="B19" s="13"/>
      <c r="C19" s="13"/>
      <c r="D19" s="14"/>
      <c r="E19" s="13"/>
      <c r="F19" s="13"/>
      <c r="G19" s="13"/>
      <c r="H19" s="13"/>
      <c r="I19" s="13"/>
      <c r="J19" s="14"/>
      <c r="K19" s="41"/>
      <c r="L19" s="42">
        <f>SUM(K20:K23)</f>
        <v>0</v>
      </c>
    </row>
    <row r="20" spans="1:13" s="5" customFormat="1" ht="13.5" x14ac:dyDescent="0.15">
      <c r="A20" s="9" t="s">
        <v>11</v>
      </c>
      <c r="D20" s="2"/>
      <c r="J20" s="2"/>
      <c r="K20" s="38">
        <f>ROUNDDOWN((J21+J22)/1000,0)</f>
        <v>0</v>
      </c>
      <c r="L20" s="39"/>
    </row>
    <row r="21" spans="1:13" s="5" customFormat="1" ht="13.5" x14ac:dyDescent="0.15">
      <c r="A21" s="9"/>
      <c r="C21" s="5" t="s">
        <v>78</v>
      </c>
      <c r="D21" s="11"/>
      <c r="E21" s="5" t="s">
        <v>39</v>
      </c>
      <c r="F21" s="5" t="s">
        <v>40</v>
      </c>
      <c r="H21" s="5" t="s">
        <v>41</v>
      </c>
      <c r="I21" s="12" t="s">
        <v>43</v>
      </c>
      <c r="J21" s="11">
        <f>D21*G21</f>
        <v>0</v>
      </c>
      <c r="K21" s="38"/>
      <c r="L21" s="39"/>
      <c r="M21" s="76"/>
    </row>
    <row r="22" spans="1:13" s="5" customFormat="1" ht="13.5" x14ac:dyDescent="0.15">
      <c r="A22" s="9"/>
      <c r="C22" s="5" t="s">
        <v>78</v>
      </c>
      <c r="D22" s="11"/>
      <c r="E22" s="5" t="s">
        <v>39</v>
      </c>
      <c r="F22" s="5" t="s">
        <v>40</v>
      </c>
      <c r="H22" s="5" t="s">
        <v>41</v>
      </c>
      <c r="I22" s="12" t="s">
        <v>43</v>
      </c>
      <c r="J22" s="11">
        <f>D22*G22</f>
        <v>0</v>
      </c>
      <c r="K22" s="38"/>
      <c r="L22" s="39"/>
    </row>
    <row r="23" spans="1:13" s="5" customFormat="1" ht="13.5" x14ac:dyDescent="0.15">
      <c r="A23" s="9" t="s">
        <v>12</v>
      </c>
      <c r="D23" s="2"/>
      <c r="J23" s="2"/>
      <c r="K23" s="38">
        <f>ROUNDDOWN(J24/1000,0)</f>
        <v>0</v>
      </c>
      <c r="L23" s="39"/>
    </row>
    <row r="24" spans="1:13" s="5" customFormat="1" ht="13.5" x14ac:dyDescent="0.15">
      <c r="A24" s="9"/>
      <c r="C24" s="5" t="s">
        <v>78</v>
      </c>
      <c r="D24" s="11"/>
      <c r="E24" s="5" t="s">
        <v>39</v>
      </c>
      <c r="F24" s="5" t="s">
        <v>40</v>
      </c>
      <c r="H24" s="5" t="s">
        <v>44</v>
      </c>
      <c r="I24" s="12" t="s">
        <v>43</v>
      </c>
      <c r="J24" s="11">
        <f>D24*G24</f>
        <v>0</v>
      </c>
      <c r="K24" s="40"/>
      <c r="L24" s="39"/>
    </row>
    <row r="25" spans="1:13" s="5" customFormat="1" ht="13.5" x14ac:dyDescent="0.15">
      <c r="A25" s="6" t="s">
        <v>13</v>
      </c>
      <c r="B25" s="13"/>
      <c r="C25" s="13"/>
      <c r="D25" s="14"/>
      <c r="E25" s="13"/>
      <c r="F25" s="13"/>
      <c r="G25" s="13"/>
      <c r="H25" s="13"/>
      <c r="I25" s="13"/>
      <c r="J25" s="14"/>
      <c r="K25" s="41"/>
      <c r="L25" s="42">
        <f>SUM(K26:K39)</f>
        <v>0</v>
      </c>
    </row>
    <row r="26" spans="1:13" s="5" customFormat="1" ht="13.5" x14ac:dyDescent="0.15">
      <c r="A26" s="9" t="s">
        <v>14</v>
      </c>
      <c r="D26" s="2"/>
      <c r="J26" s="11"/>
      <c r="K26" s="38">
        <f>ROUNDDOWN((J27+J28)/1000,0)</f>
        <v>0</v>
      </c>
      <c r="L26" s="39"/>
    </row>
    <row r="27" spans="1:13" s="5" customFormat="1" ht="13.5" x14ac:dyDescent="0.15">
      <c r="A27" s="9"/>
      <c r="B27" s="5" t="s">
        <v>28</v>
      </c>
      <c r="D27" s="11"/>
      <c r="I27" s="12" t="s">
        <v>43</v>
      </c>
      <c r="J27" s="11"/>
      <c r="K27" s="38"/>
      <c r="L27" s="39"/>
    </row>
    <row r="28" spans="1:13" s="5" customFormat="1" ht="13.5" x14ac:dyDescent="0.15">
      <c r="A28" s="9"/>
      <c r="B28" s="5" t="s">
        <v>29</v>
      </c>
      <c r="D28" s="11"/>
      <c r="I28" s="12" t="s">
        <v>43</v>
      </c>
      <c r="J28" s="11"/>
      <c r="K28" s="38"/>
      <c r="L28" s="39"/>
    </row>
    <row r="29" spans="1:13" s="5" customFormat="1" ht="13.5" x14ac:dyDescent="0.15">
      <c r="A29" s="9" t="s">
        <v>15</v>
      </c>
      <c r="D29" s="11"/>
      <c r="J29" s="11"/>
      <c r="K29" s="38">
        <f>ROUNDDOWN((J30+J31+J32)/1000,0)</f>
        <v>0</v>
      </c>
      <c r="L29" s="39"/>
    </row>
    <row r="30" spans="1:13" s="5" customFormat="1" ht="13.5" x14ac:dyDescent="0.15">
      <c r="A30" s="9" t="s">
        <v>31</v>
      </c>
      <c r="B30" s="5" t="s">
        <v>30</v>
      </c>
      <c r="D30" s="11"/>
      <c r="I30" s="12" t="s">
        <v>43</v>
      </c>
      <c r="J30" s="11"/>
      <c r="K30" s="38"/>
      <c r="L30" s="39"/>
    </row>
    <row r="31" spans="1:13" s="5" customFormat="1" ht="13.5" x14ac:dyDescent="0.15">
      <c r="A31" s="9"/>
      <c r="B31" s="5" t="s">
        <v>32</v>
      </c>
      <c r="D31" s="11"/>
      <c r="I31" s="12" t="s">
        <v>43</v>
      </c>
      <c r="J31" s="11"/>
      <c r="K31" s="38"/>
      <c r="L31" s="39"/>
    </row>
    <row r="32" spans="1:13" s="5" customFormat="1" ht="13.5" x14ac:dyDescent="0.15">
      <c r="A32" s="9" t="s">
        <v>148</v>
      </c>
      <c r="B32" s="5" t="s">
        <v>32</v>
      </c>
      <c r="D32" s="11"/>
      <c r="I32" s="12" t="s">
        <v>43</v>
      </c>
      <c r="J32" s="11"/>
      <c r="K32" s="38"/>
      <c r="L32" s="39"/>
    </row>
    <row r="33" spans="1:12" s="5" customFormat="1" ht="13.5" x14ac:dyDescent="0.15">
      <c r="A33" s="9" t="s">
        <v>16</v>
      </c>
      <c r="D33" s="2"/>
      <c r="J33" s="2"/>
      <c r="K33" s="38">
        <f>ROUNDDOWN((J34)/1000,0)</f>
        <v>0</v>
      </c>
      <c r="L33" s="39"/>
    </row>
    <row r="34" spans="1:12" s="5" customFormat="1" ht="13.5" x14ac:dyDescent="0.15">
      <c r="A34" s="9"/>
      <c r="B34" s="5" t="s">
        <v>149</v>
      </c>
      <c r="D34" s="11"/>
      <c r="I34" s="12" t="s">
        <v>43</v>
      </c>
      <c r="J34" s="11"/>
      <c r="K34" s="38"/>
      <c r="L34" s="39"/>
    </row>
    <row r="35" spans="1:12" s="5" customFormat="1" ht="13.5" x14ac:dyDescent="0.15">
      <c r="A35" s="9" t="s">
        <v>17</v>
      </c>
      <c r="D35" s="11"/>
      <c r="J35" s="11"/>
      <c r="K35" s="38">
        <f>ROUNDDOWN((J36+J37+J38+J39)/1000,0)</f>
        <v>0</v>
      </c>
      <c r="L35" s="39"/>
    </row>
    <row r="36" spans="1:12" s="5" customFormat="1" ht="13.5" x14ac:dyDescent="0.15">
      <c r="A36" s="9" t="s">
        <v>33</v>
      </c>
      <c r="C36" s="5" t="s">
        <v>78</v>
      </c>
      <c r="D36" s="11"/>
      <c r="E36" s="5" t="s">
        <v>39</v>
      </c>
      <c r="F36" s="5" t="s">
        <v>40</v>
      </c>
      <c r="H36" s="5" t="s">
        <v>45</v>
      </c>
      <c r="I36" s="12" t="s">
        <v>43</v>
      </c>
      <c r="J36" s="11">
        <f>D36*G36</f>
        <v>0</v>
      </c>
      <c r="K36" s="38"/>
      <c r="L36" s="39"/>
    </row>
    <row r="37" spans="1:12" s="5" customFormat="1" ht="13.5" x14ac:dyDescent="0.15">
      <c r="A37" s="9" t="s">
        <v>34</v>
      </c>
      <c r="B37" s="5" t="s">
        <v>46</v>
      </c>
      <c r="D37" s="11"/>
      <c r="I37" s="12" t="s">
        <v>43</v>
      </c>
      <c r="J37" s="11"/>
      <c r="K37" s="38"/>
      <c r="L37" s="39"/>
    </row>
    <row r="38" spans="1:12" s="5" customFormat="1" ht="13.5" x14ac:dyDescent="0.15">
      <c r="A38" s="9"/>
      <c r="B38" s="5" t="s">
        <v>47</v>
      </c>
      <c r="D38" s="11"/>
      <c r="I38" s="12" t="s">
        <v>43</v>
      </c>
      <c r="J38" s="11"/>
      <c r="K38" s="38"/>
      <c r="L38" s="39"/>
    </row>
    <row r="39" spans="1:12" s="5" customFormat="1" ht="13.5" x14ac:dyDescent="0.15">
      <c r="A39" s="9" t="s">
        <v>35</v>
      </c>
      <c r="B39" s="5" t="s">
        <v>51</v>
      </c>
      <c r="D39" s="11"/>
      <c r="I39" s="12" t="s">
        <v>43</v>
      </c>
      <c r="J39" s="11"/>
      <c r="K39" s="38"/>
      <c r="L39" s="39"/>
    </row>
    <row r="40" spans="1:12" s="5" customFormat="1" ht="13.5" x14ac:dyDescent="0.15">
      <c r="A40" s="9" t="s">
        <v>154</v>
      </c>
      <c r="B40" s="5" t="s">
        <v>155</v>
      </c>
      <c r="D40" s="11"/>
      <c r="I40" s="12" t="s">
        <v>43</v>
      </c>
      <c r="J40" s="11"/>
      <c r="K40" s="38"/>
      <c r="L40" s="39"/>
    </row>
    <row r="41" spans="1:12" s="5" customFormat="1" ht="13.5" x14ac:dyDescent="0.15">
      <c r="A41" s="9"/>
      <c r="D41" s="11"/>
      <c r="I41" s="12"/>
      <c r="J41" s="11"/>
      <c r="K41" s="38"/>
      <c r="L41" s="39"/>
    </row>
    <row r="42" spans="1:12" s="5" customFormat="1" ht="13.5" x14ac:dyDescent="0.15">
      <c r="A42" s="111" t="s">
        <v>48</v>
      </c>
      <c r="B42" s="112"/>
      <c r="C42" s="13"/>
      <c r="D42" s="14">
        <f>SUM(L6:L39)*1000</f>
        <v>0</v>
      </c>
      <c r="E42" s="13" t="s">
        <v>39</v>
      </c>
      <c r="F42" s="13" t="s">
        <v>40</v>
      </c>
      <c r="G42" s="13">
        <v>10</v>
      </c>
      <c r="H42" s="13" t="s">
        <v>49</v>
      </c>
      <c r="I42" s="15" t="s">
        <v>43</v>
      </c>
      <c r="J42" s="14">
        <f>D42*G42%</f>
        <v>0</v>
      </c>
      <c r="K42" s="41"/>
      <c r="L42" s="42">
        <f>ROUNDDOWN((J42)/1000,0)</f>
        <v>0</v>
      </c>
    </row>
    <row r="43" spans="1:12" s="4" customFormat="1" ht="14.25" thickBot="1" x14ac:dyDescent="0.2">
      <c r="A43" s="48" t="s">
        <v>79</v>
      </c>
      <c r="B43" s="49"/>
      <c r="C43" s="49"/>
      <c r="D43" s="49"/>
      <c r="E43" s="49"/>
      <c r="F43" s="49"/>
      <c r="G43" s="49"/>
      <c r="H43" s="49"/>
      <c r="I43" s="49"/>
      <c r="J43" s="50"/>
      <c r="K43" s="51"/>
      <c r="L43" s="52">
        <f>SUM(L6:L42)</f>
        <v>0</v>
      </c>
    </row>
    <row r="44" spans="1:12" s="4" customFormat="1" ht="13.5" x14ac:dyDescent="0.15">
      <c r="A44" s="53" t="s">
        <v>88</v>
      </c>
      <c r="B44" s="54"/>
      <c r="C44" s="54"/>
      <c r="D44" s="54"/>
      <c r="E44" s="54"/>
      <c r="F44" s="54"/>
      <c r="G44" s="54"/>
      <c r="H44" s="54"/>
      <c r="I44" s="54"/>
      <c r="J44" s="54"/>
      <c r="K44" s="107">
        <f>L43*1000</f>
        <v>0</v>
      </c>
      <c r="L44" s="108"/>
    </row>
    <row r="45" spans="1:12" s="4" customFormat="1" ht="13.5" x14ac:dyDescent="0.15">
      <c r="A45" s="53" t="s">
        <v>80</v>
      </c>
      <c r="B45" s="54"/>
      <c r="C45" s="54"/>
      <c r="D45" s="54"/>
      <c r="E45" s="54"/>
      <c r="F45" s="54"/>
      <c r="G45" s="54"/>
      <c r="H45" s="54"/>
      <c r="I45" s="54"/>
      <c r="J45" s="55"/>
      <c r="K45" s="109">
        <f>ROUNDDOWN(K44*0.1,0)</f>
        <v>0</v>
      </c>
      <c r="L45" s="110"/>
    </row>
    <row r="46" spans="1:12" s="4" customFormat="1" ht="13.5" x14ac:dyDescent="0.15">
      <c r="A46" s="53" t="s">
        <v>89</v>
      </c>
      <c r="B46" s="54"/>
      <c r="C46" s="54"/>
      <c r="D46" s="54"/>
      <c r="E46" s="54"/>
      <c r="F46" s="54"/>
      <c r="G46" s="54"/>
      <c r="H46" s="54"/>
      <c r="I46" s="54"/>
      <c r="J46" s="55"/>
      <c r="K46" s="109">
        <f>K44+K45</f>
        <v>0</v>
      </c>
      <c r="L46" s="110"/>
    </row>
    <row r="47" spans="1:12" s="4" customFormat="1" ht="13.5" x14ac:dyDescent="0.15">
      <c r="B47" s="56"/>
      <c r="D47" s="57"/>
      <c r="J47" s="57"/>
    </row>
    <row r="48" spans="1:12" s="4" customFormat="1" ht="13.5" x14ac:dyDescent="0.15">
      <c r="A48" s="124" t="s">
        <v>81</v>
      </c>
      <c r="B48" s="124"/>
      <c r="C48" s="124"/>
      <c r="D48" s="124"/>
      <c r="E48" s="124"/>
      <c r="F48" s="124"/>
      <c r="G48" s="124"/>
      <c r="H48" s="124"/>
      <c r="I48" s="124"/>
      <c r="J48" s="124"/>
      <c r="K48" s="124" t="s">
        <v>70</v>
      </c>
      <c r="L48" s="124"/>
    </row>
    <row r="49" spans="1:13" s="4" customFormat="1" ht="13.5" x14ac:dyDescent="0.15">
      <c r="A49" s="58" t="s">
        <v>18</v>
      </c>
      <c r="B49" s="59"/>
      <c r="C49" s="59"/>
      <c r="D49" s="60"/>
      <c r="E49" s="59"/>
      <c r="F49" s="59"/>
      <c r="G49" s="59"/>
      <c r="H49" s="59"/>
      <c r="I49" s="59"/>
      <c r="J49" s="61"/>
      <c r="K49" s="126">
        <f>SUM(K50:K54)</f>
        <v>0</v>
      </c>
      <c r="L49" s="127"/>
    </row>
    <row r="50" spans="1:13" s="4" customFormat="1" ht="13.5" x14ac:dyDescent="0.15">
      <c r="A50" s="62" t="s">
        <v>19</v>
      </c>
      <c r="D50" s="57"/>
      <c r="J50" s="63"/>
      <c r="K50" s="64">
        <f>SUM(J51:J52)</f>
        <v>0</v>
      </c>
      <c r="L50" s="65"/>
      <c r="M50" s="66"/>
    </row>
    <row r="51" spans="1:13" s="4" customFormat="1" ht="13.5" x14ac:dyDescent="0.15">
      <c r="A51" s="62"/>
      <c r="B51" s="67" t="s">
        <v>65</v>
      </c>
      <c r="C51" s="67"/>
      <c r="D51" s="57"/>
      <c r="I51" s="68" t="s">
        <v>43</v>
      </c>
      <c r="J51" s="63"/>
      <c r="K51" s="62"/>
      <c r="L51" s="69"/>
      <c r="M51" s="70"/>
    </row>
    <row r="52" spans="1:13" s="4" customFormat="1" ht="13.5" x14ac:dyDescent="0.15">
      <c r="A52" s="62"/>
      <c r="B52" s="67" t="s">
        <v>72</v>
      </c>
      <c r="C52" s="67"/>
      <c r="D52" s="57"/>
      <c r="I52" s="68" t="s">
        <v>43</v>
      </c>
      <c r="J52" s="63"/>
      <c r="K52" s="62"/>
      <c r="L52" s="69"/>
      <c r="M52" s="70"/>
    </row>
    <row r="53" spans="1:13" s="4" customFormat="1" ht="13.5" x14ac:dyDescent="0.15">
      <c r="A53" s="62" t="s">
        <v>20</v>
      </c>
      <c r="D53" s="57"/>
      <c r="J53" s="63"/>
      <c r="K53" s="64">
        <f>SUM(J54)</f>
        <v>0</v>
      </c>
      <c r="L53" s="65"/>
    </row>
    <row r="54" spans="1:13" s="4" customFormat="1" ht="13.5" x14ac:dyDescent="0.15">
      <c r="A54" s="62"/>
      <c r="B54" s="67" t="s">
        <v>71</v>
      </c>
      <c r="C54" s="67"/>
      <c r="D54" s="57"/>
      <c r="I54" s="68" t="s">
        <v>43</v>
      </c>
      <c r="J54" s="63"/>
      <c r="K54" s="64"/>
      <c r="L54" s="69"/>
      <c r="M54" s="70"/>
    </row>
    <row r="55" spans="1:13" s="4" customFormat="1" ht="13.5" x14ac:dyDescent="0.15">
      <c r="A55" s="71"/>
      <c r="B55" s="72"/>
      <c r="C55" s="72"/>
      <c r="D55" s="73"/>
      <c r="E55" s="72"/>
      <c r="F55" s="72"/>
      <c r="G55" s="72"/>
      <c r="H55" s="72"/>
      <c r="I55" s="72"/>
      <c r="J55" s="74"/>
      <c r="K55" s="71"/>
      <c r="L55" s="75"/>
    </row>
    <row r="56" spans="1:13" s="4" customFormat="1" ht="13.5" x14ac:dyDescent="0.15">
      <c r="A56" s="53" t="s">
        <v>90</v>
      </c>
      <c r="B56" s="54"/>
      <c r="C56" s="54"/>
      <c r="D56" s="54"/>
      <c r="E56" s="54"/>
      <c r="F56" s="54"/>
      <c r="G56" s="54"/>
      <c r="H56" s="54"/>
      <c r="I56" s="54"/>
      <c r="J56" s="55"/>
      <c r="K56" s="109">
        <f>ROUNDDOWN(K49*0.1,0)</f>
        <v>0</v>
      </c>
      <c r="L56" s="110"/>
    </row>
    <row r="57" spans="1:13" s="4" customFormat="1" ht="13.5" x14ac:dyDescent="0.15">
      <c r="A57" s="53" t="s">
        <v>91</v>
      </c>
      <c r="B57" s="54"/>
      <c r="C57" s="54"/>
      <c r="D57" s="54"/>
      <c r="E57" s="54"/>
      <c r="F57" s="54"/>
      <c r="G57" s="54"/>
      <c r="H57" s="54"/>
      <c r="I57" s="54"/>
      <c r="J57" s="55"/>
      <c r="K57" s="109">
        <f>K49+K56</f>
        <v>0</v>
      </c>
      <c r="L57" s="110"/>
    </row>
    <row r="58" spans="1:13" s="4" customFormat="1" ht="13.5" x14ac:dyDescent="0.15">
      <c r="D58" s="70"/>
      <c r="J58" s="70"/>
    </row>
    <row r="59" spans="1:13" s="4" customFormat="1" ht="13.5" x14ac:dyDescent="0.15">
      <c r="A59" s="115" t="s">
        <v>92</v>
      </c>
      <c r="B59" s="116"/>
      <c r="C59" s="116"/>
      <c r="D59" s="116"/>
      <c r="E59" s="116"/>
      <c r="F59" s="116"/>
      <c r="G59" s="116"/>
      <c r="H59" s="116"/>
      <c r="I59" s="116"/>
      <c r="J59" s="117"/>
      <c r="K59" s="129">
        <f>ROUNDDOWN(K44+K49,0)</f>
        <v>0</v>
      </c>
      <c r="L59" s="130"/>
    </row>
    <row r="60" spans="1:13" s="4" customFormat="1" ht="13.5" x14ac:dyDescent="0.15">
      <c r="A60" s="115" t="s">
        <v>93</v>
      </c>
      <c r="B60" s="116"/>
      <c r="C60" s="116"/>
      <c r="D60" s="116"/>
      <c r="E60" s="116"/>
      <c r="F60" s="116"/>
      <c r="G60" s="116"/>
      <c r="H60" s="116"/>
      <c r="I60" s="116"/>
      <c r="J60" s="117"/>
      <c r="K60" s="109">
        <f>K45+K56</f>
        <v>0</v>
      </c>
      <c r="L60" s="110"/>
    </row>
    <row r="61" spans="1:13" s="4" customFormat="1" ht="13.5" x14ac:dyDescent="0.15">
      <c r="A61" s="115" t="s">
        <v>82</v>
      </c>
      <c r="B61" s="116"/>
      <c r="C61" s="116"/>
      <c r="D61" s="116"/>
      <c r="E61" s="116"/>
      <c r="F61" s="116"/>
      <c r="G61" s="116"/>
      <c r="H61" s="116"/>
      <c r="I61" s="116"/>
      <c r="J61" s="117"/>
      <c r="K61" s="109">
        <f>K59+K60</f>
        <v>0</v>
      </c>
      <c r="L61" s="110"/>
    </row>
    <row r="62" spans="1:13" ht="18" customHeight="1" x14ac:dyDescent="0.15"/>
    <row r="63" spans="1:13" ht="19.5" customHeight="1" x14ac:dyDescent="0.15">
      <c r="A63" s="131"/>
      <c r="B63" s="131"/>
      <c r="C63" s="131"/>
      <c r="D63" s="131"/>
      <c r="E63" s="131"/>
      <c r="F63" s="131"/>
      <c r="G63" s="131"/>
      <c r="H63" s="131"/>
      <c r="I63" s="131"/>
      <c r="J63" s="131"/>
      <c r="K63" s="131"/>
      <c r="L63" s="131"/>
    </row>
    <row r="64" spans="1:13" ht="57.75" customHeight="1" x14ac:dyDescent="0.15">
      <c r="A64" s="128" t="s">
        <v>144</v>
      </c>
      <c r="B64" s="128"/>
      <c r="C64" s="128"/>
      <c r="D64" s="128"/>
      <c r="E64" s="128"/>
      <c r="F64" s="128"/>
      <c r="G64" s="128"/>
      <c r="H64" s="128"/>
      <c r="I64" s="128"/>
      <c r="J64" s="128"/>
      <c r="K64" s="128"/>
      <c r="L64" s="128"/>
    </row>
  </sheetData>
  <mergeCells count="24">
    <mergeCell ref="A48:J48"/>
    <mergeCell ref="K48:L48"/>
    <mergeCell ref="A2:L2"/>
    <mergeCell ref="B3:I3"/>
    <mergeCell ref="J3:L3"/>
    <mergeCell ref="A4:B4"/>
    <mergeCell ref="A5:J5"/>
    <mergeCell ref="K5:L5"/>
    <mergeCell ref="A10:B10"/>
    <mergeCell ref="A42:B42"/>
    <mergeCell ref="K44:L44"/>
    <mergeCell ref="K45:L45"/>
    <mergeCell ref="K46:L46"/>
    <mergeCell ref="A61:J61"/>
    <mergeCell ref="K61:L61"/>
    <mergeCell ref="A63:L63"/>
    <mergeCell ref="A64:L64"/>
    <mergeCell ref="K49:L49"/>
    <mergeCell ref="K56:L56"/>
    <mergeCell ref="K57:L57"/>
    <mergeCell ref="A59:J59"/>
    <mergeCell ref="K59:L59"/>
    <mergeCell ref="A60:J60"/>
    <mergeCell ref="K60:L60"/>
  </mergeCells>
  <phoneticPr fontId="13"/>
  <pageMargins left="0.63" right="0.4" top="0.32" bottom="0.23" header="0.24" footer="0.2"/>
  <pageSetup paperSize="9" scale="8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67"/>
  <sheetViews>
    <sheetView showGridLines="0" view="pageBreakPreview" zoomScaleNormal="85" zoomScaleSheetLayoutView="100" workbookViewId="0">
      <selection activeCell="A3" sqref="A3"/>
    </sheetView>
  </sheetViews>
  <sheetFormatPr defaultRowHeight="19.5" customHeight="1" x14ac:dyDescent="0.15"/>
  <cols>
    <col min="1" max="1" width="23.875" style="77" bestFit="1" customWidth="1"/>
    <col min="2" max="2" width="20" style="77" bestFit="1" customWidth="1"/>
    <col min="3" max="3" width="3.375" style="77" bestFit="1" customWidth="1"/>
    <col min="4" max="4" width="10.875" style="78" bestFit="1" customWidth="1"/>
    <col min="5" max="6" width="3.375" style="77" bestFit="1" customWidth="1"/>
    <col min="7" max="7" width="3.5" style="77" bestFit="1" customWidth="1"/>
    <col min="8" max="8" width="4.75" style="77" bestFit="1" customWidth="1"/>
    <col min="9" max="9" width="4.625" style="77" bestFit="1" customWidth="1"/>
    <col min="10" max="10" width="9.75" style="78" bestFit="1" customWidth="1"/>
    <col min="11" max="11" width="9.25" style="77" bestFit="1" customWidth="1"/>
    <col min="12" max="12" width="8.125" style="77" bestFit="1" customWidth="1"/>
    <col min="13" max="16384" width="9" style="77"/>
  </cols>
  <sheetData>
    <row r="1" spans="1:12" ht="19.5" customHeight="1" x14ac:dyDescent="0.15">
      <c r="A1" s="103" t="s">
        <v>151</v>
      </c>
      <c r="K1" s="78"/>
      <c r="L1" s="3"/>
    </row>
    <row r="2" spans="1:12" ht="19.5" customHeight="1" x14ac:dyDescent="0.15">
      <c r="A2" s="138" t="s">
        <v>141</v>
      </c>
      <c r="B2" s="138"/>
      <c r="C2" s="138"/>
      <c r="D2" s="138"/>
      <c r="E2" s="138"/>
      <c r="F2" s="138"/>
      <c r="G2" s="138"/>
      <c r="H2" s="138"/>
      <c r="I2" s="138"/>
      <c r="J2" s="138"/>
      <c r="K2" s="138"/>
      <c r="L2" s="138"/>
    </row>
    <row r="3" spans="1:12" s="79" customFormat="1" ht="16.5" customHeight="1" x14ac:dyDescent="0.15">
      <c r="B3" s="139"/>
      <c r="C3" s="139"/>
      <c r="D3" s="139"/>
      <c r="E3" s="139"/>
      <c r="F3" s="139"/>
      <c r="G3" s="139"/>
      <c r="H3" s="139"/>
      <c r="J3" s="140"/>
      <c r="K3" s="140"/>
      <c r="L3" s="140"/>
    </row>
    <row r="4" spans="1:12" s="79" customFormat="1" ht="18" customHeight="1" thickBot="1" x14ac:dyDescent="0.2">
      <c r="A4" s="141" t="s">
        <v>170</v>
      </c>
      <c r="B4" s="141"/>
      <c r="C4" s="141"/>
      <c r="D4" s="141"/>
      <c r="E4" s="141"/>
      <c r="F4" s="141"/>
      <c r="G4" s="141"/>
      <c r="H4" s="141"/>
      <c r="I4" s="141"/>
      <c r="J4" s="141"/>
      <c r="K4" s="142"/>
      <c r="L4" s="142"/>
    </row>
    <row r="5" spans="1:12" s="79" customFormat="1" ht="18" customHeight="1" x14ac:dyDescent="0.15">
      <c r="A5" s="143" t="s">
        <v>138</v>
      </c>
      <c r="B5" s="144"/>
      <c r="C5" s="144"/>
      <c r="D5" s="144"/>
      <c r="E5" s="144"/>
      <c r="F5" s="144"/>
      <c r="G5" s="144"/>
      <c r="H5" s="144"/>
      <c r="I5" s="144"/>
      <c r="J5" s="145"/>
      <c r="K5" s="146" t="s">
        <v>137</v>
      </c>
      <c r="L5" s="147"/>
    </row>
    <row r="6" spans="1:12" s="79" customFormat="1" ht="18" customHeight="1" x14ac:dyDescent="0.15">
      <c r="A6" s="102" t="s">
        <v>136</v>
      </c>
      <c r="B6" s="101"/>
      <c r="C6" s="101"/>
      <c r="D6" s="101"/>
      <c r="E6" s="101"/>
      <c r="F6" s="101"/>
      <c r="G6" s="101"/>
      <c r="H6" s="101"/>
      <c r="I6" s="101"/>
      <c r="J6" s="100"/>
      <c r="K6" s="99"/>
      <c r="L6" s="98">
        <f>SUM(K7:K35)</f>
        <v>0</v>
      </c>
    </row>
    <row r="7" spans="1:12" s="79" customFormat="1" ht="18" customHeight="1" x14ac:dyDescent="0.15">
      <c r="A7" s="94" t="s">
        <v>135</v>
      </c>
      <c r="D7" s="96"/>
      <c r="J7" s="96"/>
      <c r="K7" s="92">
        <f>ROUNDDOWN((J8+J9+J10)/1000,0)</f>
        <v>0</v>
      </c>
      <c r="L7" s="95"/>
    </row>
    <row r="8" spans="1:12" s="79" customFormat="1" ht="18" customHeight="1" x14ac:dyDescent="0.15">
      <c r="A8" s="94"/>
      <c r="B8" s="79" t="s">
        <v>134</v>
      </c>
      <c r="D8" s="80"/>
      <c r="I8" s="93" t="s">
        <v>100</v>
      </c>
      <c r="J8" s="80"/>
      <c r="K8" s="92"/>
      <c r="L8" s="91"/>
    </row>
    <row r="9" spans="1:12" s="79" customFormat="1" ht="18" customHeight="1" x14ac:dyDescent="0.15">
      <c r="A9" s="94"/>
      <c r="B9" s="79" t="s">
        <v>133</v>
      </c>
      <c r="D9" s="80"/>
      <c r="I9" s="93" t="s">
        <v>100</v>
      </c>
      <c r="J9" s="80"/>
      <c r="K9" s="92"/>
      <c r="L9" s="91"/>
    </row>
    <row r="10" spans="1:12" s="79" customFormat="1" ht="18" customHeight="1" x14ac:dyDescent="0.15">
      <c r="A10" s="94"/>
      <c r="B10" s="79" t="s">
        <v>132</v>
      </c>
      <c r="D10" s="80"/>
      <c r="I10" s="93" t="s">
        <v>100</v>
      </c>
      <c r="J10" s="80"/>
      <c r="K10" s="92"/>
      <c r="L10" s="91"/>
    </row>
    <row r="11" spans="1:12" s="79" customFormat="1" ht="18" customHeight="1" x14ac:dyDescent="0.15">
      <c r="A11" s="94"/>
      <c r="D11" s="80"/>
      <c r="I11" s="93"/>
      <c r="J11" s="80"/>
      <c r="K11" s="92"/>
      <c r="L11" s="91"/>
    </row>
    <row r="12" spans="1:12" s="79" customFormat="1" ht="18" customHeight="1" x14ac:dyDescent="0.15">
      <c r="A12" s="94" t="s">
        <v>131</v>
      </c>
      <c r="D12" s="80"/>
      <c r="J12" s="80"/>
      <c r="K12" s="92">
        <f>ROUNDDOWN((J13+J14)/1000,0)</f>
        <v>0</v>
      </c>
      <c r="L12" s="91"/>
    </row>
    <row r="13" spans="1:12" s="79" customFormat="1" ht="18" customHeight="1" x14ac:dyDescent="0.15">
      <c r="A13" s="94"/>
      <c r="B13" s="79" t="s">
        <v>130</v>
      </c>
      <c r="D13" s="80"/>
      <c r="I13" s="93" t="s">
        <v>100</v>
      </c>
      <c r="J13" s="80"/>
      <c r="K13" s="92"/>
      <c r="L13" s="91"/>
    </row>
    <row r="14" spans="1:12" s="79" customFormat="1" ht="18" customHeight="1" x14ac:dyDescent="0.15">
      <c r="A14" s="94"/>
      <c r="B14" s="79" t="s">
        <v>129</v>
      </c>
      <c r="D14" s="80"/>
      <c r="I14" s="93" t="s">
        <v>100</v>
      </c>
      <c r="J14" s="80"/>
      <c r="K14" s="92"/>
      <c r="L14" s="91"/>
    </row>
    <row r="15" spans="1:12" s="79" customFormat="1" ht="18" customHeight="1" x14ac:dyDescent="0.15">
      <c r="A15" s="94"/>
      <c r="D15" s="80"/>
      <c r="I15" s="93"/>
      <c r="J15" s="80"/>
      <c r="K15" s="92"/>
      <c r="L15" s="91"/>
    </row>
    <row r="16" spans="1:12" s="79" customFormat="1" ht="18" customHeight="1" x14ac:dyDescent="0.15">
      <c r="A16" s="94" t="s">
        <v>128</v>
      </c>
      <c r="D16" s="96"/>
      <c r="J16" s="96"/>
      <c r="K16" s="92">
        <f>ROUNDDOWN((J17+J18)/1000,0)</f>
        <v>0</v>
      </c>
      <c r="L16" s="95"/>
    </row>
    <row r="17" spans="1:12" s="79" customFormat="1" ht="18" customHeight="1" x14ac:dyDescent="0.15">
      <c r="A17" s="94"/>
      <c r="B17" s="79" t="s">
        <v>127</v>
      </c>
      <c r="C17" s="79" t="s">
        <v>105</v>
      </c>
      <c r="D17" s="80"/>
      <c r="E17" s="79" t="s">
        <v>103</v>
      </c>
      <c r="F17" s="79" t="s">
        <v>102</v>
      </c>
      <c r="H17" s="79" t="s">
        <v>104</v>
      </c>
      <c r="I17" s="93" t="s">
        <v>120</v>
      </c>
      <c r="J17" s="80">
        <f>D17*G17</f>
        <v>0</v>
      </c>
      <c r="K17" s="97"/>
      <c r="L17" s="91"/>
    </row>
    <row r="18" spans="1:12" s="79" customFormat="1" ht="18" customHeight="1" x14ac:dyDescent="0.15">
      <c r="A18" s="94"/>
      <c r="B18" s="79" t="s">
        <v>126</v>
      </c>
      <c r="C18" s="79" t="s">
        <v>105</v>
      </c>
      <c r="D18" s="80"/>
      <c r="E18" s="79" t="s">
        <v>103</v>
      </c>
      <c r="F18" s="79" t="s">
        <v>102</v>
      </c>
      <c r="H18" s="79" t="s">
        <v>125</v>
      </c>
      <c r="I18" s="93" t="s">
        <v>120</v>
      </c>
      <c r="J18" s="80">
        <f>D18*G18</f>
        <v>0</v>
      </c>
      <c r="K18" s="92"/>
      <c r="L18" s="91"/>
    </row>
    <row r="19" spans="1:12" s="79" customFormat="1" ht="18" customHeight="1" x14ac:dyDescent="0.15">
      <c r="A19" s="94"/>
      <c r="D19" s="80"/>
      <c r="I19" s="93"/>
      <c r="J19" s="80"/>
      <c r="K19" s="92"/>
      <c r="L19" s="91"/>
    </row>
    <row r="20" spans="1:12" s="79" customFormat="1" ht="18" customHeight="1" x14ac:dyDescent="0.15">
      <c r="A20" s="94" t="s">
        <v>124</v>
      </c>
      <c r="D20" s="80"/>
      <c r="I20" s="93"/>
      <c r="J20" s="80"/>
      <c r="K20" s="92">
        <f>ROUNDDOWN((J21+J22+J23)/1000,0)</f>
        <v>0</v>
      </c>
      <c r="L20" s="91"/>
    </row>
    <row r="21" spans="1:12" s="79" customFormat="1" ht="18" customHeight="1" x14ac:dyDescent="0.15">
      <c r="A21" s="94"/>
      <c r="B21" s="79" t="s">
        <v>123</v>
      </c>
      <c r="D21" s="80"/>
      <c r="I21" s="93" t="s">
        <v>120</v>
      </c>
      <c r="J21" s="80"/>
      <c r="K21" s="92"/>
      <c r="L21" s="91"/>
    </row>
    <row r="22" spans="1:12" s="79" customFormat="1" ht="18" customHeight="1" x14ac:dyDescent="0.15">
      <c r="A22" s="94"/>
      <c r="B22" s="79" t="s">
        <v>122</v>
      </c>
      <c r="D22" s="80"/>
      <c r="I22" s="93" t="s">
        <v>120</v>
      </c>
      <c r="J22" s="80"/>
      <c r="K22" s="92"/>
      <c r="L22" s="91"/>
    </row>
    <row r="23" spans="1:12" s="79" customFormat="1" ht="18" customHeight="1" x14ac:dyDescent="0.15">
      <c r="A23" s="94"/>
      <c r="B23" s="79" t="s">
        <v>121</v>
      </c>
      <c r="D23" s="80"/>
      <c r="I23" s="93" t="s">
        <v>120</v>
      </c>
      <c r="J23" s="80"/>
      <c r="K23" s="92"/>
      <c r="L23" s="91"/>
    </row>
    <row r="24" spans="1:12" s="79" customFormat="1" ht="18" customHeight="1" x14ac:dyDescent="0.15">
      <c r="A24" s="94"/>
      <c r="D24" s="80"/>
      <c r="I24" s="93"/>
      <c r="J24" s="80"/>
      <c r="K24" s="92"/>
      <c r="L24" s="91"/>
    </row>
    <row r="25" spans="1:12" s="79" customFormat="1" ht="18" customHeight="1" x14ac:dyDescent="0.15">
      <c r="A25" s="94" t="s">
        <v>119</v>
      </c>
      <c r="D25" s="96"/>
      <c r="J25" s="96"/>
      <c r="K25" s="92">
        <f>ROUNDDOWN((J26+J27+J28)/1000,0)</f>
        <v>0</v>
      </c>
      <c r="L25" s="91"/>
    </row>
    <row r="26" spans="1:12" s="79" customFormat="1" ht="18" customHeight="1" x14ac:dyDescent="0.15">
      <c r="A26" s="94" t="s">
        <v>118</v>
      </c>
      <c r="B26" s="79" t="s">
        <v>115</v>
      </c>
      <c r="D26" s="80"/>
      <c r="I26" s="93" t="s">
        <v>100</v>
      </c>
      <c r="J26" s="80"/>
      <c r="K26" s="92"/>
      <c r="L26" s="91"/>
    </row>
    <row r="27" spans="1:12" s="79" customFormat="1" ht="18" customHeight="1" x14ac:dyDescent="0.15">
      <c r="A27" s="94"/>
      <c r="B27" s="79" t="s">
        <v>117</v>
      </c>
      <c r="D27" s="80"/>
      <c r="I27" s="93" t="s">
        <v>100</v>
      </c>
      <c r="J27" s="80"/>
      <c r="K27" s="92"/>
      <c r="L27" s="91"/>
    </row>
    <row r="28" spans="1:12" s="79" customFormat="1" ht="18" customHeight="1" x14ac:dyDescent="0.15">
      <c r="A28" s="94" t="s">
        <v>116</v>
      </c>
      <c r="B28" s="79" t="s">
        <v>115</v>
      </c>
      <c r="D28" s="80"/>
      <c r="I28" s="93" t="s">
        <v>100</v>
      </c>
      <c r="J28" s="80"/>
      <c r="K28" s="92"/>
      <c r="L28" s="91"/>
    </row>
    <row r="29" spans="1:12" s="79" customFormat="1" ht="18" customHeight="1" x14ac:dyDescent="0.15">
      <c r="A29" s="94"/>
      <c r="D29" s="80"/>
      <c r="I29" s="93"/>
      <c r="J29" s="80"/>
      <c r="K29" s="92"/>
      <c r="L29" s="91"/>
    </row>
    <row r="30" spans="1:12" s="79" customFormat="1" ht="18" customHeight="1" x14ac:dyDescent="0.15">
      <c r="A30" s="94" t="s">
        <v>114</v>
      </c>
      <c r="D30" s="96"/>
      <c r="J30" s="96"/>
      <c r="K30" s="92">
        <f>ROUNDDOWN((J31+J32+J34+J33)/1000,0)</f>
        <v>0</v>
      </c>
      <c r="L30" s="95"/>
    </row>
    <row r="31" spans="1:12" s="79" customFormat="1" ht="18" customHeight="1" x14ac:dyDescent="0.15">
      <c r="A31" s="94" t="s">
        <v>113</v>
      </c>
      <c r="B31" s="79" t="s">
        <v>112</v>
      </c>
      <c r="D31" s="80"/>
      <c r="I31" s="93" t="s">
        <v>100</v>
      </c>
      <c r="J31" s="80"/>
      <c r="K31" s="92"/>
      <c r="L31" s="91"/>
    </row>
    <row r="32" spans="1:12" s="79" customFormat="1" ht="18" customHeight="1" x14ac:dyDescent="0.15">
      <c r="A32" s="94" t="s">
        <v>111</v>
      </c>
      <c r="B32" s="79" t="s">
        <v>110</v>
      </c>
      <c r="D32" s="80"/>
      <c r="I32" s="93" t="s">
        <v>100</v>
      </c>
      <c r="J32" s="80"/>
      <c r="K32" s="92"/>
      <c r="L32" s="91"/>
    </row>
    <row r="33" spans="1:12" s="79" customFormat="1" ht="18" customHeight="1" x14ac:dyDescent="0.15">
      <c r="A33" s="94" t="s">
        <v>109</v>
      </c>
      <c r="B33" s="79" t="s">
        <v>108</v>
      </c>
      <c r="D33" s="80"/>
      <c r="I33" s="93" t="s">
        <v>100</v>
      </c>
      <c r="J33" s="80"/>
      <c r="K33" s="92"/>
      <c r="L33" s="91"/>
    </row>
    <row r="34" spans="1:12" s="79" customFormat="1" ht="18" customHeight="1" x14ac:dyDescent="0.15">
      <c r="A34" s="94" t="s">
        <v>107</v>
      </c>
      <c r="B34" s="79" t="s">
        <v>106</v>
      </c>
      <c r="C34" s="79" t="s">
        <v>105</v>
      </c>
      <c r="D34" s="80"/>
      <c r="E34" s="79" t="s">
        <v>103</v>
      </c>
      <c r="F34" s="79" t="s">
        <v>102</v>
      </c>
      <c r="H34" s="79" t="s">
        <v>104</v>
      </c>
      <c r="I34" s="93" t="s">
        <v>100</v>
      </c>
      <c r="J34" s="80">
        <f>D34*G34</f>
        <v>0</v>
      </c>
      <c r="K34" s="92"/>
      <c r="L34" s="91"/>
    </row>
    <row r="35" spans="1:12" s="79" customFormat="1" ht="18" customHeight="1" x14ac:dyDescent="0.15">
      <c r="A35" s="94" t="s">
        <v>153</v>
      </c>
      <c r="B35" s="5" t="s">
        <v>155</v>
      </c>
      <c r="D35" s="80"/>
      <c r="I35" s="93" t="s">
        <v>100</v>
      </c>
      <c r="J35" s="80"/>
      <c r="K35" s="92"/>
      <c r="L35" s="91"/>
    </row>
    <row r="36" spans="1:12" s="79" customFormat="1" ht="18" customHeight="1" x14ac:dyDescent="0.15">
      <c r="A36" s="94"/>
      <c r="B36" s="5"/>
      <c r="D36" s="80"/>
      <c r="I36" s="93"/>
      <c r="J36" s="80"/>
      <c r="K36" s="92"/>
      <c r="L36" s="91"/>
    </row>
    <row r="37" spans="1:12" s="79" customFormat="1" ht="18" customHeight="1" x14ac:dyDescent="0.15">
      <c r="A37" s="148" t="s">
        <v>146</v>
      </c>
      <c r="B37" s="149"/>
      <c r="C37" s="90"/>
      <c r="D37" s="88">
        <f>SUM(L6)*1000</f>
        <v>0</v>
      </c>
      <c r="E37" s="90" t="s">
        <v>103</v>
      </c>
      <c r="F37" s="90" t="s">
        <v>102</v>
      </c>
      <c r="G37" s="90">
        <v>30</v>
      </c>
      <c r="H37" s="90" t="s">
        <v>101</v>
      </c>
      <c r="I37" s="89" t="s">
        <v>100</v>
      </c>
      <c r="J37" s="88">
        <f>D37*G37%</f>
        <v>0</v>
      </c>
      <c r="K37" s="87"/>
      <c r="L37" s="86">
        <f>ROUNDDOWN((J37)/1000,0)</f>
        <v>0</v>
      </c>
    </row>
    <row r="38" spans="1:12" s="79" customFormat="1" ht="18" customHeight="1" thickBot="1" x14ac:dyDescent="0.2">
      <c r="A38" s="150" t="s">
        <v>99</v>
      </c>
      <c r="B38" s="151"/>
      <c r="C38" s="151"/>
      <c r="D38" s="151"/>
      <c r="E38" s="151"/>
      <c r="F38" s="151"/>
      <c r="G38" s="151"/>
      <c r="H38" s="151"/>
      <c r="I38" s="151"/>
      <c r="J38" s="152"/>
      <c r="K38" s="132">
        <f>L6+L37</f>
        <v>0</v>
      </c>
      <c r="L38" s="133"/>
    </row>
    <row r="39" spans="1:12" s="82" customFormat="1" ht="18" customHeight="1" x14ac:dyDescent="0.15">
      <c r="A39" s="85" t="s">
        <v>98</v>
      </c>
      <c r="B39" s="84"/>
      <c r="C39" s="84"/>
      <c r="D39" s="84"/>
      <c r="E39" s="84"/>
      <c r="F39" s="84"/>
      <c r="G39" s="84"/>
      <c r="H39" s="84"/>
      <c r="I39" s="84"/>
      <c r="J39" s="84"/>
      <c r="K39" s="153">
        <f>K38*1000</f>
        <v>0</v>
      </c>
      <c r="L39" s="154"/>
    </row>
    <row r="40" spans="1:12" s="82" customFormat="1" ht="18" customHeight="1" x14ac:dyDescent="0.15">
      <c r="A40" s="134" t="s">
        <v>97</v>
      </c>
      <c r="B40" s="135"/>
      <c r="C40" s="84"/>
      <c r="D40" s="84"/>
      <c r="E40" s="84"/>
      <c r="F40" s="84"/>
      <c r="G40" s="84"/>
      <c r="H40" s="84"/>
      <c r="I40" s="84"/>
      <c r="J40" s="83"/>
      <c r="K40" s="136">
        <f>K38*1000*0.1</f>
        <v>0</v>
      </c>
      <c r="L40" s="137"/>
    </row>
    <row r="41" spans="1:12" s="82" customFormat="1" ht="18" customHeight="1" x14ac:dyDescent="0.15">
      <c r="A41" s="85" t="s">
        <v>96</v>
      </c>
      <c r="B41" s="84"/>
      <c r="C41" s="84"/>
      <c r="D41" s="84"/>
      <c r="E41" s="84"/>
      <c r="F41" s="84"/>
      <c r="G41" s="84"/>
      <c r="H41" s="84"/>
      <c r="I41" s="84"/>
      <c r="J41" s="83"/>
      <c r="K41" s="136">
        <f>K38*1000+K40</f>
        <v>0</v>
      </c>
      <c r="L41" s="137"/>
    </row>
    <row r="42" spans="1:12" s="79" customFormat="1" ht="18" customHeight="1" x14ac:dyDescent="0.15">
      <c r="B42" s="81"/>
      <c r="D42" s="80"/>
      <c r="J42" s="80"/>
    </row>
    <row r="43" spans="1:12" s="79" customFormat="1" ht="18" customHeight="1" x14ac:dyDescent="0.15">
      <c r="A43" s="124" t="s">
        <v>81</v>
      </c>
      <c r="B43" s="124"/>
      <c r="C43" s="124"/>
      <c r="D43" s="124"/>
      <c r="E43" s="124"/>
      <c r="F43" s="124"/>
      <c r="G43" s="124"/>
      <c r="H43" s="124"/>
      <c r="I43" s="124"/>
      <c r="J43" s="124"/>
      <c r="K43" s="124" t="s">
        <v>70</v>
      </c>
      <c r="L43" s="124"/>
    </row>
    <row r="44" spans="1:12" s="79" customFormat="1" ht="18" customHeight="1" x14ac:dyDescent="0.15">
      <c r="A44" s="58" t="s">
        <v>5</v>
      </c>
      <c r="B44" s="59"/>
      <c r="C44" s="59"/>
      <c r="D44" s="60"/>
      <c r="E44" s="59"/>
      <c r="F44" s="59"/>
      <c r="G44" s="59"/>
      <c r="H44" s="59"/>
      <c r="I44" s="59"/>
      <c r="J44" s="61"/>
      <c r="K44" s="126">
        <f>SUM(K45:K48)</f>
        <v>0</v>
      </c>
      <c r="L44" s="127"/>
    </row>
    <row r="45" spans="1:12" s="79" customFormat="1" ht="18" customHeight="1" x14ac:dyDescent="0.15">
      <c r="A45" s="62" t="s">
        <v>19</v>
      </c>
      <c r="B45" s="4"/>
      <c r="C45" s="4"/>
      <c r="D45" s="57"/>
      <c r="E45" s="4"/>
      <c r="F45" s="4"/>
      <c r="G45" s="4"/>
      <c r="H45" s="4"/>
      <c r="I45" s="4"/>
      <c r="J45" s="63"/>
      <c r="K45" s="64">
        <f>SUM(J46:J46)</f>
        <v>0</v>
      </c>
      <c r="L45" s="65"/>
    </row>
    <row r="46" spans="1:12" s="79" customFormat="1" ht="18" customHeight="1" x14ac:dyDescent="0.15">
      <c r="A46" s="62"/>
      <c r="B46" s="67" t="s">
        <v>72</v>
      </c>
      <c r="C46" s="67"/>
      <c r="D46" s="57"/>
      <c r="E46" s="4"/>
      <c r="F46" s="4"/>
      <c r="G46" s="4"/>
      <c r="H46" s="4"/>
      <c r="I46" s="68" t="s">
        <v>83</v>
      </c>
      <c r="J46" s="63"/>
      <c r="K46" s="62"/>
      <c r="L46" s="69"/>
    </row>
    <row r="47" spans="1:12" s="79" customFormat="1" ht="18" customHeight="1" x14ac:dyDescent="0.15">
      <c r="A47" s="62" t="s">
        <v>20</v>
      </c>
      <c r="B47" s="4"/>
      <c r="C47" s="4"/>
      <c r="D47" s="57"/>
      <c r="E47" s="4"/>
      <c r="F47" s="4"/>
      <c r="G47" s="4"/>
      <c r="H47" s="4"/>
      <c r="I47" s="4"/>
      <c r="J47" s="63"/>
      <c r="K47" s="64">
        <f>SUM(J48)</f>
        <v>0</v>
      </c>
      <c r="L47" s="65"/>
    </row>
    <row r="48" spans="1:12" s="79" customFormat="1" ht="18" customHeight="1" x14ac:dyDescent="0.15">
      <c r="A48" s="62"/>
      <c r="B48" s="67" t="s">
        <v>71</v>
      </c>
      <c r="C48" s="67"/>
      <c r="D48" s="57"/>
      <c r="E48" s="4"/>
      <c r="F48" s="4"/>
      <c r="G48" s="4"/>
      <c r="H48" s="4"/>
      <c r="I48" s="68" t="s">
        <v>83</v>
      </c>
      <c r="J48" s="63"/>
      <c r="K48" s="64"/>
      <c r="L48" s="69"/>
    </row>
    <row r="49" spans="1:12" s="79" customFormat="1" ht="18" customHeight="1" x14ac:dyDescent="0.15">
      <c r="A49" s="71"/>
      <c r="B49" s="72"/>
      <c r="C49" s="72"/>
      <c r="D49" s="73"/>
      <c r="E49" s="72"/>
      <c r="F49" s="72"/>
      <c r="G49" s="72"/>
      <c r="H49" s="72"/>
      <c r="I49" s="72"/>
      <c r="J49" s="74"/>
      <c r="K49" s="71"/>
      <c r="L49" s="75"/>
    </row>
    <row r="50" spans="1:12" s="79" customFormat="1" ht="18" customHeight="1" x14ac:dyDescent="0.15">
      <c r="A50" s="53" t="s">
        <v>90</v>
      </c>
      <c r="B50" s="54"/>
      <c r="C50" s="54"/>
      <c r="D50" s="54"/>
      <c r="E50" s="54"/>
      <c r="F50" s="54"/>
      <c r="G50" s="54"/>
      <c r="H50" s="54"/>
      <c r="I50" s="54"/>
      <c r="J50" s="55"/>
      <c r="K50" s="109">
        <f>ROUNDDOWN(K44*0.1,0)</f>
        <v>0</v>
      </c>
      <c r="L50" s="110"/>
    </row>
    <row r="51" spans="1:12" s="79" customFormat="1" ht="18" customHeight="1" x14ac:dyDescent="0.15">
      <c r="A51" s="53" t="s">
        <v>145</v>
      </c>
      <c r="B51" s="54"/>
      <c r="C51" s="54"/>
      <c r="D51" s="54"/>
      <c r="E51" s="54"/>
      <c r="F51" s="54"/>
      <c r="G51" s="54"/>
      <c r="H51" s="54"/>
      <c r="I51" s="54"/>
      <c r="J51" s="55"/>
      <c r="K51" s="109">
        <f>K44+K50</f>
        <v>0</v>
      </c>
      <c r="L51" s="110"/>
    </row>
    <row r="52" spans="1:12" s="79" customFormat="1" ht="18" customHeight="1" x14ac:dyDescent="0.15">
      <c r="A52" s="4"/>
      <c r="B52" s="4"/>
      <c r="C52" s="4"/>
      <c r="D52" s="70"/>
      <c r="E52" s="4"/>
      <c r="F52" s="4"/>
      <c r="G52" s="4"/>
      <c r="H52" s="4"/>
      <c r="I52" s="4"/>
      <c r="J52" s="70"/>
      <c r="K52" s="4"/>
      <c r="L52" s="4"/>
    </row>
    <row r="53" spans="1:12" s="79" customFormat="1" ht="18" customHeight="1" x14ac:dyDescent="0.15">
      <c r="A53" s="115" t="s">
        <v>143</v>
      </c>
      <c r="B53" s="116"/>
      <c r="C53" s="116"/>
      <c r="D53" s="116"/>
      <c r="E53" s="116"/>
      <c r="F53" s="116"/>
      <c r="G53" s="116"/>
      <c r="H53" s="116"/>
      <c r="I53" s="116"/>
      <c r="J53" s="117"/>
      <c r="K53" s="129">
        <f>ROUNDDOWN(K39+K44,0)</f>
        <v>0</v>
      </c>
      <c r="L53" s="130"/>
    </row>
    <row r="54" spans="1:12" s="79" customFormat="1" ht="18" customHeight="1" x14ac:dyDescent="0.15">
      <c r="A54" s="115" t="s">
        <v>93</v>
      </c>
      <c r="B54" s="116"/>
      <c r="C54" s="116"/>
      <c r="D54" s="116"/>
      <c r="E54" s="116"/>
      <c r="F54" s="116"/>
      <c r="G54" s="116"/>
      <c r="H54" s="116"/>
      <c r="I54" s="116"/>
      <c r="J54" s="117"/>
      <c r="K54" s="109">
        <f>K40+K50</f>
        <v>0</v>
      </c>
      <c r="L54" s="110"/>
    </row>
    <row r="55" spans="1:12" s="79" customFormat="1" ht="18" customHeight="1" x14ac:dyDescent="0.15">
      <c r="A55" s="115" t="s">
        <v>82</v>
      </c>
      <c r="B55" s="116"/>
      <c r="C55" s="116"/>
      <c r="D55" s="116"/>
      <c r="E55" s="116"/>
      <c r="F55" s="116"/>
      <c r="G55" s="116"/>
      <c r="H55" s="116"/>
      <c r="I55" s="116"/>
      <c r="J55" s="117"/>
      <c r="K55" s="109">
        <f>K53+K54</f>
        <v>0</v>
      </c>
      <c r="L55" s="110"/>
    </row>
    <row r="56" spans="1:12" s="79" customFormat="1" ht="18" customHeight="1" x14ac:dyDescent="0.15">
      <c r="B56" s="81"/>
      <c r="D56" s="80"/>
      <c r="J56" s="80"/>
    </row>
    <row r="57" spans="1:12" s="79" customFormat="1" ht="18" customHeight="1" x14ac:dyDescent="0.15">
      <c r="B57" s="81"/>
      <c r="D57" s="80"/>
      <c r="J57" s="80"/>
    </row>
    <row r="58" spans="1:12" s="79" customFormat="1" ht="18" customHeight="1" x14ac:dyDescent="0.15">
      <c r="B58" s="81"/>
      <c r="D58" s="80"/>
      <c r="J58" s="80"/>
    </row>
    <row r="59" spans="1:12" s="79" customFormat="1" ht="18" customHeight="1" x14ac:dyDescent="0.15">
      <c r="B59" s="81"/>
      <c r="D59" s="80"/>
      <c r="J59" s="80"/>
    </row>
    <row r="60" spans="1:12" s="79" customFormat="1" ht="18" customHeight="1" x14ac:dyDescent="0.15">
      <c r="B60" s="81"/>
      <c r="D60" s="80"/>
      <c r="J60" s="80"/>
    </row>
    <row r="61" spans="1:12" s="79" customFormat="1" ht="18" customHeight="1" x14ac:dyDescent="0.15">
      <c r="B61" s="81"/>
      <c r="D61" s="80"/>
      <c r="J61" s="80"/>
    </row>
    <row r="62" spans="1:12" s="79" customFormat="1" ht="18" customHeight="1" x14ac:dyDescent="0.15">
      <c r="B62" s="81"/>
      <c r="D62" s="80"/>
      <c r="J62" s="80"/>
    </row>
    <row r="63" spans="1:12" s="79" customFormat="1" ht="18" customHeight="1" x14ac:dyDescent="0.15">
      <c r="B63" s="81"/>
      <c r="D63" s="80"/>
      <c r="J63" s="80"/>
    </row>
    <row r="64" spans="1:12" s="79" customFormat="1" ht="18" customHeight="1" x14ac:dyDescent="0.15">
      <c r="B64" s="81"/>
      <c r="D64" s="80"/>
      <c r="J64" s="80"/>
    </row>
    <row r="65" spans="1:12" s="79" customFormat="1" ht="18" customHeight="1" x14ac:dyDescent="0.15">
      <c r="B65" s="81"/>
      <c r="D65" s="80"/>
      <c r="J65" s="80"/>
    </row>
    <row r="66" spans="1:12" s="79" customFormat="1" ht="18" customHeight="1" x14ac:dyDescent="0.15">
      <c r="B66" s="81"/>
      <c r="D66" s="80"/>
      <c r="J66" s="80"/>
    </row>
    <row r="67" spans="1:12" customFormat="1" ht="19.5" customHeight="1" x14ac:dyDescent="0.15">
      <c r="A67" s="131" t="s">
        <v>142</v>
      </c>
      <c r="B67" s="131"/>
      <c r="C67" s="131"/>
      <c r="D67" s="131"/>
      <c r="E67" s="131"/>
      <c r="F67" s="131"/>
      <c r="G67" s="131"/>
      <c r="H67" s="131"/>
      <c r="I67" s="131"/>
      <c r="J67" s="131"/>
      <c r="K67" s="131"/>
      <c r="L67" s="131"/>
    </row>
  </sheetData>
  <mergeCells count="25">
    <mergeCell ref="A67:L67"/>
    <mergeCell ref="K41:L41"/>
    <mergeCell ref="A2:L2"/>
    <mergeCell ref="B3:H3"/>
    <mergeCell ref="J3:L3"/>
    <mergeCell ref="A4:L4"/>
    <mergeCell ref="A5:J5"/>
    <mergeCell ref="K5:L5"/>
    <mergeCell ref="A37:B37"/>
    <mergeCell ref="A38:J38"/>
    <mergeCell ref="K39:L39"/>
    <mergeCell ref="A43:J43"/>
    <mergeCell ref="K43:L43"/>
    <mergeCell ref="K44:L44"/>
    <mergeCell ref="A55:J55"/>
    <mergeCell ref="K55:L55"/>
    <mergeCell ref="K38:L38"/>
    <mergeCell ref="K50:L50"/>
    <mergeCell ref="A53:J53"/>
    <mergeCell ref="K53:L53"/>
    <mergeCell ref="A54:J54"/>
    <mergeCell ref="K54:L54"/>
    <mergeCell ref="K51:L51"/>
    <mergeCell ref="A40:B40"/>
    <mergeCell ref="K40:L40"/>
  </mergeCells>
  <phoneticPr fontId="13"/>
  <pageMargins left="0.49" right="0.35" top="0.74803149606299213" bottom="0.7480314960629921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B1864-4676-4ACD-9EF4-929546031F6C}">
  <sheetPr>
    <pageSetUpPr fitToPage="1"/>
  </sheetPr>
  <dimension ref="A1:L67"/>
  <sheetViews>
    <sheetView showGridLines="0" view="pageBreakPreview" zoomScaleNormal="85" zoomScaleSheetLayoutView="100" workbookViewId="0">
      <selection activeCell="A3" sqref="A3"/>
    </sheetView>
  </sheetViews>
  <sheetFormatPr defaultRowHeight="19.5" customHeight="1" x14ac:dyDescent="0.15"/>
  <cols>
    <col min="1" max="1" width="23.875" style="77" bestFit="1" customWidth="1"/>
    <col min="2" max="2" width="20" style="77" bestFit="1" customWidth="1"/>
    <col min="3" max="3" width="3.375" style="77" bestFit="1" customWidth="1"/>
    <col min="4" max="4" width="10.875" style="78" bestFit="1" customWidth="1"/>
    <col min="5" max="6" width="3.375" style="77" bestFit="1" customWidth="1"/>
    <col min="7" max="7" width="3.5" style="77" bestFit="1" customWidth="1"/>
    <col min="8" max="8" width="4.75" style="77" bestFit="1" customWidth="1"/>
    <col min="9" max="9" width="4.625" style="77" bestFit="1" customWidth="1"/>
    <col min="10" max="10" width="9.75" style="78" bestFit="1" customWidth="1"/>
    <col min="11" max="11" width="9.25" style="77" bestFit="1" customWidth="1"/>
    <col min="12" max="12" width="8.125" style="77" bestFit="1" customWidth="1"/>
    <col min="13" max="16384" width="9" style="77"/>
  </cols>
  <sheetData>
    <row r="1" spans="1:12" ht="19.5" customHeight="1" x14ac:dyDescent="0.15">
      <c r="A1" s="103" t="s">
        <v>151</v>
      </c>
      <c r="K1" s="78"/>
      <c r="L1" s="3"/>
    </row>
    <row r="2" spans="1:12" ht="19.5" customHeight="1" x14ac:dyDescent="0.15">
      <c r="A2" s="138" t="s">
        <v>141</v>
      </c>
      <c r="B2" s="138"/>
      <c r="C2" s="138"/>
      <c r="D2" s="138"/>
      <c r="E2" s="138"/>
      <c r="F2" s="138"/>
      <c r="G2" s="138"/>
      <c r="H2" s="138"/>
      <c r="I2" s="138"/>
      <c r="J2" s="138"/>
      <c r="K2" s="138"/>
      <c r="L2" s="138"/>
    </row>
    <row r="3" spans="1:12" s="79" customFormat="1" ht="16.5" customHeight="1" x14ac:dyDescent="0.15">
      <c r="B3" s="139"/>
      <c r="C3" s="139"/>
      <c r="D3" s="139"/>
      <c r="E3" s="139"/>
      <c r="F3" s="139"/>
      <c r="G3" s="139"/>
      <c r="H3" s="139"/>
      <c r="J3" s="140"/>
      <c r="K3" s="140"/>
      <c r="L3" s="140"/>
    </row>
    <row r="4" spans="1:12" s="79" customFormat="1" ht="18" customHeight="1" thickBot="1" x14ac:dyDescent="0.2">
      <c r="A4" s="141" t="s">
        <v>171</v>
      </c>
      <c r="B4" s="141"/>
      <c r="C4" s="141"/>
      <c r="D4" s="141"/>
      <c r="E4" s="141"/>
      <c r="F4" s="141"/>
      <c r="G4" s="141"/>
      <c r="H4" s="141"/>
      <c r="I4" s="141"/>
      <c r="J4" s="141"/>
      <c r="K4" s="142"/>
      <c r="L4" s="142"/>
    </row>
    <row r="5" spans="1:12" s="79" customFormat="1" ht="18" customHeight="1" x14ac:dyDescent="0.15">
      <c r="A5" s="143" t="s">
        <v>138</v>
      </c>
      <c r="B5" s="144"/>
      <c r="C5" s="144"/>
      <c r="D5" s="144"/>
      <c r="E5" s="144"/>
      <c r="F5" s="144"/>
      <c r="G5" s="144"/>
      <c r="H5" s="144"/>
      <c r="I5" s="144"/>
      <c r="J5" s="145"/>
      <c r="K5" s="146" t="s">
        <v>137</v>
      </c>
      <c r="L5" s="147"/>
    </row>
    <row r="6" spans="1:12" s="79" customFormat="1" ht="18" customHeight="1" x14ac:dyDescent="0.15">
      <c r="A6" s="102" t="s">
        <v>136</v>
      </c>
      <c r="B6" s="101"/>
      <c r="C6" s="101"/>
      <c r="D6" s="101"/>
      <c r="E6" s="101"/>
      <c r="F6" s="101"/>
      <c r="G6" s="101"/>
      <c r="H6" s="101"/>
      <c r="I6" s="101"/>
      <c r="J6" s="100"/>
      <c r="K6" s="99"/>
      <c r="L6" s="98">
        <f>SUM(K7:K35)</f>
        <v>0</v>
      </c>
    </row>
    <row r="7" spans="1:12" s="79" customFormat="1" ht="18" customHeight="1" x14ac:dyDescent="0.15">
      <c r="A7" s="94" t="s">
        <v>135</v>
      </c>
      <c r="D7" s="96"/>
      <c r="J7" s="96"/>
      <c r="K7" s="92">
        <f>ROUNDDOWN((J8+J9+J10)/1000,0)</f>
        <v>0</v>
      </c>
      <c r="L7" s="95"/>
    </row>
    <row r="8" spans="1:12" s="79" customFormat="1" ht="18" customHeight="1" x14ac:dyDescent="0.15">
      <c r="A8" s="94"/>
      <c r="B8" s="79" t="s">
        <v>134</v>
      </c>
      <c r="D8" s="80"/>
      <c r="I8" s="93" t="s">
        <v>100</v>
      </c>
      <c r="J8" s="80"/>
      <c r="K8" s="92"/>
      <c r="L8" s="91"/>
    </row>
    <row r="9" spans="1:12" s="79" customFormat="1" ht="18" customHeight="1" x14ac:dyDescent="0.15">
      <c r="A9" s="94"/>
      <c r="B9" s="79" t="s">
        <v>133</v>
      </c>
      <c r="D9" s="80"/>
      <c r="I9" s="93" t="s">
        <v>100</v>
      </c>
      <c r="J9" s="80"/>
      <c r="K9" s="92"/>
      <c r="L9" s="91"/>
    </row>
    <row r="10" spans="1:12" s="79" customFormat="1" ht="18" customHeight="1" x14ac:dyDescent="0.15">
      <c r="A10" s="94"/>
      <c r="B10" s="79" t="s">
        <v>132</v>
      </c>
      <c r="D10" s="80"/>
      <c r="I10" s="93" t="s">
        <v>100</v>
      </c>
      <c r="J10" s="80"/>
      <c r="K10" s="92"/>
      <c r="L10" s="91"/>
    </row>
    <row r="11" spans="1:12" s="79" customFormat="1" ht="18" customHeight="1" x14ac:dyDescent="0.15">
      <c r="A11" s="94"/>
      <c r="D11" s="80"/>
      <c r="I11" s="93"/>
      <c r="J11" s="80"/>
      <c r="K11" s="92"/>
      <c r="L11" s="91"/>
    </row>
    <row r="12" spans="1:12" s="79" customFormat="1" ht="18" customHeight="1" x14ac:dyDescent="0.15">
      <c r="A12" s="94" t="s">
        <v>131</v>
      </c>
      <c r="D12" s="80"/>
      <c r="J12" s="80"/>
      <c r="K12" s="92">
        <f>ROUNDDOWN((J13+J14)/1000,0)</f>
        <v>0</v>
      </c>
      <c r="L12" s="91"/>
    </row>
    <row r="13" spans="1:12" s="79" customFormat="1" ht="18" customHeight="1" x14ac:dyDescent="0.15">
      <c r="A13" s="94"/>
      <c r="B13" s="79" t="s">
        <v>130</v>
      </c>
      <c r="D13" s="80"/>
      <c r="I13" s="93" t="s">
        <v>100</v>
      </c>
      <c r="J13" s="80"/>
      <c r="K13" s="92"/>
      <c r="L13" s="91"/>
    </row>
    <row r="14" spans="1:12" s="79" customFormat="1" ht="18" customHeight="1" x14ac:dyDescent="0.15">
      <c r="A14" s="94"/>
      <c r="B14" s="79" t="s">
        <v>129</v>
      </c>
      <c r="D14" s="80"/>
      <c r="I14" s="93" t="s">
        <v>100</v>
      </c>
      <c r="J14" s="80"/>
      <c r="K14" s="92"/>
      <c r="L14" s="91"/>
    </row>
    <row r="15" spans="1:12" s="79" customFormat="1" ht="18" customHeight="1" x14ac:dyDescent="0.15">
      <c r="A15" s="94"/>
      <c r="D15" s="80"/>
      <c r="I15" s="93"/>
      <c r="J15" s="80"/>
      <c r="K15" s="92"/>
      <c r="L15" s="91"/>
    </row>
    <row r="16" spans="1:12" s="79" customFormat="1" ht="18" customHeight="1" x14ac:dyDescent="0.15">
      <c r="A16" s="94" t="s">
        <v>128</v>
      </c>
      <c r="D16" s="96"/>
      <c r="J16" s="96"/>
      <c r="K16" s="92">
        <f>ROUNDDOWN((J17+J18)/1000,0)</f>
        <v>0</v>
      </c>
      <c r="L16" s="95"/>
    </row>
    <row r="17" spans="1:12" s="79" customFormat="1" ht="18" customHeight="1" x14ac:dyDescent="0.15">
      <c r="A17" s="94"/>
      <c r="B17" s="79" t="s">
        <v>127</v>
      </c>
      <c r="C17" s="79" t="s">
        <v>105</v>
      </c>
      <c r="D17" s="80"/>
      <c r="E17" s="79" t="s">
        <v>103</v>
      </c>
      <c r="F17" s="79" t="s">
        <v>102</v>
      </c>
      <c r="H17" s="79" t="s">
        <v>104</v>
      </c>
      <c r="I17" s="93" t="s">
        <v>120</v>
      </c>
      <c r="J17" s="80">
        <f>D17*G17</f>
        <v>0</v>
      </c>
      <c r="K17" s="97"/>
      <c r="L17" s="91"/>
    </row>
    <row r="18" spans="1:12" s="79" customFormat="1" ht="18" customHeight="1" x14ac:dyDescent="0.15">
      <c r="A18" s="94"/>
      <c r="B18" s="79" t="s">
        <v>126</v>
      </c>
      <c r="C18" s="79" t="s">
        <v>105</v>
      </c>
      <c r="D18" s="80"/>
      <c r="E18" s="79" t="s">
        <v>103</v>
      </c>
      <c r="F18" s="79" t="s">
        <v>102</v>
      </c>
      <c r="H18" s="79" t="s">
        <v>125</v>
      </c>
      <c r="I18" s="93" t="s">
        <v>120</v>
      </c>
      <c r="J18" s="80">
        <f>D18*G18</f>
        <v>0</v>
      </c>
      <c r="K18" s="92"/>
      <c r="L18" s="91"/>
    </row>
    <row r="19" spans="1:12" s="79" customFormat="1" ht="18" customHeight="1" x14ac:dyDescent="0.15">
      <c r="A19" s="94"/>
      <c r="D19" s="80"/>
      <c r="I19" s="93"/>
      <c r="J19" s="80"/>
      <c r="K19" s="92"/>
      <c r="L19" s="91"/>
    </row>
    <row r="20" spans="1:12" s="79" customFormat="1" ht="18" customHeight="1" x14ac:dyDescent="0.15">
      <c r="A20" s="94" t="s">
        <v>124</v>
      </c>
      <c r="D20" s="80"/>
      <c r="I20" s="93"/>
      <c r="J20" s="80"/>
      <c r="K20" s="92">
        <f>ROUNDDOWN((J21+J22+J23)/1000,0)</f>
        <v>0</v>
      </c>
      <c r="L20" s="91"/>
    </row>
    <row r="21" spans="1:12" s="79" customFormat="1" ht="18" customHeight="1" x14ac:dyDescent="0.15">
      <c r="A21" s="94"/>
      <c r="B21" s="79" t="s">
        <v>123</v>
      </c>
      <c r="D21" s="80"/>
      <c r="I21" s="93" t="s">
        <v>120</v>
      </c>
      <c r="J21" s="80"/>
      <c r="K21" s="92"/>
      <c r="L21" s="91"/>
    </row>
    <row r="22" spans="1:12" s="79" customFormat="1" ht="18" customHeight="1" x14ac:dyDescent="0.15">
      <c r="A22" s="94"/>
      <c r="B22" s="79" t="s">
        <v>122</v>
      </c>
      <c r="D22" s="80"/>
      <c r="I22" s="93" t="s">
        <v>120</v>
      </c>
      <c r="J22" s="80"/>
      <c r="K22" s="92"/>
      <c r="L22" s="91"/>
    </row>
    <row r="23" spans="1:12" s="79" customFormat="1" ht="18" customHeight="1" x14ac:dyDescent="0.15">
      <c r="A23" s="94"/>
      <c r="B23" s="79" t="s">
        <v>121</v>
      </c>
      <c r="D23" s="80"/>
      <c r="I23" s="93" t="s">
        <v>120</v>
      </c>
      <c r="J23" s="80"/>
      <c r="K23" s="92"/>
      <c r="L23" s="91"/>
    </row>
    <row r="24" spans="1:12" s="79" customFormat="1" ht="18" customHeight="1" x14ac:dyDescent="0.15">
      <c r="A24" s="94"/>
      <c r="D24" s="80"/>
      <c r="I24" s="93"/>
      <c r="J24" s="80"/>
      <c r="K24" s="92"/>
      <c r="L24" s="91"/>
    </row>
    <row r="25" spans="1:12" s="79" customFormat="1" ht="18" customHeight="1" x14ac:dyDescent="0.15">
      <c r="A25" s="94" t="s">
        <v>119</v>
      </c>
      <c r="D25" s="96"/>
      <c r="J25" s="96"/>
      <c r="K25" s="92">
        <f>ROUNDDOWN((J26+J27+J28)/1000,0)</f>
        <v>0</v>
      </c>
      <c r="L25" s="91"/>
    </row>
    <row r="26" spans="1:12" s="79" customFormat="1" ht="18" customHeight="1" x14ac:dyDescent="0.15">
      <c r="A26" s="94" t="s">
        <v>118</v>
      </c>
      <c r="B26" s="79" t="s">
        <v>115</v>
      </c>
      <c r="D26" s="80"/>
      <c r="I26" s="93" t="s">
        <v>100</v>
      </c>
      <c r="J26" s="80"/>
      <c r="K26" s="92"/>
      <c r="L26" s="91"/>
    </row>
    <row r="27" spans="1:12" s="79" customFormat="1" ht="18" customHeight="1" x14ac:dyDescent="0.15">
      <c r="A27" s="94"/>
      <c r="B27" s="79" t="s">
        <v>117</v>
      </c>
      <c r="D27" s="80"/>
      <c r="I27" s="93" t="s">
        <v>100</v>
      </c>
      <c r="J27" s="80"/>
      <c r="K27" s="92"/>
      <c r="L27" s="91"/>
    </row>
    <row r="28" spans="1:12" s="79" customFormat="1" ht="18" customHeight="1" x14ac:dyDescent="0.15">
      <c r="A28" s="94" t="s">
        <v>116</v>
      </c>
      <c r="B28" s="79" t="s">
        <v>115</v>
      </c>
      <c r="D28" s="80"/>
      <c r="I28" s="93" t="s">
        <v>100</v>
      </c>
      <c r="J28" s="80"/>
      <c r="K28" s="92"/>
      <c r="L28" s="91"/>
    </row>
    <row r="29" spans="1:12" s="79" customFormat="1" ht="18" customHeight="1" x14ac:dyDescent="0.15">
      <c r="A29" s="94"/>
      <c r="D29" s="80"/>
      <c r="I29" s="93"/>
      <c r="J29" s="80"/>
      <c r="K29" s="92"/>
      <c r="L29" s="91"/>
    </row>
    <row r="30" spans="1:12" s="79" customFormat="1" ht="18" customHeight="1" x14ac:dyDescent="0.15">
      <c r="A30" s="94" t="s">
        <v>114</v>
      </c>
      <c r="D30" s="96"/>
      <c r="J30" s="96"/>
      <c r="K30" s="92">
        <f>ROUNDDOWN((J31+J32+J34+J33)/1000,0)</f>
        <v>0</v>
      </c>
      <c r="L30" s="95"/>
    </row>
    <row r="31" spans="1:12" s="79" customFormat="1" ht="18" customHeight="1" x14ac:dyDescent="0.15">
      <c r="A31" s="94" t="s">
        <v>113</v>
      </c>
      <c r="B31" s="79" t="s">
        <v>112</v>
      </c>
      <c r="D31" s="80"/>
      <c r="I31" s="93" t="s">
        <v>100</v>
      </c>
      <c r="J31" s="80"/>
      <c r="K31" s="92"/>
      <c r="L31" s="91"/>
    </row>
    <row r="32" spans="1:12" s="79" customFormat="1" ht="18" customHeight="1" x14ac:dyDescent="0.15">
      <c r="A32" s="94" t="s">
        <v>111</v>
      </c>
      <c r="B32" s="79" t="s">
        <v>110</v>
      </c>
      <c r="D32" s="80"/>
      <c r="I32" s="93" t="s">
        <v>100</v>
      </c>
      <c r="J32" s="80"/>
      <c r="K32" s="92"/>
      <c r="L32" s="91"/>
    </row>
    <row r="33" spans="1:12" s="79" customFormat="1" ht="18" customHeight="1" x14ac:dyDescent="0.15">
      <c r="A33" s="94" t="s">
        <v>109</v>
      </c>
      <c r="B33" s="79" t="s">
        <v>108</v>
      </c>
      <c r="D33" s="80"/>
      <c r="I33" s="93" t="s">
        <v>100</v>
      </c>
      <c r="J33" s="80"/>
      <c r="K33" s="92"/>
      <c r="L33" s="91"/>
    </row>
    <row r="34" spans="1:12" s="79" customFormat="1" ht="18" customHeight="1" x14ac:dyDescent="0.15">
      <c r="A34" s="94" t="s">
        <v>107</v>
      </c>
      <c r="B34" s="79" t="s">
        <v>106</v>
      </c>
      <c r="C34" s="79" t="s">
        <v>105</v>
      </c>
      <c r="D34" s="80"/>
      <c r="E34" s="79" t="s">
        <v>103</v>
      </c>
      <c r="F34" s="79" t="s">
        <v>102</v>
      </c>
      <c r="H34" s="79" t="s">
        <v>104</v>
      </c>
      <c r="I34" s="93" t="s">
        <v>100</v>
      </c>
      <c r="J34" s="80">
        <f>D34*G34</f>
        <v>0</v>
      </c>
      <c r="K34" s="92"/>
      <c r="L34" s="91"/>
    </row>
    <row r="35" spans="1:12" s="79" customFormat="1" ht="18" customHeight="1" x14ac:dyDescent="0.15">
      <c r="A35" s="94" t="s">
        <v>153</v>
      </c>
      <c r="B35" s="5" t="s">
        <v>155</v>
      </c>
      <c r="D35" s="80"/>
      <c r="I35" s="93" t="s">
        <v>100</v>
      </c>
      <c r="J35" s="80"/>
      <c r="K35" s="92"/>
      <c r="L35" s="91"/>
    </row>
    <row r="36" spans="1:12" s="79" customFormat="1" ht="18" customHeight="1" x14ac:dyDescent="0.15">
      <c r="A36" s="94"/>
      <c r="B36" s="5"/>
      <c r="D36" s="80"/>
      <c r="I36" s="93"/>
      <c r="J36" s="80"/>
      <c r="K36" s="92"/>
      <c r="L36" s="91"/>
    </row>
    <row r="37" spans="1:12" s="79" customFormat="1" ht="18" customHeight="1" x14ac:dyDescent="0.15">
      <c r="A37" s="148" t="s">
        <v>146</v>
      </c>
      <c r="B37" s="149"/>
      <c r="C37" s="90"/>
      <c r="D37" s="88">
        <f>SUM(L6)*1000</f>
        <v>0</v>
      </c>
      <c r="E37" s="90" t="s">
        <v>103</v>
      </c>
      <c r="F37" s="90" t="s">
        <v>102</v>
      </c>
      <c r="G37" s="90">
        <v>30</v>
      </c>
      <c r="H37" s="90" t="s">
        <v>101</v>
      </c>
      <c r="I37" s="89" t="s">
        <v>100</v>
      </c>
      <c r="J37" s="88">
        <f>D37*G37%</f>
        <v>0</v>
      </c>
      <c r="K37" s="87"/>
      <c r="L37" s="86">
        <f>ROUNDDOWN((J37)/1000,0)</f>
        <v>0</v>
      </c>
    </row>
    <row r="38" spans="1:12" s="79" customFormat="1" ht="18" customHeight="1" thickBot="1" x14ac:dyDescent="0.2">
      <c r="A38" s="150" t="s">
        <v>99</v>
      </c>
      <c r="B38" s="151"/>
      <c r="C38" s="151"/>
      <c r="D38" s="151"/>
      <c r="E38" s="151"/>
      <c r="F38" s="151"/>
      <c r="G38" s="151"/>
      <c r="H38" s="151"/>
      <c r="I38" s="151"/>
      <c r="J38" s="152"/>
      <c r="K38" s="132">
        <f>L6+L37</f>
        <v>0</v>
      </c>
      <c r="L38" s="133"/>
    </row>
    <row r="39" spans="1:12" s="82" customFormat="1" ht="18" customHeight="1" x14ac:dyDescent="0.15">
      <c r="A39" s="85" t="s">
        <v>98</v>
      </c>
      <c r="B39" s="84"/>
      <c r="C39" s="84"/>
      <c r="D39" s="84"/>
      <c r="E39" s="84"/>
      <c r="F39" s="84"/>
      <c r="G39" s="84"/>
      <c r="H39" s="84"/>
      <c r="I39" s="84"/>
      <c r="J39" s="84"/>
      <c r="K39" s="153">
        <f>K38*1000</f>
        <v>0</v>
      </c>
      <c r="L39" s="154"/>
    </row>
    <row r="40" spans="1:12" s="82" customFormat="1" ht="18" customHeight="1" x14ac:dyDescent="0.15">
      <c r="A40" s="134" t="s">
        <v>97</v>
      </c>
      <c r="B40" s="135"/>
      <c r="C40" s="84"/>
      <c r="D40" s="84"/>
      <c r="E40" s="84"/>
      <c r="F40" s="84"/>
      <c r="G40" s="84"/>
      <c r="H40" s="84"/>
      <c r="I40" s="84"/>
      <c r="J40" s="83"/>
      <c r="K40" s="136">
        <f>K38*1000*0.1</f>
        <v>0</v>
      </c>
      <c r="L40" s="137"/>
    </row>
    <row r="41" spans="1:12" s="82" customFormat="1" ht="18" customHeight="1" x14ac:dyDescent="0.15">
      <c r="A41" s="85" t="s">
        <v>96</v>
      </c>
      <c r="B41" s="84"/>
      <c r="C41" s="84"/>
      <c r="D41" s="84"/>
      <c r="E41" s="84"/>
      <c r="F41" s="84"/>
      <c r="G41" s="84"/>
      <c r="H41" s="84"/>
      <c r="I41" s="84"/>
      <c r="J41" s="83"/>
      <c r="K41" s="136">
        <f>K38*1000+K40</f>
        <v>0</v>
      </c>
      <c r="L41" s="137"/>
    </row>
    <row r="42" spans="1:12" s="79" customFormat="1" ht="18" customHeight="1" x14ac:dyDescent="0.15">
      <c r="B42" s="81"/>
      <c r="D42" s="80"/>
      <c r="J42" s="80"/>
    </row>
    <row r="43" spans="1:12" s="79" customFormat="1" ht="18" customHeight="1" x14ac:dyDescent="0.15">
      <c r="A43" s="124" t="s">
        <v>81</v>
      </c>
      <c r="B43" s="124"/>
      <c r="C43" s="124"/>
      <c r="D43" s="124"/>
      <c r="E43" s="124"/>
      <c r="F43" s="124"/>
      <c r="G43" s="124"/>
      <c r="H43" s="124"/>
      <c r="I43" s="124"/>
      <c r="J43" s="124"/>
      <c r="K43" s="124" t="s">
        <v>70</v>
      </c>
      <c r="L43" s="124"/>
    </row>
    <row r="44" spans="1:12" s="79" customFormat="1" ht="18" customHeight="1" x14ac:dyDescent="0.15">
      <c r="A44" s="58" t="s">
        <v>5</v>
      </c>
      <c r="B44" s="59"/>
      <c r="C44" s="59"/>
      <c r="D44" s="60"/>
      <c r="E44" s="59"/>
      <c r="F44" s="59"/>
      <c r="G44" s="59"/>
      <c r="H44" s="59"/>
      <c r="I44" s="59"/>
      <c r="J44" s="61"/>
      <c r="K44" s="126">
        <f>SUM(K45:K48)</f>
        <v>0</v>
      </c>
      <c r="L44" s="127"/>
    </row>
    <row r="45" spans="1:12" s="79" customFormat="1" ht="18" customHeight="1" x14ac:dyDescent="0.15">
      <c r="A45" s="62" t="s">
        <v>19</v>
      </c>
      <c r="B45" s="4"/>
      <c r="C45" s="4"/>
      <c r="D45" s="57"/>
      <c r="E45" s="4"/>
      <c r="F45" s="4"/>
      <c r="G45" s="4"/>
      <c r="H45" s="4"/>
      <c r="I45" s="4"/>
      <c r="J45" s="63"/>
      <c r="K45" s="64">
        <f>SUM(J46:J46)</f>
        <v>0</v>
      </c>
      <c r="L45" s="65"/>
    </row>
    <row r="46" spans="1:12" s="79" customFormat="1" ht="18" customHeight="1" x14ac:dyDescent="0.15">
      <c r="A46" s="62"/>
      <c r="B46" s="67" t="s">
        <v>72</v>
      </c>
      <c r="C46" s="67"/>
      <c r="D46" s="57"/>
      <c r="E46" s="4"/>
      <c r="F46" s="4"/>
      <c r="G46" s="4"/>
      <c r="H46" s="4"/>
      <c r="I46" s="68" t="s">
        <v>43</v>
      </c>
      <c r="J46" s="63"/>
      <c r="K46" s="62"/>
      <c r="L46" s="69"/>
    </row>
    <row r="47" spans="1:12" s="79" customFormat="1" ht="18" customHeight="1" x14ac:dyDescent="0.15">
      <c r="A47" s="62" t="s">
        <v>20</v>
      </c>
      <c r="B47" s="4"/>
      <c r="C47" s="4"/>
      <c r="D47" s="57"/>
      <c r="E47" s="4"/>
      <c r="F47" s="4"/>
      <c r="G47" s="4"/>
      <c r="H47" s="4"/>
      <c r="I47" s="4"/>
      <c r="J47" s="63"/>
      <c r="K47" s="64">
        <f>SUM(J48)</f>
        <v>0</v>
      </c>
      <c r="L47" s="65"/>
    </row>
    <row r="48" spans="1:12" s="79" customFormat="1" ht="18" customHeight="1" x14ac:dyDescent="0.15">
      <c r="A48" s="62"/>
      <c r="B48" s="67" t="s">
        <v>71</v>
      </c>
      <c r="C48" s="67"/>
      <c r="D48" s="57"/>
      <c r="E48" s="4"/>
      <c r="F48" s="4"/>
      <c r="G48" s="4"/>
      <c r="H48" s="4"/>
      <c r="I48" s="68" t="s">
        <v>43</v>
      </c>
      <c r="J48" s="63"/>
      <c r="K48" s="64"/>
      <c r="L48" s="69"/>
    </row>
    <row r="49" spans="1:12" s="79" customFormat="1" ht="18" customHeight="1" x14ac:dyDescent="0.15">
      <c r="A49" s="71"/>
      <c r="B49" s="72"/>
      <c r="C49" s="72"/>
      <c r="D49" s="73"/>
      <c r="E49" s="72"/>
      <c r="F49" s="72"/>
      <c r="G49" s="72"/>
      <c r="H49" s="72"/>
      <c r="I49" s="72"/>
      <c r="J49" s="74"/>
      <c r="K49" s="71"/>
      <c r="L49" s="75"/>
    </row>
    <row r="50" spans="1:12" s="79" customFormat="1" ht="18" customHeight="1" x14ac:dyDescent="0.15">
      <c r="A50" s="53" t="s">
        <v>90</v>
      </c>
      <c r="B50" s="54"/>
      <c r="C50" s="54"/>
      <c r="D50" s="54"/>
      <c r="E50" s="54"/>
      <c r="F50" s="54"/>
      <c r="G50" s="54"/>
      <c r="H50" s="54"/>
      <c r="I50" s="54"/>
      <c r="J50" s="55"/>
      <c r="K50" s="109">
        <f>ROUNDDOWN(K44*0.1,0)</f>
        <v>0</v>
      </c>
      <c r="L50" s="110"/>
    </row>
    <row r="51" spans="1:12" s="79" customFormat="1" ht="18" customHeight="1" x14ac:dyDescent="0.15">
      <c r="A51" s="53" t="s">
        <v>145</v>
      </c>
      <c r="B51" s="54"/>
      <c r="C51" s="54"/>
      <c r="D51" s="54"/>
      <c r="E51" s="54"/>
      <c r="F51" s="54"/>
      <c r="G51" s="54"/>
      <c r="H51" s="54"/>
      <c r="I51" s="54"/>
      <c r="J51" s="55"/>
      <c r="K51" s="109">
        <f>K44+K50</f>
        <v>0</v>
      </c>
      <c r="L51" s="110"/>
    </row>
    <row r="52" spans="1:12" s="79" customFormat="1" ht="18" customHeight="1" x14ac:dyDescent="0.15">
      <c r="A52" s="4"/>
      <c r="B52" s="4"/>
      <c r="C52" s="4"/>
      <c r="D52" s="70"/>
      <c r="E52" s="4"/>
      <c r="F52" s="4"/>
      <c r="G52" s="4"/>
      <c r="H52" s="4"/>
      <c r="I52" s="4"/>
      <c r="J52" s="70"/>
      <c r="K52" s="4"/>
      <c r="L52" s="4"/>
    </row>
    <row r="53" spans="1:12" s="79" customFormat="1" ht="18" customHeight="1" x14ac:dyDescent="0.15">
      <c r="A53" s="115" t="s">
        <v>143</v>
      </c>
      <c r="B53" s="116"/>
      <c r="C53" s="116"/>
      <c r="D53" s="116"/>
      <c r="E53" s="116"/>
      <c r="F53" s="116"/>
      <c r="G53" s="116"/>
      <c r="H53" s="116"/>
      <c r="I53" s="116"/>
      <c r="J53" s="117"/>
      <c r="K53" s="129">
        <f>ROUNDDOWN(K39+K44,0)</f>
        <v>0</v>
      </c>
      <c r="L53" s="130"/>
    </row>
    <row r="54" spans="1:12" s="79" customFormat="1" ht="18" customHeight="1" x14ac:dyDescent="0.15">
      <c r="A54" s="115" t="s">
        <v>93</v>
      </c>
      <c r="B54" s="116"/>
      <c r="C54" s="116"/>
      <c r="D54" s="116"/>
      <c r="E54" s="116"/>
      <c r="F54" s="116"/>
      <c r="G54" s="116"/>
      <c r="H54" s="116"/>
      <c r="I54" s="116"/>
      <c r="J54" s="117"/>
      <c r="K54" s="109">
        <f>K40+K50</f>
        <v>0</v>
      </c>
      <c r="L54" s="110"/>
    </row>
    <row r="55" spans="1:12" s="79" customFormat="1" ht="18" customHeight="1" x14ac:dyDescent="0.15">
      <c r="A55" s="115" t="s">
        <v>82</v>
      </c>
      <c r="B55" s="116"/>
      <c r="C55" s="116"/>
      <c r="D55" s="116"/>
      <c r="E55" s="116"/>
      <c r="F55" s="116"/>
      <c r="G55" s="116"/>
      <c r="H55" s="116"/>
      <c r="I55" s="116"/>
      <c r="J55" s="117"/>
      <c r="K55" s="109">
        <f>K53+K54</f>
        <v>0</v>
      </c>
      <c r="L55" s="110"/>
    </row>
    <row r="56" spans="1:12" s="79" customFormat="1" ht="18" customHeight="1" x14ac:dyDescent="0.15">
      <c r="B56" s="81"/>
      <c r="D56" s="80"/>
      <c r="J56" s="80"/>
    </row>
    <row r="57" spans="1:12" s="79" customFormat="1" ht="18" customHeight="1" x14ac:dyDescent="0.15">
      <c r="B57" s="81"/>
      <c r="D57" s="80"/>
      <c r="J57" s="80"/>
    </row>
    <row r="58" spans="1:12" s="79" customFormat="1" ht="18" customHeight="1" x14ac:dyDescent="0.15">
      <c r="B58" s="81"/>
      <c r="D58" s="80"/>
      <c r="J58" s="80"/>
    </row>
    <row r="59" spans="1:12" s="79" customFormat="1" ht="18" customHeight="1" x14ac:dyDescent="0.15">
      <c r="B59" s="81"/>
      <c r="D59" s="80"/>
      <c r="J59" s="80"/>
    </row>
    <row r="60" spans="1:12" s="79" customFormat="1" ht="18" customHeight="1" x14ac:dyDescent="0.15">
      <c r="B60" s="81"/>
      <c r="D60" s="80"/>
      <c r="J60" s="80"/>
    </row>
    <row r="61" spans="1:12" s="79" customFormat="1" ht="18" customHeight="1" x14ac:dyDescent="0.15">
      <c r="B61" s="81"/>
      <c r="D61" s="80"/>
      <c r="J61" s="80"/>
    </row>
    <row r="62" spans="1:12" s="79" customFormat="1" ht="18" customHeight="1" x14ac:dyDescent="0.15">
      <c r="B62" s="81"/>
      <c r="D62" s="80"/>
      <c r="J62" s="80"/>
    </row>
    <row r="63" spans="1:12" s="79" customFormat="1" ht="18" customHeight="1" x14ac:dyDescent="0.15">
      <c r="B63" s="81"/>
      <c r="D63" s="80"/>
      <c r="J63" s="80"/>
    </row>
    <row r="64" spans="1:12" s="79" customFormat="1" ht="18" customHeight="1" x14ac:dyDescent="0.15">
      <c r="B64" s="81"/>
      <c r="D64" s="80"/>
      <c r="J64" s="80"/>
    </row>
    <row r="65" spans="1:12" s="79" customFormat="1" ht="18" customHeight="1" x14ac:dyDescent="0.15">
      <c r="B65" s="81"/>
      <c r="D65" s="80"/>
      <c r="J65" s="80"/>
    </row>
    <row r="66" spans="1:12" s="79" customFormat="1" ht="18" customHeight="1" x14ac:dyDescent="0.15">
      <c r="B66" s="81"/>
      <c r="D66" s="80"/>
      <c r="J66" s="80"/>
    </row>
    <row r="67" spans="1:12" customFormat="1" ht="19.5" customHeight="1" x14ac:dyDescent="0.15">
      <c r="A67" s="131" t="s">
        <v>142</v>
      </c>
      <c r="B67" s="131"/>
      <c r="C67" s="131"/>
      <c r="D67" s="131"/>
      <c r="E67" s="131"/>
      <c r="F67" s="131"/>
      <c r="G67" s="131"/>
      <c r="H67" s="131"/>
      <c r="I67" s="131"/>
      <c r="J67" s="131"/>
      <c r="K67" s="131"/>
      <c r="L67" s="131"/>
    </row>
  </sheetData>
  <mergeCells count="25">
    <mergeCell ref="A2:L2"/>
    <mergeCell ref="B3:H3"/>
    <mergeCell ref="J3:L3"/>
    <mergeCell ref="A4:L4"/>
    <mergeCell ref="A5:J5"/>
    <mergeCell ref="K5:L5"/>
    <mergeCell ref="K51:L51"/>
    <mergeCell ref="A37:B37"/>
    <mergeCell ref="A38:J38"/>
    <mergeCell ref="K38:L38"/>
    <mergeCell ref="K39:L39"/>
    <mergeCell ref="A40:B40"/>
    <mergeCell ref="K40:L40"/>
    <mergeCell ref="K41:L41"/>
    <mergeCell ref="A43:J43"/>
    <mergeCell ref="K43:L43"/>
    <mergeCell ref="K44:L44"/>
    <mergeCell ref="K50:L50"/>
    <mergeCell ref="A67:L67"/>
    <mergeCell ref="A53:J53"/>
    <mergeCell ref="K53:L53"/>
    <mergeCell ref="A54:J54"/>
    <mergeCell ref="K54:L54"/>
    <mergeCell ref="A55:J55"/>
    <mergeCell ref="K55:L55"/>
  </mergeCells>
  <phoneticPr fontId="13"/>
  <pageMargins left="0.49" right="0.35" top="0.74803149606299213" bottom="0.74803149606299213" header="0.31496062992125984" footer="0.31496062992125984"/>
  <pageSetup paperSize="9" scale="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B3429-66F9-448C-BA44-703320BD69D8}">
  <sheetPr>
    <pageSetUpPr fitToPage="1"/>
  </sheetPr>
  <dimension ref="A1:L67"/>
  <sheetViews>
    <sheetView showGridLines="0" view="pageBreakPreview" zoomScaleNormal="85" zoomScaleSheetLayoutView="100" workbookViewId="0">
      <selection activeCell="A3" sqref="A3"/>
    </sheetView>
  </sheetViews>
  <sheetFormatPr defaultRowHeight="19.5" customHeight="1" x14ac:dyDescent="0.15"/>
  <cols>
    <col min="1" max="1" width="23.875" style="77" bestFit="1" customWidth="1"/>
    <col min="2" max="2" width="20" style="77" bestFit="1" customWidth="1"/>
    <col min="3" max="3" width="3.375" style="77" bestFit="1" customWidth="1"/>
    <col min="4" max="4" width="10.875" style="78" bestFit="1" customWidth="1"/>
    <col min="5" max="6" width="3.375" style="77" bestFit="1" customWidth="1"/>
    <col min="7" max="7" width="3.5" style="77" bestFit="1" customWidth="1"/>
    <col min="8" max="8" width="4.75" style="77" bestFit="1" customWidth="1"/>
    <col min="9" max="9" width="4.625" style="77" bestFit="1" customWidth="1"/>
    <col min="10" max="10" width="9.75" style="78" bestFit="1" customWidth="1"/>
    <col min="11" max="11" width="9.25" style="77" bestFit="1" customWidth="1"/>
    <col min="12" max="12" width="8.125" style="77" bestFit="1" customWidth="1"/>
    <col min="13" max="16384" width="9" style="77"/>
  </cols>
  <sheetData>
    <row r="1" spans="1:12" ht="19.5" customHeight="1" x14ac:dyDescent="0.15">
      <c r="A1" s="103" t="s">
        <v>151</v>
      </c>
      <c r="K1" s="78"/>
      <c r="L1" s="3"/>
    </row>
    <row r="2" spans="1:12" ht="19.5" customHeight="1" x14ac:dyDescent="0.15">
      <c r="A2" s="138" t="s">
        <v>141</v>
      </c>
      <c r="B2" s="138"/>
      <c r="C2" s="138"/>
      <c r="D2" s="138"/>
      <c r="E2" s="138"/>
      <c r="F2" s="138"/>
      <c r="G2" s="138"/>
      <c r="H2" s="138"/>
      <c r="I2" s="138"/>
      <c r="J2" s="138"/>
      <c r="K2" s="138"/>
      <c r="L2" s="138"/>
    </row>
    <row r="3" spans="1:12" s="79" customFormat="1" ht="16.5" customHeight="1" x14ac:dyDescent="0.15">
      <c r="B3" s="139"/>
      <c r="C3" s="139"/>
      <c r="D3" s="139"/>
      <c r="E3" s="139"/>
      <c r="F3" s="139"/>
      <c r="G3" s="139"/>
      <c r="H3" s="139"/>
      <c r="J3" s="140"/>
      <c r="K3" s="140"/>
      <c r="L3" s="140"/>
    </row>
    <row r="4" spans="1:12" s="79" customFormat="1" ht="18" customHeight="1" thickBot="1" x14ac:dyDescent="0.2">
      <c r="A4" s="141" t="s">
        <v>172</v>
      </c>
      <c r="B4" s="141"/>
      <c r="C4" s="141"/>
      <c r="D4" s="141"/>
      <c r="E4" s="141"/>
      <c r="F4" s="141"/>
      <c r="G4" s="141"/>
      <c r="H4" s="141"/>
      <c r="I4" s="141"/>
      <c r="J4" s="141"/>
      <c r="K4" s="142"/>
      <c r="L4" s="142"/>
    </row>
    <row r="5" spans="1:12" s="79" customFormat="1" ht="18" customHeight="1" x14ac:dyDescent="0.15">
      <c r="A5" s="143" t="s">
        <v>138</v>
      </c>
      <c r="B5" s="144"/>
      <c r="C5" s="144"/>
      <c r="D5" s="144"/>
      <c r="E5" s="144"/>
      <c r="F5" s="144"/>
      <c r="G5" s="144"/>
      <c r="H5" s="144"/>
      <c r="I5" s="144"/>
      <c r="J5" s="145"/>
      <c r="K5" s="146" t="s">
        <v>137</v>
      </c>
      <c r="L5" s="147"/>
    </row>
    <row r="6" spans="1:12" s="79" customFormat="1" ht="18" customHeight="1" x14ac:dyDescent="0.15">
      <c r="A6" s="102" t="s">
        <v>136</v>
      </c>
      <c r="B6" s="101"/>
      <c r="C6" s="101"/>
      <c r="D6" s="101"/>
      <c r="E6" s="101"/>
      <c r="F6" s="101"/>
      <c r="G6" s="101"/>
      <c r="H6" s="101"/>
      <c r="I6" s="101"/>
      <c r="J6" s="100"/>
      <c r="K6" s="99"/>
      <c r="L6" s="98">
        <f>SUM(K7:K35)</f>
        <v>0</v>
      </c>
    </row>
    <row r="7" spans="1:12" s="79" customFormat="1" ht="18" customHeight="1" x14ac:dyDescent="0.15">
      <c r="A7" s="94" t="s">
        <v>135</v>
      </c>
      <c r="D7" s="96"/>
      <c r="J7" s="96"/>
      <c r="K7" s="92">
        <f>ROUNDDOWN((J8+J9+J10)/1000,0)</f>
        <v>0</v>
      </c>
      <c r="L7" s="95"/>
    </row>
    <row r="8" spans="1:12" s="79" customFormat="1" ht="18" customHeight="1" x14ac:dyDescent="0.15">
      <c r="A8" s="94"/>
      <c r="B8" s="79" t="s">
        <v>134</v>
      </c>
      <c r="D8" s="80"/>
      <c r="I8" s="93" t="s">
        <v>100</v>
      </c>
      <c r="J8" s="80"/>
      <c r="K8" s="92"/>
      <c r="L8" s="91"/>
    </row>
    <row r="9" spans="1:12" s="79" customFormat="1" ht="18" customHeight="1" x14ac:dyDescent="0.15">
      <c r="A9" s="94"/>
      <c r="B9" s="79" t="s">
        <v>133</v>
      </c>
      <c r="D9" s="80"/>
      <c r="I9" s="93" t="s">
        <v>100</v>
      </c>
      <c r="J9" s="80"/>
      <c r="K9" s="92"/>
      <c r="L9" s="91"/>
    </row>
    <row r="10" spans="1:12" s="79" customFormat="1" ht="18" customHeight="1" x14ac:dyDescent="0.15">
      <c r="A10" s="94"/>
      <c r="B10" s="79" t="s">
        <v>132</v>
      </c>
      <c r="D10" s="80"/>
      <c r="I10" s="93" t="s">
        <v>100</v>
      </c>
      <c r="J10" s="80"/>
      <c r="K10" s="92"/>
      <c r="L10" s="91"/>
    </row>
    <row r="11" spans="1:12" s="79" customFormat="1" ht="18" customHeight="1" x14ac:dyDescent="0.15">
      <c r="A11" s="94"/>
      <c r="D11" s="80"/>
      <c r="I11" s="93"/>
      <c r="J11" s="80"/>
      <c r="K11" s="92"/>
      <c r="L11" s="91"/>
    </row>
    <row r="12" spans="1:12" s="79" customFormat="1" ht="18" customHeight="1" x14ac:dyDescent="0.15">
      <c r="A12" s="94" t="s">
        <v>131</v>
      </c>
      <c r="D12" s="80"/>
      <c r="J12" s="80"/>
      <c r="K12" s="92">
        <f>ROUNDDOWN((J13+J14)/1000,0)</f>
        <v>0</v>
      </c>
      <c r="L12" s="91"/>
    </row>
    <row r="13" spans="1:12" s="79" customFormat="1" ht="18" customHeight="1" x14ac:dyDescent="0.15">
      <c r="A13" s="94"/>
      <c r="B13" s="79" t="s">
        <v>130</v>
      </c>
      <c r="D13" s="80"/>
      <c r="I13" s="93" t="s">
        <v>100</v>
      </c>
      <c r="J13" s="80"/>
      <c r="K13" s="92"/>
      <c r="L13" s="91"/>
    </row>
    <row r="14" spans="1:12" s="79" customFormat="1" ht="18" customHeight="1" x14ac:dyDescent="0.15">
      <c r="A14" s="94"/>
      <c r="B14" s="79" t="s">
        <v>129</v>
      </c>
      <c r="D14" s="80"/>
      <c r="I14" s="93" t="s">
        <v>100</v>
      </c>
      <c r="J14" s="80"/>
      <c r="K14" s="92"/>
      <c r="L14" s="91"/>
    </row>
    <row r="15" spans="1:12" s="79" customFormat="1" ht="18" customHeight="1" x14ac:dyDescent="0.15">
      <c r="A15" s="94"/>
      <c r="D15" s="80"/>
      <c r="I15" s="93"/>
      <c r="J15" s="80"/>
      <c r="K15" s="92"/>
      <c r="L15" s="91"/>
    </row>
    <row r="16" spans="1:12" s="79" customFormat="1" ht="18" customHeight="1" x14ac:dyDescent="0.15">
      <c r="A16" s="94" t="s">
        <v>128</v>
      </c>
      <c r="D16" s="96"/>
      <c r="J16" s="96"/>
      <c r="K16" s="92">
        <f>ROUNDDOWN((J17+J18)/1000,0)</f>
        <v>0</v>
      </c>
      <c r="L16" s="95"/>
    </row>
    <row r="17" spans="1:12" s="79" customFormat="1" ht="18" customHeight="1" x14ac:dyDescent="0.15">
      <c r="A17" s="94"/>
      <c r="B17" s="79" t="s">
        <v>127</v>
      </c>
      <c r="C17" s="79" t="s">
        <v>105</v>
      </c>
      <c r="D17" s="80"/>
      <c r="E17" s="79" t="s">
        <v>103</v>
      </c>
      <c r="F17" s="79" t="s">
        <v>102</v>
      </c>
      <c r="H17" s="79" t="s">
        <v>104</v>
      </c>
      <c r="I17" s="93" t="s">
        <v>120</v>
      </c>
      <c r="J17" s="80">
        <f>D17*G17</f>
        <v>0</v>
      </c>
      <c r="K17" s="97"/>
      <c r="L17" s="91"/>
    </row>
    <row r="18" spans="1:12" s="79" customFormat="1" ht="18" customHeight="1" x14ac:dyDescent="0.15">
      <c r="A18" s="94"/>
      <c r="B18" s="79" t="s">
        <v>126</v>
      </c>
      <c r="C18" s="79" t="s">
        <v>105</v>
      </c>
      <c r="D18" s="80"/>
      <c r="E18" s="79" t="s">
        <v>103</v>
      </c>
      <c r="F18" s="79" t="s">
        <v>102</v>
      </c>
      <c r="H18" s="79" t="s">
        <v>125</v>
      </c>
      <c r="I18" s="93" t="s">
        <v>120</v>
      </c>
      <c r="J18" s="80">
        <f>D18*G18</f>
        <v>0</v>
      </c>
      <c r="K18" s="92"/>
      <c r="L18" s="91"/>
    </row>
    <row r="19" spans="1:12" s="79" customFormat="1" ht="18" customHeight="1" x14ac:dyDescent="0.15">
      <c r="A19" s="94"/>
      <c r="D19" s="80"/>
      <c r="I19" s="93"/>
      <c r="J19" s="80"/>
      <c r="K19" s="92"/>
      <c r="L19" s="91"/>
    </row>
    <row r="20" spans="1:12" s="79" customFormat="1" ht="18" customHeight="1" x14ac:dyDescent="0.15">
      <c r="A20" s="94" t="s">
        <v>124</v>
      </c>
      <c r="D20" s="80"/>
      <c r="I20" s="93"/>
      <c r="J20" s="80"/>
      <c r="K20" s="92">
        <f>ROUNDDOWN((J21+J22+J23)/1000,0)</f>
        <v>0</v>
      </c>
      <c r="L20" s="91"/>
    </row>
    <row r="21" spans="1:12" s="79" customFormat="1" ht="18" customHeight="1" x14ac:dyDescent="0.15">
      <c r="A21" s="94"/>
      <c r="B21" s="79" t="s">
        <v>123</v>
      </c>
      <c r="D21" s="80"/>
      <c r="I21" s="93" t="s">
        <v>120</v>
      </c>
      <c r="J21" s="80"/>
      <c r="K21" s="92"/>
      <c r="L21" s="91"/>
    </row>
    <row r="22" spans="1:12" s="79" customFormat="1" ht="18" customHeight="1" x14ac:dyDescent="0.15">
      <c r="A22" s="94"/>
      <c r="B22" s="79" t="s">
        <v>122</v>
      </c>
      <c r="D22" s="80"/>
      <c r="I22" s="93" t="s">
        <v>120</v>
      </c>
      <c r="J22" s="80"/>
      <c r="K22" s="92"/>
      <c r="L22" s="91"/>
    </row>
    <row r="23" spans="1:12" s="79" customFormat="1" ht="18" customHeight="1" x14ac:dyDescent="0.15">
      <c r="A23" s="94"/>
      <c r="B23" s="79" t="s">
        <v>121</v>
      </c>
      <c r="D23" s="80"/>
      <c r="I23" s="93" t="s">
        <v>120</v>
      </c>
      <c r="J23" s="80"/>
      <c r="K23" s="92"/>
      <c r="L23" s="91"/>
    </row>
    <row r="24" spans="1:12" s="79" customFormat="1" ht="18" customHeight="1" x14ac:dyDescent="0.15">
      <c r="A24" s="94"/>
      <c r="D24" s="80"/>
      <c r="I24" s="93"/>
      <c r="J24" s="80"/>
      <c r="K24" s="92"/>
      <c r="L24" s="91"/>
    </row>
    <row r="25" spans="1:12" s="79" customFormat="1" ht="18" customHeight="1" x14ac:dyDescent="0.15">
      <c r="A25" s="94" t="s">
        <v>119</v>
      </c>
      <c r="D25" s="96"/>
      <c r="J25" s="96"/>
      <c r="K25" s="92">
        <f>ROUNDDOWN((J26+J27+J28)/1000,0)</f>
        <v>0</v>
      </c>
      <c r="L25" s="91"/>
    </row>
    <row r="26" spans="1:12" s="79" customFormat="1" ht="18" customHeight="1" x14ac:dyDescent="0.15">
      <c r="A26" s="94" t="s">
        <v>118</v>
      </c>
      <c r="B26" s="79" t="s">
        <v>115</v>
      </c>
      <c r="D26" s="80"/>
      <c r="I26" s="93" t="s">
        <v>100</v>
      </c>
      <c r="J26" s="80"/>
      <c r="K26" s="92"/>
      <c r="L26" s="91"/>
    </row>
    <row r="27" spans="1:12" s="79" customFormat="1" ht="18" customHeight="1" x14ac:dyDescent="0.15">
      <c r="A27" s="94"/>
      <c r="B27" s="79" t="s">
        <v>117</v>
      </c>
      <c r="D27" s="80"/>
      <c r="I27" s="93" t="s">
        <v>100</v>
      </c>
      <c r="J27" s="80"/>
      <c r="K27" s="92"/>
      <c r="L27" s="91"/>
    </row>
    <row r="28" spans="1:12" s="79" customFormat="1" ht="18" customHeight="1" x14ac:dyDescent="0.15">
      <c r="A28" s="94" t="s">
        <v>116</v>
      </c>
      <c r="B28" s="79" t="s">
        <v>115</v>
      </c>
      <c r="D28" s="80"/>
      <c r="I28" s="93" t="s">
        <v>100</v>
      </c>
      <c r="J28" s="80"/>
      <c r="K28" s="92"/>
      <c r="L28" s="91"/>
    </row>
    <row r="29" spans="1:12" s="79" customFormat="1" ht="18" customHeight="1" x14ac:dyDescent="0.15">
      <c r="A29" s="94"/>
      <c r="D29" s="80"/>
      <c r="I29" s="93"/>
      <c r="J29" s="80"/>
      <c r="K29" s="92"/>
      <c r="L29" s="91"/>
    </row>
    <row r="30" spans="1:12" s="79" customFormat="1" ht="18" customHeight="1" x14ac:dyDescent="0.15">
      <c r="A30" s="94" t="s">
        <v>114</v>
      </c>
      <c r="D30" s="96"/>
      <c r="J30" s="96"/>
      <c r="K30" s="92">
        <f>ROUNDDOWN((J31+J32+J34+J33)/1000,0)</f>
        <v>0</v>
      </c>
      <c r="L30" s="95"/>
    </row>
    <row r="31" spans="1:12" s="79" customFormat="1" ht="18" customHeight="1" x14ac:dyDescent="0.15">
      <c r="A31" s="94" t="s">
        <v>113</v>
      </c>
      <c r="B31" s="79" t="s">
        <v>112</v>
      </c>
      <c r="D31" s="80"/>
      <c r="I31" s="93" t="s">
        <v>100</v>
      </c>
      <c r="J31" s="80"/>
      <c r="K31" s="92"/>
      <c r="L31" s="91"/>
    </row>
    <row r="32" spans="1:12" s="79" customFormat="1" ht="18" customHeight="1" x14ac:dyDescent="0.15">
      <c r="A32" s="94" t="s">
        <v>111</v>
      </c>
      <c r="B32" s="79" t="s">
        <v>110</v>
      </c>
      <c r="D32" s="80"/>
      <c r="I32" s="93" t="s">
        <v>100</v>
      </c>
      <c r="J32" s="80"/>
      <c r="K32" s="92"/>
      <c r="L32" s="91"/>
    </row>
    <row r="33" spans="1:12" s="79" customFormat="1" ht="18" customHeight="1" x14ac:dyDescent="0.15">
      <c r="A33" s="94" t="s">
        <v>109</v>
      </c>
      <c r="B33" s="79" t="s">
        <v>108</v>
      </c>
      <c r="D33" s="80"/>
      <c r="I33" s="93" t="s">
        <v>100</v>
      </c>
      <c r="J33" s="80"/>
      <c r="K33" s="92"/>
      <c r="L33" s="91"/>
    </row>
    <row r="34" spans="1:12" s="79" customFormat="1" ht="18" customHeight="1" x14ac:dyDescent="0.15">
      <c r="A34" s="94" t="s">
        <v>107</v>
      </c>
      <c r="B34" s="79" t="s">
        <v>106</v>
      </c>
      <c r="C34" s="79" t="s">
        <v>105</v>
      </c>
      <c r="D34" s="80"/>
      <c r="E34" s="79" t="s">
        <v>103</v>
      </c>
      <c r="F34" s="79" t="s">
        <v>102</v>
      </c>
      <c r="H34" s="79" t="s">
        <v>104</v>
      </c>
      <c r="I34" s="93" t="s">
        <v>100</v>
      </c>
      <c r="J34" s="80">
        <f>D34*G34</f>
        <v>0</v>
      </c>
      <c r="K34" s="92"/>
      <c r="L34" s="91"/>
    </row>
    <row r="35" spans="1:12" s="79" customFormat="1" ht="18" customHeight="1" x14ac:dyDescent="0.15">
      <c r="A35" s="94" t="s">
        <v>153</v>
      </c>
      <c r="B35" s="5" t="s">
        <v>155</v>
      </c>
      <c r="D35" s="80"/>
      <c r="I35" s="93" t="s">
        <v>100</v>
      </c>
      <c r="J35" s="80"/>
      <c r="K35" s="92"/>
      <c r="L35" s="91"/>
    </row>
    <row r="36" spans="1:12" s="79" customFormat="1" ht="18" customHeight="1" x14ac:dyDescent="0.15">
      <c r="A36" s="94"/>
      <c r="B36" s="5"/>
      <c r="D36" s="80"/>
      <c r="I36" s="93"/>
      <c r="J36" s="80"/>
      <c r="K36" s="92"/>
      <c r="L36" s="91"/>
    </row>
    <row r="37" spans="1:12" s="79" customFormat="1" ht="18" customHeight="1" x14ac:dyDescent="0.15">
      <c r="A37" s="148" t="s">
        <v>146</v>
      </c>
      <c r="B37" s="149"/>
      <c r="C37" s="90"/>
      <c r="D37" s="88">
        <f>SUM(L6)*1000</f>
        <v>0</v>
      </c>
      <c r="E37" s="90" t="s">
        <v>103</v>
      </c>
      <c r="F37" s="90" t="s">
        <v>102</v>
      </c>
      <c r="G37" s="90">
        <v>30</v>
      </c>
      <c r="H37" s="90" t="s">
        <v>101</v>
      </c>
      <c r="I37" s="89" t="s">
        <v>100</v>
      </c>
      <c r="J37" s="88">
        <f>D37*G37%</f>
        <v>0</v>
      </c>
      <c r="K37" s="87"/>
      <c r="L37" s="86">
        <f>ROUNDDOWN((J37)/1000,0)</f>
        <v>0</v>
      </c>
    </row>
    <row r="38" spans="1:12" s="79" customFormat="1" ht="18" customHeight="1" thickBot="1" x14ac:dyDescent="0.2">
      <c r="A38" s="150" t="s">
        <v>99</v>
      </c>
      <c r="B38" s="151"/>
      <c r="C38" s="151"/>
      <c r="D38" s="151"/>
      <c r="E38" s="151"/>
      <c r="F38" s="151"/>
      <c r="G38" s="151"/>
      <c r="H38" s="151"/>
      <c r="I38" s="151"/>
      <c r="J38" s="152"/>
      <c r="K38" s="132">
        <f>L6+L37</f>
        <v>0</v>
      </c>
      <c r="L38" s="133"/>
    </row>
    <row r="39" spans="1:12" s="82" customFormat="1" ht="18" customHeight="1" x14ac:dyDescent="0.15">
      <c r="A39" s="85" t="s">
        <v>98</v>
      </c>
      <c r="B39" s="84"/>
      <c r="C39" s="84"/>
      <c r="D39" s="84"/>
      <c r="E39" s="84"/>
      <c r="F39" s="84"/>
      <c r="G39" s="84"/>
      <c r="H39" s="84"/>
      <c r="I39" s="84"/>
      <c r="J39" s="84"/>
      <c r="K39" s="153">
        <f>K38*1000</f>
        <v>0</v>
      </c>
      <c r="L39" s="154"/>
    </row>
    <row r="40" spans="1:12" s="82" customFormat="1" ht="18" customHeight="1" x14ac:dyDescent="0.15">
      <c r="A40" s="134" t="s">
        <v>97</v>
      </c>
      <c r="B40" s="135"/>
      <c r="C40" s="84"/>
      <c r="D40" s="84"/>
      <c r="E40" s="84"/>
      <c r="F40" s="84"/>
      <c r="G40" s="84"/>
      <c r="H40" s="84"/>
      <c r="I40" s="84"/>
      <c r="J40" s="83"/>
      <c r="K40" s="136">
        <f>K38*1000*0.1</f>
        <v>0</v>
      </c>
      <c r="L40" s="137"/>
    </row>
    <row r="41" spans="1:12" s="82" customFormat="1" ht="18" customHeight="1" x14ac:dyDescent="0.15">
      <c r="A41" s="85" t="s">
        <v>96</v>
      </c>
      <c r="B41" s="84"/>
      <c r="C41" s="84"/>
      <c r="D41" s="84"/>
      <c r="E41" s="84"/>
      <c r="F41" s="84"/>
      <c r="G41" s="84"/>
      <c r="H41" s="84"/>
      <c r="I41" s="84"/>
      <c r="J41" s="83"/>
      <c r="K41" s="136">
        <f>K38*1000+K40</f>
        <v>0</v>
      </c>
      <c r="L41" s="137"/>
    </row>
    <row r="42" spans="1:12" s="79" customFormat="1" ht="18" customHeight="1" x14ac:dyDescent="0.15">
      <c r="B42" s="81"/>
      <c r="D42" s="80"/>
      <c r="J42" s="80"/>
    </row>
    <row r="43" spans="1:12" s="79" customFormat="1" ht="18" customHeight="1" x14ac:dyDescent="0.15">
      <c r="A43" s="124" t="s">
        <v>81</v>
      </c>
      <c r="B43" s="124"/>
      <c r="C43" s="124"/>
      <c r="D43" s="124"/>
      <c r="E43" s="124"/>
      <c r="F43" s="124"/>
      <c r="G43" s="124"/>
      <c r="H43" s="124"/>
      <c r="I43" s="124"/>
      <c r="J43" s="124"/>
      <c r="K43" s="124" t="s">
        <v>70</v>
      </c>
      <c r="L43" s="124"/>
    </row>
    <row r="44" spans="1:12" s="79" customFormat="1" ht="18" customHeight="1" x14ac:dyDescent="0.15">
      <c r="A44" s="58" t="s">
        <v>5</v>
      </c>
      <c r="B44" s="59"/>
      <c r="C44" s="59"/>
      <c r="D44" s="60"/>
      <c r="E44" s="59"/>
      <c r="F44" s="59"/>
      <c r="G44" s="59"/>
      <c r="H44" s="59"/>
      <c r="I44" s="59"/>
      <c r="J44" s="61"/>
      <c r="K44" s="126">
        <f>SUM(K45:K48)</f>
        <v>0</v>
      </c>
      <c r="L44" s="127"/>
    </row>
    <row r="45" spans="1:12" s="79" customFormat="1" ht="18" customHeight="1" x14ac:dyDescent="0.15">
      <c r="A45" s="62" t="s">
        <v>19</v>
      </c>
      <c r="B45" s="4"/>
      <c r="C45" s="4"/>
      <c r="D45" s="57"/>
      <c r="E45" s="4"/>
      <c r="F45" s="4"/>
      <c r="G45" s="4"/>
      <c r="H45" s="4"/>
      <c r="I45" s="4"/>
      <c r="J45" s="63"/>
      <c r="K45" s="64">
        <f>SUM(J46:J46)</f>
        <v>0</v>
      </c>
      <c r="L45" s="65"/>
    </row>
    <row r="46" spans="1:12" s="79" customFormat="1" ht="18" customHeight="1" x14ac:dyDescent="0.15">
      <c r="A46" s="62"/>
      <c r="B46" s="67" t="s">
        <v>72</v>
      </c>
      <c r="C46" s="67"/>
      <c r="D46" s="57"/>
      <c r="E46" s="4"/>
      <c r="F46" s="4"/>
      <c r="G46" s="4"/>
      <c r="H46" s="4"/>
      <c r="I46" s="68" t="s">
        <v>43</v>
      </c>
      <c r="J46" s="63"/>
      <c r="K46" s="62"/>
      <c r="L46" s="69"/>
    </row>
    <row r="47" spans="1:12" s="79" customFormat="1" ht="18" customHeight="1" x14ac:dyDescent="0.15">
      <c r="A47" s="62" t="s">
        <v>20</v>
      </c>
      <c r="B47" s="4"/>
      <c r="C47" s="4"/>
      <c r="D47" s="57"/>
      <c r="E47" s="4"/>
      <c r="F47" s="4"/>
      <c r="G47" s="4"/>
      <c r="H47" s="4"/>
      <c r="I47" s="4"/>
      <c r="J47" s="63"/>
      <c r="K47" s="64">
        <f>SUM(J48)</f>
        <v>0</v>
      </c>
      <c r="L47" s="65"/>
    </row>
    <row r="48" spans="1:12" s="79" customFormat="1" ht="18" customHeight="1" x14ac:dyDescent="0.15">
      <c r="A48" s="62"/>
      <c r="B48" s="67" t="s">
        <v>71</v>
      </c>
      <c r="C48" s="67"/>
      <c r="D48" s="57"/>
      <c r="E48" s="4"/>
      <c r="F48" s="4"/>
      <c r="G48" s="4"/>
      <c r="H48" s="4"/>
      <c r="I48" s="68" t="s">
        <v>43</v>
      </c>
      <c r="J48" s="63"/>
      <c r="K48" s="64"/>
      <c r="L48" s="69"/>
    </row>
    <row r="49" spans="1:12" s="79" customFormat="1" ht="18" customHeight="1" x14ac:dyDescent="0.15">
      <c r="A49" s="71"/>
      <c r="B49" s="72"/>
      <c r="C49" s="72"/>
      <c r="D49" s="73"/>
      <c r="E49" s="72"/>
      <c r="F49" s="72"/>
      <c r="G49" s="72"/>
      <c r="H49" s="72"/>
      <c r="I49" s="72"/>
      <c r="J49" s="74"/>
      <c r="K49" s="71"/>
      <c r="L49" s="75"/>
    </row>
    <row r="50" spans="1:12" s="79" customFormat="1" ht="18" customHeight="1" x14ac:dyDescent="0.15">
      <c r="A50" s="53" t="s">
        <v>90</v>
      </c>
      <c r="B50" s="54"/>
      <c r="C50" s="54"/>
      <c r="D50" s="54"/>
      <c r="E50" s="54"/>
      <c r="F50" s="54"/>
      <c r="G50" s="54"/>
      <c r="H50" s="54"/>
      <c r="I50" s="54"/>
      <c r="J50" s="55"/>
      <c r="K50" s="109">
        <f>ROUNDDOWN(K44*0.1,0)</f>
        <v>0</v>
      </c>
      <c r="L50" s="110"/>
    </row>
    <row r="51" spans="1:12" s="79" customFormat="1" ht="18" customHeight="1" x14ac:dyDescent="0.15">
      <c r="A51" s="53" t="s">
        <v>145</v>
      </c>
      <c r="B51" s="54"/>
      <c r="C51" s="54"/>
      <c r="D51" s="54"/>
      <c r="E51" s="54"/>
      <c r="F51" s="54"/>
      <c r="G51" s="54"/>
      <c r="H51" s="54"/>
      <c r="I51" s="54"/>
      <c r="J51" s="55"/>
      <c r="K51" s="109">
        <f>K44+K50</f>
        <v>0</v>
      </c>
      <c r="L51" s="110"/>
    </row>
    <row r="52" spans="1:12" s="79" customFormat="1" ht="18" customHeight="1" x14ac:dyDescent="0.15">
      <c r="A52" s="4"/>
      <c r="B52" s="4"/>
      <c r="C52" s="4"/>
      <c r="D52" s="70"/>
      <c r="E52" s="4"/>
      <c r="F52" s="4"/>
      <c r="G52" s="4"/>
      <c r="H52" s="4"/>
      <c r="I52" s="4"/>
      <c r="J52" s="70"/>
      <c r="K52" s="4"/>
      <c r="L52" s="4"/>
    </row>
    <row r="53" spans="1:12" s="79" customFormat="1" ht="18" customHeight="1" x14ac:dyDescent="0.15">
      <c r="A53" s="115" t="s">
        <v>143</v>
      </c>
      <c r="B53" s="116"/>
      <c r="C53" s="116"/>
      <c r="D53" s="116"/>
      <c r="E53" s="116"/>
      <c r="F53" s="116"/>
      <c r="G53" s="116"/>
      <c r="H53" s="116"/>
      <c r="I53" s="116"/>
      <c r="J53" s="117"/>
      <c r="K53" s="129">
        <f>ROUNDDOWN(K39+K44,0)</f>
        <v>0</v>
      </c>
      <c r="L53" s="130"/>
    </row>
    <row r="54" spans="1:12" s="79" customFormat="1" ht="18" customHeight="1" x14ac:dyDescent="0.15">
      <c r="A54" s="115" t="s">
        <v>93</v>
      </c>
      <c r="B54" s="116"/>
      <c r="C54" s="116"/>
      <c r="D54" s="116"/>
      <c r="E54" s="116"/>
      <c r="F54" s="116"/>
      <c r="G54" s="116"/>
      <c r="H54" s="116"/>
      <c r="I54" s="116"/>
      <c r="J54" s="117"/>
      <c r="K54" s="109">
        <f>K40+K50</f>
        <v>0</v>
      </c>
      <c r="L54" s="110"/>
    </row>
    <row r="55" spans="1:12" s="79" customFormat="1" ht="18" customHeight="1" x14ac:dyDescent="0.15">
      <c r="A55" s="115" t="s">
        <v>82</v>
      </c>
      <c r="B55" s="116"/>
      <c r="C55" s="116"/>
      <c r="D55" s="116"/>
      <c r="E55" s="116"/>
      <c r="F55" s="116"/>
      <c r="G55" s="116"/>
      <c r="H55" s="116"/>
      <c r="I55" s="116"/>
      <c r="J55" s="117"/>
      <c r="K55" s="109">
        <f>K53+K54</f>
        <v>0</v>
      </c>
      <c r="L55" s="110"/>
    </row>
    <row r="56" spans="1:12" s="79" customFormat="1" ht="18" customHeight="1" x14ac:dyDescent="0.15">
      <c r="B56" s="81"/>
      <c r="D56" s="80"/>
      <c r="J56" s="80"/>
    </row>
    <row r="57" spans="1:12" s="79" customFormat="1" ht="18" customHeight="1" x14ac:dyDescent="0.15">
      <c r="B57" s="81"/>
      <c r="D57" s="80"/>
      <c r="J57" s="80"/>
    </row>
    <row r="58" spans="1:12" s="79" customFormat="1" ht="18" customHeight="1" x14ac:dyDescent="0.15">
      <c r="B58" s="81"/>
      <c r="D58" s="80"/>
      <c r="J58" s="80"/>
    </row>
    <row r="59" spans="1:12" s="79" customFormat="1" ht="18" customHeight="1" x14ac:dyDescent="0.15">
      <c r="B59" s="81"/>
      <c r="D59" s="80"/>
      <c r="J59" s="80"/>
    </row>
    <row r="60" spans="1:12" s="79" customFormat="1" ht="18" customHeight="1" x14ac:dyDescent="0.15">
      <c r="B60" s="81"/>
      <c r="D60" s="80"/>
      <c r="J60" s="80"/>
    </row>
    <row r="61" spans="1:12" s="79" customFormat="1" ht="18" customHeight="1" x14ac:dyDescent="0.15">
      <c r="B61" s="81"/>
      <c r="D61" s="80"/>
      <c r="J61" s="80"/>
    </row>
    <row r="62" spans="1:12" s="79" customFormat="1" ht="18" customHeight="1" x14ac:dyDescent="0.15">
      <c r="B62" s="81"/>
      <c r="D62" s="80"/>
      <c r="J62" s="80"/>
    </row>
    <row r="63" spans="1:12" s="79" customFormat="1" ht="18" customHeight="1" x14ac:dyDescent="0.15">
      <c r="B63" s="81"/>
      <c r="D63" s="80"/>
      <c r="J63" s="80"/>
    </row>
    <row r="64" spans="1:12" s="79" customFormat="1" ht="18" customHeight="1" x14ac:dyDescent="0.15">
      <c r="B64" s="81"/>
      <c r="D64" s="80"/>
      <c r="J64" s="80"/>
    </row>
    <row r="65" spans="1:12" s="79" customFormat="1" ht="18" customHeight="1" x14ac:dyDescent="0.15">
      <c r="B65" s="81"/>
      <c r="D65" s="80"/>
      <c r="J65" s="80"/>
    </row>
    <row r="66" spans="1:12" s="79" customFormat="1" ht="18" customHeight="1" x14ac:dyDescent="0.15">
      <c r="B66" s="81"/>
      <c r="D66" s="80"/>
      <c r="J66" s="80"/>
    </row>
    <row r="67" spans="1:12" customFormat="1" ht="19.5" customHeight="1" x14ac:dyDescent="0.15">
      <c r="A67" s="131" t="s">
        <v>142</v>
      </c>
      <c r="B67" s="131"/>
      <c r="C67" s="131"/>
      <c r="D67" s="131"/>
      <c r="E67" s="131"/>
      <c r="F67" s="131"/>
      <c r="G67" s="131"/>
      <c r="H67" s="131"/>
      <c r="I67" s="131"/>
      <c r="J67" s="131"/>
      <c r="K67" s="131"/>
      <c r="L67" s="131"/>
    </row>
  </sheetData>
  <mergeCells count="25">
    <mergeCell ref="A2:L2"/>
    <mergeCell ref="B3:H3"/>
    <mergeCell ref="J3:L3"/>
    <mergeCell ref="A4:L4"/>
    <mergeCell ref="A5:J5"/>
    <mergeCell ref="K5:L5"/>
    <mergeCell ref="K51:L51"/>
    <mergeCell ref="A37:B37"/>
    <mergeCell ref="A38:J38"/>
    <mergeCell ref="K38:L38"/>
    <mergeCell ref="K39:L39"/>
    <mergeCell ref="A40:B40"/>
    <mergeCell ref="K40:L40"/>
    <mergeCell ref="K41:L41"/>
    <mergeCell ref="A43:J43"/>
    <mergeCell ref="K43:L43"/>
    <mergeCell ref="K44:L44"/>
    <mergeCell ref="K50:L50"/>
    <mergeCell ref="A67:L67"/>
    <mergeCell ref="A53:J53"/>
    <mergeCell ref="K53:L53"/>
    <mergeCell ref="A54:J54"/>
    <mergeCell ref="K54:L54"/>
    <mergeCell ref="A55:J55"/>
    <mergeCell ref="K55:L55"/>
  </mergeCells>
  <phoneticPr fontId="13"/>
  <pageMargins left="0.49" right="0.35" top="0.74803149606299213" bottom="0.74803149606299213" header="0.31496062992125984" footer="0.31496062992125984"/>
  <pageSetup paperSize="9" scale="6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4"/>
  <sheetViews>
    <sheetView showGridLines="0" view="pageBreakPreview" zoomScaleNormal="85" zoomScaleSheetLayoutView="100" workbookViewId="0">
      <selection activeCell="A3" sqref="A3"/>
    </sheetView>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A1" t="s">
        <v>152</v>
      </c>
      <c r="K1" s="1"/>
      <c r="L1" s="3"/>
    </row>
    <row r="2" spans="1:12" ht="19.5" customHeight="1" x14ac:dyDescent="0.15">
      <c r="A2" s="106" t="s">
        <v>140</v>
      </c>
      <c r="B2" s="106"/>
      <c r="C2" s="106"/>
      <c r="D2" s="106"/>
      <c r="E2" s="106"/>
      <c r="F2" s="106"/>
      <c r="G2" s="106"/>
      <c r="H2" s="106"/>
      <c r="I2" s="106"/>
      <c r="J2" s="106"/>
      <c r="K2" s="106"/>
      <c r="L2" s="106"/>
    </row>
    <row r="3" spans="1:12" s="5" customFormat="1" ht="16.5" customHeight="1" x14ac:dyDescent="0.15">
      <c r="B3" s="170"/>
      <c r="C3" s="170"/>
      <c r="D3" s="170"/>
      <c r="E3" s="170"/>
      <c r="F3" s="170"/>
      <c r="G3" s="170"/>
      <c r="H3" s="170"/>
      <c r="J3" s="171"/>
      <c r="K3" s="171"/>
      <c r="L3" s="171"/>
    </row>
    <row r="4" spans="1:12" s="5" customFormat="1" ht="18" customHeight="1" thickBot="1" x14ac:dyDescent="0.2">
      <c r="A4" s="125" t="s">
        <v>173</v>
      </c>
      <c r="B4" s="125"/>
      <c r="C4" s="125"/>
      <c r="D4" s="125"/>
      <c r="E4" s="125"/>
      <c r="F4" s="125"/>
      <c r="G4" s="125"/>
      <c r="H4" s="125"/>
      <c r="I4" s="125"/>
      <c r="J4" s="125"/>
      <c r="K4" s="114"/>
      <c r="L4" s="114"/>
    </row>
    <row r="5" spans="1:12" s="5" customFormat="1" ht="13.5" x14ac:dyDescent="0.15">
      <c r="A5" s="120" t="s">
        <v>74</v>
      </c>
      <c r="B5" s="120"/>
      <c r="C5" s="120"/>
      <c r="D5" s="120"/>
      <c r="E5" s="120"/>
      <c r="F5" s="120"/>
      <c r="G5" s="120"/>
      <c r="H5" s="120"/>
      <c r="I5" s="120"/>
      <c r="J5" s="121"/>
      <c r="K5" s="122" t="s">
        <v>50</v>
      </c>
      <c r="L5" s="123"/>
    </row>
    <row r="6" spans="1:12" s="5" customFormat="1" ht="13.5" x14ac:dyDescent="0.15">
      <c r="A6" s="6" t="s">
        <v>0</v>
      </c>
      <c r="B6" s="7"/>
      <c r="C6" s="7"/>
      <c r="D6" s="7"/>
      <c r="E6" s="7"/>
      <c r="F6" s="7"/>
      <c r="G6" s="7"/>
      <c r="H6" s="7"/>
      <c r="I6" s="7"/>
      <c r="J6" s="8"/>
      <c r="K6" s="43"/>
      <c r="L6" s="44">
        <f>SUM(K7:K35)</f>
        <v>0</v>
      </c>
    </row>
    <row r="7" spans="1:12" s="5" customFormat="1" ht="13.5" x14ac:dyDescent="0.15">
      <c r="A7" s="9" t="s">
        <v>1</v>
      </c>
      <c r="D7" s="10"/>
      <c r="J7" s="10"/>
      <c r="K7" s="38">
        <f>ROUNDDOWN((J9+J10+J11+J12+J14+J15)/1000,0)</f>
        <v>0</v>
      </c>
      <c r="L7" s="45"/>
    </row>
    <row r="8" spans="1:12" s="5" customFormat="1" ht="13.5" x14ac:dyDescent="0.15">
      <c r="A8" s="9" t="s">
        <v>55</v>
      </c>
      <c r="D8" s="11"/>
      <c r="J8" s="11"/>
      <c r="K8" s="38"/>
      <c r="L8" s="39"/>
    </row>
    <row r="9" spans="1:12" s="5" customFormat="1" ht="13.5" x14ac:dyDescent="0.15">
      <c r="A9" s="9"/>
      <c r="B9" s="5" t="s">
        <v>23</v>
      </c>
      <c r="D9" s="11"/>
      <c r="I9" s="12" t="s">
        <v>43</v>
      </c>
      <c r="J9" s="11"/>
      <c r="K9" s="38"/>
      <c r="L9" s="39"/>
    </row>
    <row r="10" spans="1:12" s="5" customFormat="1" ht="13.5" x14ac:dyDescent="0.15">
      <c r="A10" s="9"/>
      <c r="B10" s="5" t="s">
        <v>24</v>
      </c>
      <c r="D10" s="11"/>
      <c r="I10" s="12" t="s">
        <v>43</v>
      </c>
      <c r="J10" s="11"/>
      <c r="K10" s="38"/>
      <c r="L10" s="39"/>
    </row>
    <row r="11" spans="1:12" s="5" customFormat="1" ht="13.5" x14ac:dyDescent="0.15">
      <c r="A11" s="9"/>
      <c r="B11" s="5" t="s">
        <v>25</v>
      </c>
      <c r="D11" s="11"/>
      <c r="I11" s="12" t="s">
        <v>43</v>
      </c>
      <c r="J11" s="11"/>
      <c r="K11" s="38"/>
      <c r="L11" s="39"/>
    </row>
    <row r="12" spans="1:12" s="5" customFormat="1" ht="13.5" x14ac:dyDescent="0.15">
      <c r="A12" s="9"/>
      <c r="B12" s="5" t="s">
        <v>26</v>
      </c>
      <c r="D12" s="11"/>
      <c r="I12" s="12" t="s">
        <v>43</v>
      </c>
      <c r="J12" s="11"/>
      <c r="K12" s="38"/>
      <c r="L12" s="39"/>
    </row>
    <row r="13" spans="1:12" s="5" customFormat="1" ht="13.5" x14ac:dyDescent="0.15">
      <c r="A13" s="9" t="s">
        <v>56</v>
      </c>
      <c r="D13" s="11"/>
      <c r="J13" s="11"/>
      <c r="K13" s="38"/>
      <c r="L13" s="39"/>
    </row>
    <row r="14" spans="1:12" s="5" customFormat="1" ht="13.5" x14ac:dyDescent="0.15">
      <c r="A14" s="9"/>
      <c r="B14" s="5" t="s">
        <v>28</v>
      </c>
      <c r="D14" s="11"/>
      <c r="I14" s="12" t="s">
        <v>43</v>
      </c>
      <c r="J14" s="11"/>
      <c r="K14" s="38"/>
      <c r="L14" s="39"/>
    </row>
    <row r="15" spans="1:12" s="5" customFormat="1" ht="13.5" x14ac:dyDescent="0.15">
      <c r="A15" s="9"/>
      <c r="B15" s="5" t="s">
        <v>29</v>
      </c>
      <c r="D15" s="11"/>
      <c r="I15" s="12" t="s">
        <v>43</v>
      </c>
      <c r="J15" s="11"/>
      <c r="K15" s="38"/>
      <c r="L15" s="39"/>
    </row>
    <row r="16" spans="1:12" s="5" customFormat="1" ht="13.5" x14ac:dyDescent="0.15">
      <c r="A16" s="9" t="s">
        <v>2</v>
      </c>
      <c r="D16" s="10"/>
      <c r="J16" s="10"/>
      <c r="K16" s="38">
        <f>ROUNDDOWN((J17+J18+J19)/1000,0)</f>
        <v>0</v>
      </c>
      <c r="L16" s="45"/>
    </row>
    <row r="17" spans="1:12" s="5" customFormat="1" ht="13.5" x14ac:dyDescent="0.15">
      <c r="A17" s="9" t="s">
        <v>63</v>
      </c>
      <c r="B17" s="5" t="s">
        <v>75</v>
      </c>
      <c r="C17" s="5" t="s">
        <v>78</v>
      </c>
      <c r="D17" s="11"/>
      <c r="E17" s="5" t="s">
        <v>39</v>
      </c>
      <c r="F17" s="5" t="s">
        <v>40</v>
      </c>
      <c r="H17" s="5" t="s">
        <v>45</v>
      </c>
      <c r="I17" s="12" t="s">
        <v>66</v>
      </c>
      <c r="J17" s="11">
        <f>D17*G17</f>
        <v>0</v>
      </c>
      <c r="K17" s="40"/>
      <c r="L17" s="39"/>
    </row>
    <row r="18" spans="1:12" s="5" customFormat="1" ht="13.5" x14ac:dyDescent="0.15">
      <c r="A18" s="9"/>
      <c r="B18" s="5" t="s">
        <v>76</v>
      </c>
      <c r="C18" s="5" t="s">
        <v>78</v>
      </c>
      <c r="D18" s="11"/>
      <c r="E18" s="5" t="s">
        <v>39</v>
      </c>
      <c r="F18" s="5" t="s">
        <v>40</v>
      </c>
      <c r="H18" s="5" t="s">
        <v>44</v>
      </c>
      <c r="I18" s="12" t="s">
        <v>66</v>
      </c>
      <c r="J18" s="11">
        <f>D18*G18</f>
        <v>0</v>
      </c>
      <c r="K18" s="38"/>
      <c r="L18" s="39"/>
    </row>
    <row r="19" spans="1:12" s="5" customFormat="1" ht="13.5" x14ac:dyDescent="0.15">
      <c r="A19" s="9" t="s">
        <v>64</v>
      </c>
      <c r="B19" s="5" t="s">
        <v>67</v>
      </c>
      <c r="D19" s="11"/>
      <c r="I19" s="12" t="s">
        <v>43</v>
      </c>
      <c r="J19" s="11"/>
      <c r="K19" s="38"/>
      <c r="L19" s="39"/>
    </row>
    <row r="20" spans="1:12" s="5" customFormat="1" ht="13.5" x14ac:dyDescent="0.15">
      <c r="A20" s="9"/>
      <c r="D20" s="11"/>
      <c r="I20" s="12"/>
      <c r="J20" s="11"/>
      <c r="K20" s="38"/>
      <c r="L20" s="39"/>
    </row>
    <row r="21" spans="1:12" s="5" customFormat="1" ht="13.5" x14ac:dyDescent="0.15">
      <c r="A21" s="9" t="s">
        <v>3</v>
      </c>
      <c r="D21" s="10"/>
      <c r="J21" s="10"/>
      <c r="K21" s="38">
        <f>ROUNDDOWN((J22+J23+J24)/1000,0)</f>
        <v>0</v>
      </c>
      <c r="L21" s="39"/>
    </row>
    <row r="22" spans="1:12" s="5" customFormat="1" ht="13.5" x14ac:dyDescent="0.15">
      <c r="A22" s="9" t="s">
        <v>31</v>
      </c>
      <c r="B22" s="5" t="s">
        <v>30</v>
      </c>
      <c r="D22" s="11"/>
      <c r="I22" s="12" t="s">
        <v>43</v>
      </c>
      <c r="J22" s="11"/>
      <c r="K22" s="38"/>
      <c r="L22" s="39"/>
    </row>
    <row r="23" spans="1:12" s="5" customFormat="1" ht="13.5" x14ac:dyDescent="0.15">
      <c r="A23" s="9"/>
      <c r="B23" s="5" t="s">
        <v>77</v>
      </c>
      <c r="D23" s="11"/>
      <c r="I23" s="12" t="s">
        <v>43</v>
      </c>
      <c r="J23" s="11"/>
      <c r="K23" s="38"/>
      <c r="L23" s="39"/>
    </row>
    <row r="24" spans="1:12" s="5" customFormat="1" ht="13.5" x14ac:dyDescent="0.15">
      <c r="A24" s="9" t="s">
        <v>148</v>
      </c>
      <c r="B24" s="5" t="s">
        <v>77</v>
      </c>
      <c r="D24" s="11"/>
      <c r="I24" s="12" t="s">
        <v>43</v>
      </c>
      <c r="J24" s="11"/>
      <c r="K24" s="38"/>
      <c r="L24" s="39"/>
    </row>
    <row r="25" spans="1:12" s="5" customFormat="1" ht="13.5" x14ac:dyDescent="0.15">
      <c r="A25" s="9"/>
      <c r="D25" s="11"/>
      <c r="J25" s="11"/>
      <c r="K25" s="40"/>
      <c r="L25" s="39"/>
    </row>
    <row r="26" spans="1:12" s="5" customFormat="1" ht="13.5" x14ac:dyDescent="0.15">
      <c r="A26" s="9" t="s">
        <v>4</v>
      </c>
      <c r="D26" s="10"/>
      <c r="J26" s="10"/>
      <c r="K26" s="38">
        <f>ROUNDDOWN((J27+J28+J29+J30+J31+J32+J33+J34)/1000,0)</f>
        <v>0</v>
      </c>
      <c r="L26" s="45"/>
    </row>
    <row r="27" spans="1:12" s="5" customFormat="1" ht="13.5" x14ac:dyDescent="0.15">
      <c r="A27" s="9" t="s">
        <v>57</v>
      </c>
      <c r="B27" s="5" t="s">
        <v>149</v>
      </c>
      <c r="D27" s="11"/>
      <c r="I27" s="12" t="s">
        <v>43</v>
      </c>
      <c r="J27" s="11"/>
      <c r="K27" s="38"/>
      <c r="L27" s="39"/>
    </row>
    <row r="28" spans="1:12" s="5" customFormat="1" ht="13.5" x14ac:dyDescent="0.15">
      <c r="A28" s="9" t="s">
        <v>58</v>
      </c>
      <c r="B28" s="5" t="s">
        <v>51</v>
      </c>
      <c r="D28" s="11"/>
      <c r="I28" s="12" t="s">
        <v>43</v>
      </c>
      <c r="J28" s="11"/>
      <c r="K28" s="38"/>
      <c r="L28" s="39"/>
    </row>
    <row r="29" spans="1:12" s="5" customFormat="1" ht="13.5" x14ac:dyDescent="0.15">
      <c r="A29" s="9" t="s">
        <v>59</v>
      </c>
      <c r="B29" s="5" t="s">
        <v>95</v>
      </c>
      <c r="D29" s="11"/>
      <c r="I29" s="12" t="s">
        <v>43</v>
      </c>
      <c r="J29" s="11"/>
      <c r="K29" s="38"/>
      <c r="L29" s="39"/>
    </row>
    <row r="30" spans="1:12" s="5" customFormat="1" ht="13.5" x14ac:dyDescent="0.15">
      <c r="A30" s="9" t="s">
        <v>60</v>
      </c>
      <c r="B30" s="5" t="s">
        <v>52</v>
      </c>
      <c r="D30" s="11"/>
      <c r="I30" s="12" t="s">
        <v>43</v>
      </c>
      <c r="J30" s="11"/>
      <c r="K30" s="38"/>
      <c r="L30" s="39"/>
    </row>
    <row r="31" spans="1:12" s="5" customFormat="1" ht="13.5" x14ac:dyDescent="0.15">
      <c r="A31" s="9" t="s">
        <v>61</v>
      </c>
      <c r="B31" s="5" t="s">
        <v>53</v>
      </c>
      <c r="D31" s="11"/>
      <c r="I31" s="12" t="s">
        <v>43</v>
      </c>
      <c r="J31" s="11"/>
      <c r="K31" s="38"/>
      <c r="L31" s="39"/>
    </row>
    <row r="32" spans="1:12" s="5" customFormat="1" ht="13.5" x14ac:dyDescent="0.15">
      <c r="A32" s="9" t="s">
        <v>62</v>
      </c>
      <c r="B32" s="5" t="s">
        <v>38</v>
      </c>
      <c r="C32" s="5" t="s">
        <v>78</v>
      </c>
      <c r="D32" s="11"/>
      <c r="E32" s="5" t="s">
        <v>39</v>
      </c>
      <c r="F32" s="5" t="s">
        <v>40</v>
      </c>
      <c r="H32" s="5" t="s">
        <v>45</v>
      </c>
      <c r="I32" s="12" t="s">
        <v>43</v>
      </c>
      <c r="J32" s="11">
        <f>D32*G32</f>
        <v>0</v>
      </c>
      <c r="K32" s="38"/>
      <c r="L32" s="39"/>
    </row>
    <row r="33" spans="1:12" s="5" customFormat="1" ht="13.5" x14ac:dyDescent="0.15">
      <c r="A33" s="9"/>
      <c r="B33" s="5" t="s">
        <v>27</v>
      </c>
      <c r="D33" s="11"/>
      <c r="I33" s="12" t="s">
        <v>43</v>
      </c>
      <c r="J33" s="11"/>
      <c r="K33" s="38"/>
      <c r="L33" s="39"/>
    </row>
    <row r="34" spans="1:12" s="5" customFormat="1" ht="13.5" x14ac:dyDescent="0.15">
      <c r="A34" s="9"/>
      <c r="B34" s="5" t="s">
        <v>54</v>
      </c>
      <c r="D34" s="11"/>
      <c r="I34" s="12" t="s">
        <v>43</v>
      </c>
      <c r="J34" s="11"/>
      <c r="K34" s="38"/>
      <c r="L34" s="39"/>
    </row>
    <row r="35" spans="1:12" s="5" customFormat="1" ht="13.5" x14ac:dyDescent="0.15">
      <c r="A35" s="9"/>
      <c r="B35" s="5" t="s">
        <v>156</v>
      </c>
      <c r="D35" s="11"/>
      <c r="I35" s="12" t="s">
        <v>43</v>
      </c>
      <c r="J35" s="11"/>
      <c r="K35" s="38"/>
      <c r="L35" s="39"/>
    </row>
    <row r="36" spans="1:12" s="5" customFormat="1" ht="13.5" x14ac:dyDescent="0.15">
      <c r="A36" s="9"/>
      <c r="D36" s="11"/>
      <c r="I36" s="12"/>
      <c r="J36" s="11"/>
      <c r="K36" s="38"/>
      <c r="L36" s="39"/>
    </row>
    <row r="37" spans="1:12" s="5" customFormat="1" ht="13.5" x14ac:dyDescent="0.15">
      <c r="A37" s="111" t="s">
        <v>147</v>
      </c>
      <c r="B37" s="112"/>
      <c r="C37" s="13"/>
      <c r="D37" s="14">
        <f>SUM(L6)*1000</f>
        <v>0</v>
      </c>
      <c r="E37" s="13" t="s">
        <v>39</v>
      </c>
      <c r="F37" s="13" t="s">
        <v>40</v>
      </c>
      <c r="G37" s="13">
        <v>30</v>
      </c>
      <c r="H37" s="13" t="s">
        <v>49</v>
      </c>
      <c r="I37" s="15" t="s">
        <v>43</v>
      </c>
      <c r="J37" s="14">
        <f>D37*G37%</f>
        <v>0</v>
      </c>
      <c r="K37" s="41"/>
      <c r="L37" s="42">
        <f>ROUNDDOWN((J37)/1000,0)</f>
        <v>0</v>
      </c>
    </row>
    <row r="38" spans="1:12" s="5" customFormat="1" ht="14.25" thickBot="1" x14ac:dyDescent="0.2">
      <c r="A38" s="161" t="s">
        <v>68</v>
      </c>
      <c r="B38" s="162"/>
      <c r="C38" s="162"/>
      <c r="D38" s="162"/>
      <c r="E38" s="162"/>
      <c r="F38" s="162"/>
      <c r="G38" s="162"/>
      <c r="H38" s="162"/>
      <c r="I38" s="162"/>
      <c r="J38" s="163"/>
      <c r="K38" s="46"/>
      <c r="L38" s="47">
        <f>L6+L37</f>
        <v>0</v>
      </c>
    </row>
    <row r="39" spans="1:12" s="5" customFormat="1" ht="13.5" x14ac:dyDescent="0.15">
      <c r="A39" s="16" t="s">
        <v>84</v>
      </c>
      <c r="B39" s="17"/>
      <c r="C39" s="17"/>
      <c r="D39" s="17"/>
      <c r="E39" s="17"/>
      <c r="F39" s="17"/>
      <c r="G39" s="17"/>
      <c r="H39" s="17"/>
      <c r="I39" s="17"/>
      <c r="J39" s="17"/>
      <c r="K39" s="159">
        <f>L38*1000</f>
        <v>0</v>
      </c>
      <c r="L39" s="160"/>
    </row>
    <row r="40" spans="1:12" s="5" customFormat="1" ht="13.5" x14ac:dyDescent="0.15">
      <c r="A40" s="18" t="s">
        <v>86</v>
      </c>
      <c r="B40" s="19"/>
      <c r="C40" s="19"/>
      <c r="D40" s="19"/>
      <c r="E40" s="19"/>
      <c r="F40" s="19"/>
      <c r="G40" s="19"/>
      <c r="H40" s="19"/>
      <c r="I40" s="19"/>
      <c r="J40" s="20"/>
      <c r="K40" s="164">
        <f>ROUNDDOWN(L38*1000*(0.1/1.1),0)</f>
        <v>0</v>
      </c>
      <c r="L40" s="165"/>
    </row>
    <row r="41" spans="1:12" s="5" customFormat="1" ht="13.5" x14ac:dyDescent="0.15">
      <c r="B41" s="21"/>
      <c r="D41" s="11"/>
      <c r="J41" s="11"/>
    </row>
    <row r="42" spans="1:12" s="5" customFormat="1" ht="13.5" x14ac:dyDescent="0.15">
      <c r="A42" s="120" t="s">
        <v>73</v>
      </c>
      <c r="B42" s="120"/>
      <c r="C42" s="120"/>
      <c r="D42" s="120"/>
      <c r="E42" s="120"/>
      <c r="F42" s="120"/>
      <c r="G42" s="120"/>
      <c r="H42" s="120"/>
      <c r="I42" s="120"/>
      <c r="J42" s="120"/>
      <c r="K42" s="120" t="s">
        <v>70</v>
      </c>
      <c r="L42" s="120"/>
    </row>
    <row r="43" spans="1:12" s="5" customFormat="1" ht="13.5" x14ac:dyDescent="0.15">
      <c r="A43" s="6" t="s">
        <v>5</v>
      </c>
      <c r="B43" s="13"/>
      <c r="C43" s="13"/>
      <c r="D43" s="14"/>
      <c r="E43" s="13"/>
      <c r="F43" s="13"/>
      <c r="G43" s="13"/>
      <c r="H43" s="13"/>
      <c r="I43" s="13"/>
      <c r="J43" s="22"/>
      <c r="K43" s="168">
        <f>SUM(K44:K48)</f>
        <v>0</v>
      </c>
      <c r="L43" s="169"/>
    </row>
    <row r="44" spans="1:12" s="5" customFormat="1" ht="13.5" x14ac:dyDescent="0.15">
      <c r="A44" s="9" t="s">
        <v>19</v>
      </c>
      <c r="D44" s="11"/>
      <c r="J44" s="23"/>
      <c r="K44" s="24">
        <f>SUM(J45:J46)</f>
        <v>0</v>
      </c>
      <c r="L44" s="25"/>
    </row>
    <row r="45" spans="1:12" s="5" customFormat="1" ht="13.5" x14ac:dyDescent="0.15">
      <c r="A45" s="9"/>
      <c r="B45" s="10" t="s">
        <v>37</v>
      </c>
      <c r="C45" s="10"/>
      <c r="D45" s="11"/>
      <c r="I45" s="12" t="s">
        <v>43</v>
      </c>
      <c r="J45" s="23"/>
      <c r="K45" s="9"/>
      <c r="L45" s="26"/>
    </row>
    <row r="46" spans="1:12" s="5" customFormat="1" ht="13.5" x14ac:dyDescent="0.15">
      <c r="A46" s="9"/>
      <c r="B46" s="10" t="s">
        <v>36</v>
      </c>
      <c r="C46" s="10"/>
      <c r="D46" s="11"/>
      <c r="I46" s="12" t="s">
        <v>43</v>
      </c>
      <c r="J46" s="23"/>
      <c r="K46" s="9"/>
      <c r="L46" s="26"/>
    </row>
    <row r="47" spans="1:12" s="5" customFormat="1" ht="13.5" x14ac:dyDescent="0.15">
      <c r="A47" s="9" t="s">
        <v>20</v>
      </c>
      <c r="D47" s="11"/>
      <c r="J47" s="23"/>
      <c r="K47" s="24">
        <f>J48</f>
        <v>0</v>
      </c>
      <c r="L47" s="25"/>
    </row>
    <row r="48" spans="1:12" s="5" customFormat="1" ht="13.5" x14ac:dyDescent="0.15">
      <c r="A48" s="9"/>
      <c r="B48" s="10" t="s">
        <v>69</v>
      </c>
      <c r="C48" s="10"/>
      <c r="D48" s="11"/>
      <c r="I48" s="12" t="s">
        <v>43</v>
      </c>
      <c r="J48" s="23"/>
      <c r="K48" s="24"/>
      <c r="L48" s="26"/>
    </row>
    <row r="49" spans="1:12" s="5" customFormat="1" ht="13.5" x14ac:dyDescent="0.15">
      <c r="A49" s="18"/>
      <c r="B49" s="19"/>
      <c r="C49" s="19"/>
      <c r="D49" s="27"/>
      <c r="E49" s="19"/>
      <c r="F49" s="19"/>
      <c r="G49" s="19"/>
      <c r="H49" s="19"/>
      <c r="I49" s="19"/>
      <c r="J49" s="28"/>
      <c r="K49" s="18"/>
      <c r="L49" s="20"/>
    </row>
    <row r="50" spans="1:12" s="5" customFormat="1" ht="13.5" x14ac:dyDescent="0.15">
      <c r="A50" s="29" t="s">
        <v>94</v>
      </c>
      <c r="B50" s="30"/>
      <c r="C50" s="30"/>
      <c r="D50" s="30"/>
      <c r="E50" s="30"/>
      <c r="F50" s="30"/>
      <c r="G50" s="30"/>
      <c r="H50" s="30"/>
      <c r="I50" s="30"/>
      <c r="J50" s="31"/>
      <c r="K50" s="155">
        <f>ROUNDDOWN(K43*(0.1/1.1),0)</f>
        <v>0</v>
      </c>
      <c r="L50" s="156"/>
    </row>
    <row r="51" spans="1:12" s="5" customFormat="1" ht="13.5" x14ac:dyDescent="0.15">
      <c r="K51" s="32"/>
      <c r="L51" s="32"/>
    </row>
    <row r="52" spans="1:12" s="5" customFormat="1" ht="13.5" x14ac:dyDescent="0.15">
      <c r="A52" s="121" t="s">
        <v>85</v>
      </c>
      <c r="B52" s="166"/>
      <c r="C52" s="166"/>
      <c r="D52" s="166"/>
      <c r="E52" s="166"/>
      <c r="F52" s="166"/>
      <c r="G52" s="166"/>
      <c r="H52" s="166"/>
      <c r="I52" s="166"/>
      <c r="J52" s="167"/>
      <c r="K52" s="157">
        <f>K39+K43</f>
        <v>0</v>
      </c>
      <c r="L52" s="158"/>
    </row>
    <row r="53" spans="1:12" s="5" customFormat="1" ht="13.5" x14ac:dyDescent="0.15">
      <c r="A53" s="121" t="s">
        <v>87</v>
      </c>
      <c r="B53" s="166"/>
      <c r="C53" s="166"/>
      <c r="D53" s="166"/>
      <c r="E53" s="166"/>
      <c r="F53" s="166"/>
      <c r="G53" s="166"/>
      <c r="H53" s="166"/>
      <c r="I53" s="166"/>
      <c r="J53" s="167"/>
      <c r="K53" s="155">
        <f>K40+K50</f>
        <v>0</v>
      </c>
      <c r="L53" s="156"/>
    </row>
    <row r="54" spans="1:12" ht="3.75" customHeight="1" x14ac:dyDescent="0.15"/>
  </sheetData>
  <mergeCells count="18">
    <mergeCell ref="A53:J53"/>
    <mergeCell ref="K43:L43"/>
    <mergeCell ref="B3:H3"/>
    <mergeCell ref="J3:L3"/>
    <mergeCell ref="K53:L53"/>
    <mergeCell ref="A4:L4"/>
    <mergeCell ref="A5:J5"/>
    <mergeCell ref="K5:L5"/>
    <mergeCell ref="A37:B37"/>
    <mergeCell ref="A52:J52"/>
    <mergeCell ref="A42:J42"/>
    <mergeCell ref="K42:L42"/>
    <mergeCell ref="K50:L50"/>
    <mergeCell ref="K52:L52"/>
    <mergeCell ref="A2:L2"/>
    <mergeCell ref="K39:L39"/>
    <mergeCell ref="A38:J38"/>
    <mergeCell ref="K40:L40"/>
  </mergeCells>
  <phoneticPr fontId="3"/>
  <pageMargins left="0.49" right="0.35" top="0.74803149606299213" bottom="0.7480314960629921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83B0C-64BF-4ED3-ACF7-88FA33730999}">
  <sheetPr>
    <pageSetUpPr fitToPage="1"/>
  </sheetPr>
  <dimension ref="A1:L54"/>
  <sheetViews>
    <sheetView showGridLines="0" view="pageBreakPreview" zoomScaleNormal="85" zoomScaleSheetLayoutView="100" workbookViewId="0">
      <selection activeCell="A3" sqref="A3"/>
    </sheetView>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A1" t="s">
        <v>152</v>
      </c>
      <c r="K1" s="1"/>
      <c r="L1" s="3"/>
    </row>
    <row r="2" spans="1:12" ht="19.5" customHeight="1" x14ac:dyDescent="0.15">
      <c r="A2" s="106" t="s">
        <v>140</v>
      </c>
      <c r="B2" s="106"/>
      <c r="C2" s="106"/>
      <c r="D2" s="106"/>
      <c r="E2" s="106"/>
      <c r="F2" s="106"/>
      <c r="G2" s="106"/>
      <c r="H2" s="106"/>
      <c r="I2" s="106"/>
      <c r="J2" s="106"/>
      <c r="K2" s="106"/>
      <c r="L2" s="106"/>
    </row>
    <row r="3" spans="1:12" s="5" customFormat="1" ht="16.5" customHeight="1" x14ac:dyDescent="0.15">
      <c r="B3" s="170"/>
      <c r="C3" s="170"/>
      <c r="D3" s="170"/>
      <c r="E3" s="170"/>
      <c r="F3" s="170"/>
      <c r="G3" s="170"/>
      <c r="H3" s="170"/>
      <c r="J3" s="171"/>
      <c r="K3" s="171"/>
      <c r="L3" s="171"/>
    </row>
    <row r="4" spans="1:12" s="5" customFormat="1" ht="18" customHeight="1" thickBot="1" x14ac:dyDescent="0.2">
      <c r="A4" s="125" t="s">
        <v>174</v>
      </c>
      <c r="B4" s="125"/>
      <c r="C4" s="125"/>
      <c r="D4" s="125"/>
      <c r="E4" s="125"/>
      <c r="F4" s="125"/>
      <c r="G4" s="125"/>
      <c r="H4" s="125"/>
      <c r="I4" s="125"/>
      <c r="J4" s="125"/>
      <c r="K4" s="114"/>
      <c r="L4" s="114"/>
    </row>
    <row r="5" spans="1:12" s="5" customFormat="1" ht="13.5" x14ac:dyDescent="0.15">
      <c r="A5" s="120" t="s">
        <v>74</v>
      </c>
      <c r="B5" s="120"/>
      <c r="C5" s="120"/>
      <c r="D5" s="120"/>
      <c r="E5" s="120"/>
      <c r="F5" s="120"/>
      <c r="G5" s="120"/>
      <c r="H5" s="120"/>
      <c r="I5" s="120"/>
      <c r="J5" s="121"/>
      <c r="K5" s="122" t="s">
        <v>50</v>
      </c>
      <c r="L5" s="123"/>
    </row>
    <row r="6" spans="1:12" s="5" customFormat="1" ht="13.5" x14ac:dyDescent="0.15">
      <c r="A6" s="6" t="s">
        <v>0</v>
      </c>
      <c r="B6" s="7"/>
      <c r="C6" s="7"/>
      <c r="D6" s="7"/>
      <c r="E6" s="7"/>
      <c r="F6" s="7"/>
      <c r="G6" s="7"/>
      <c r="H6" s="7"/>
      <c r="I6" s="7"/>
      <c r="J6" s="8"/>
      <c r="K6" s="43"/>
      <c r="L6" s="44">
        <f>SUM(K7:K35)</f>
        <v>0</v>
      </c>
    </row>
    <row r="7" spans="1:12" s="5" customFormat="1" ht="13.5" x14ac:dyDescent="0.15">
      <c r="A7" s="9" t="s">
        <v>1</v>
      </c>
      <c r="D7" s="10"/>
      <c r="J7" s="10"/>
      <c r="K7" s="38">
        <f>ROUNDDOWN((J9+J10+J11+J12+J14+J15)/1000,0)</f>
        <v>0</v>
      </c>
      <c r="L7" s="45"/>
    </row>
    <row r="8" spans="1:12" s="5" customFormat="1" ht="13.5" x14ac:dyDescent="0.15">
      <c r="A8" s="9" t="s">
        <v>55</v>
      </c>
      <c r="D8" s="11"/>
      <c r="J8" s="11"/>
      <c r="K8" s="38"/>
      <c r="L8" s="39"/>
    </row>
    <row r="9" spans="1:12" s="5" customFormat="1" ht="13.5" x14ac:dyDescent="0.15">
      <c r="A9" s="9"/>
      <c r="B9" s="5" t="s">
        <v>23</v>
      </c>
      <c r="D9" s="11"/>
      <c r="I9" s="12" t="s">
        <v>43</v>
      </c>
      <c r="J9" s="11"/>
      <c r="K9" s="38"/>
      <c r="L9" s="39"/>
    </row>
    <row r="10" spans="1:12" s="5" customFormat="1" ht="13.5" x14ac:dyDescent="0.15">
      <c r="A10" s="9"/>
      <c r="B10" s="5" t="s">
        <v>24</v>
      </c>
      <c r="D10" s="11"/>
      <c r="I10" s="12" t="s">
        <v>43</v>
      </c>
      <c r="J10" s="11"/>
      <c r="K10" s="38"/>
      <c r="L10" s="39"/>
    </row>
    <row r="11" spans="1:12" s="5" customFormat="1" ht="13.5" x14ac:dyDescent="0.15">
      <c r="A11" s="9"/>
      <c r="B11" s="5" t="s">
        <v>25</v>
      </c>
      <c r="D11" s="11"/>
      <c r="I11" s="12" t="s">
        <v>43</v>
      </c>
      <c r="J11" s="11"/>
      <c r="K11" s="38"/>
      <c r="L11" s="39"/>
    </row>
    <row r="12" spans="1:12" s="5" customFormat="1" ht="13.5" x14ac:dyDescent="0.15">
      <c r="A12" s="9"/>
      <c r="B12" s="5" t="s">
        <v>26</v>
      </c>
      <c r="D12" s="11"/>
      <c r="I12" s="12" t="s">
        <v>43</v>
      </c>
      <c r="J12" s="11"/>
      <c r="K12" s="38"/>
      <c r="L12" s="39"/>
    </row>
    <row r="13" spans="1:12" s="5" customFormat="1" ht="13.5" x14ac:dyDescent="0.15">
      <c r="A13" s="9" t="s">
        <v>56</v>
      </c>
      <c r="D13" s="11"/>
      <c r="J13" s="11"/>
      <c r="K13" s="38"/>
      <c r="L13" s="39"/>
    </row>
    <row r="14" spans="1:12" s="5" customFormat="1" ht="13.5" x14ac:dyDescent="0.15">
      <c r="A14" s="9"/>
      <c r="B14" s="5" t="s">
        <v>28</v>
      </c>
      <c r="D14" s="11"/>
      <c r="I14" s="12" t="s">
        <v>43</v>
      </c>
      <c r="J14" s="11"/>
      <c r="K14" s="38"/>
      <c r="L14" s="39"/>
    </row>
    <row r="15" spans="1:12" s="5" customFormat="1" ht="13.5" x14ac:dyDescent="0.15">
      <c r="A15" s="9"/>
      <c r="B15" s="5" t="s">
        <v>29</v>
      </c>
      <c r="D15" s="11"/>
      <c r="I15" s="12" t="s">
        <v>43</v>
      </c>
      <c r="J15" s="11"/>
      <c r="K15" s="38"/>
      <c r="L15" s="39"/>
    </row>
    <row r="16" spans="1:12" s="5" customFormat="1" ht="13.5" x14ac:dyDescent="0.15">
      <c r="A16" s="9" t="s">
        <v>2</v>
      </c>
      <c r="D16" s="10"/>
      <c r="J16" s="10"/>
      <c r="K16" s="38">
        <f>ROUNDDOWN((J17+J18+J19)/1000,0)</f>
        <v>0</v>
      </c>
      <c r="L16" s="45"/>
    </row>
    <row r="17" spans="1:12" s="5" customFormat="1" ht="13.5" x14ac:dyDescent="0.15">
      <c r="A17" s="9" t="s">
        <v>63</v>
      </c>
      <c r="B17" s="5" t="s">
        <v>75</v>
      </c>
      <c r="C17" s="5" t="s">
        <v>78</v>
      </c>
      <c r="D17" s="11"/>
      <c r="E17" s="5" t="s">
        <v>39</v>
      </c>
      <c r="F17" s="5" t="s">
        <v>40</v>
      </c>
      <c r="H17" s="5" t="s">
        <v>45</v>
      </c>
      <c r="I17" s="12" t="s">
        <v>66</v>
      </c>
      <c r="J17" s="11">
        <f>D17*G17</f>
        <v>0</v>
      </c>
      <c r="K17" s="40"/>
      <c r="L17" s="39"/>
    </row>
    <row r="18" spans="1:12" s="5" customFormat="1" ht="13.5" x14ac:dyDescent="0.15">
      <c r="A18" s="9"/>
      <c r="B18" s="5" t="s">
        <v>76</v>
      </c>
      <c r="C18" s="5" t="s">
        <v>78</v>
      </c>
      <c r="D18" s="11"/>
      <c r="E18" s="5" t="s">
        <v>39</v>
      </c>
      <c r="F18" s="5" t="s">
        <v>40</v>
      </c>
      <c r="H18" s="5" t="s">
        <v>44</v>
      </c>
      <c r="I18" s="12" t="s">
        <v>66</v>
      </c>
      <c r="J18" s="11">
        <f>D18*G18</f>
        <v>0</v>
      </c>
      <c r="K18" s="38"/>
      <c r="L18" s="39"/>
    </row>
    <row r="19" spans="1:12" s="5" customFormat="1" ht="13.5" x14ac:dyDescent="0.15">
      <c r="A19" s="9" t="s">
        <v>64</v>
      </c>
      <c r="B19" s="5" t="s">
        <v>67</v>
      </c>
      <c r="D19" s="11"/>
      <c r="I19" s="12" t="s">
        <v>43</v>
      </c>
      <c r="J19" s="11"/>
      <c r="K19" s="38"/>
      <c r="L19" s="39"/>
    </row>
    <row r="20" spans="1:12" s="5" customFormat="1" ht="13.5" x14ac:dyDescent="0.15">
      <c r="A20" s="9"/>
      <c r="D20" s="11"/>
      <c r="I20" s="12"/>
      <c r="J20" s="11"/>
      <c r="K20" s="38"/>
      <c r="L20" s="39"/>
    </row>
    <row r="21" spans="1:12" s="5" customFormat="1" ht="13.5" x14ac:dyDescent="0.15">
      <c r="A21" s="9" t="s">
        <v>3</v>
      </c>
      <c r="D21" s="10"/>
      <c r="J21" s="10"/>
      <c r="K21" s="38">
        <f>ROUNDDOWN((J22+J23+J24)/1000,0)</f>
        <v>0</v>
      </c>
      <c r="L21" s="39"/>
    </row>
    <row r="22" spans="1:12" s="5" customFormat="1" ht="13.5" x14ac:dyDescent="0.15">
      <c r="A22" s="9" t="s">
        <v>31</v>
      </c>
      <c r="B22" s="5" t="s">
        <v>30</v>
      </c>
      <c r="D22" s="11"/>
      <c r="I22" s="12" t="s">
        <v>43</v>
      </c>
      <c r="J22" s="11"/>
      <c r="K22" s="38"/>
      <c r="L22" s="39"/>
    </row>
    <row r="23" spans="1:12" s="5" customFormat="1" ht="13.5" x14ac:dyDescent="0.15">
      <c r="A23" s="9"/>
      <c r="B23" s="5" t="s">
        <v>77</v>
      </c>
      <c r="D23" s="11"/>
      <c r="I23" s="12" t="s">
        <v>43</v>
      </c>
      <c r="J23" s="11"/>
      <c r="K23" s="38"/>
      <c r="L23" s="39"/>
    </row>
    <row r="24" spans="1:12" s="5" customFormat="1" ht="13.5" x14ac:dyDescent="0.15">
      <c r="A24" s="9" t="s">
        <v>148</v>
      </c>
      <c r="B24" s="5" t="s">
        <v>77</v>
      </c>
      <c r="D24" s="11"/>
      <c r="I24" s="12" t="s">
        <v>43</v>
      </c>
      <c r="J24" s="11"/>
      <c r="K24" s="38"/>
      <c r="L24" s="39"/>
    </row>
    <row r="25" spans="1:12" s="5" customFormat="1" ht="13.5" x14ac:dyDescent="0.15">
      <c r="A25" s="9"/>
      <c r="D25" s="11"/>
      <c r="J25" s="11"/>
      <c r="K25" s="40"/>
      <c r="L25" s="39"/>
    </row>
    <row r="26" spans="1:12" s="5" customFormat="1" ht="13.5" x14ac:dyDescent="0.15">
      <c r="A26" s="9" t="s">
        <v>4</v>
      </c>
      <c r="D26" s="10"/>
      <c r="J26" s="10"/>
      <c r="K26" s="38">
        <f>ROUNDDOWN((J27+J28+J29+J30+J31+J32+J33+J34)/1000,0)</f>
        <v>0</v>
      </c>
      <c r="L26" s="45"/>
    </row>
    <row r="27" spans="1:12" s="5" customFormat="1" ht="13.5" x14ac:dyDescent="0.15">
      <c r="A27" s="9" t="s">
        <v>57</v>
      </c>
      <c r="B27" s="5" t="s">
        <v>149</v>
      </c>
      <c r="D27" s="11"/>
      <c r="I27" s="12" t="s">
        <v>43</v>
      </c>
      <c r="J27" s="11"/>
      <c r="K27" s="38"/>
      <c r="L27" s="39"/>
    </row>
    <row r="28" spans="1:12" s="5" customFormat="1" ht="13.5" x14ac:dyDescent="0.15">
      <c r="A28" s="9" t="s">
        <v>58</v>
      </c>
      <c r="B28" s="5" t="s">
        <v>51</v>
      </c>
      <c r="D28" s="11"/>
      <c r="I28" s="12" t="s">
        <v>43</v>
      </c>
      <c r="J28" s="11"/>
      <c r="K28" s="38"/>
      <c r="L28" s="39"/>
    </row>
    <row r="29" spans="1:12" s="5" customFormat="1" ht="13.5" x14ac:dyDescent="0.15">
      <c r="A29" s="9" t="s">
        <v>59</v>
      </c>
      <c r="B29" s="5" t="s">
        <v>95</v>
      </c>
      <c r="D29" s="11"/>
      <c r="I29" s="12" t="s">
        <v>43</v>
      </c>
      <c r="J29" s="11"/>
      <c r="K29" s="38"/>
      <c r="L29" s="39"/>
    </row>
    <row r="30" spans="1:12" s="5" customFormat="1" ht="13.5" x14ac:dyDescent="0.15">
      <c r="A30" s="9" t="s">
        <v>60</v>
      </c>
      <c r="B30" s="5" t="s">
        <v>52</v>
      </c>
      <c r="D30" s="11"/>
      <c r="I30" s="12" t="s">
        <v>43</v>
      </c>
      <c r="J30" s="11"/>
      <c r="K30" s="38"/>
      <c r="L30" s="39"/>
    </row>
    <row r="31" spans="1:12" s="5" customFormat="1" ht="13.5" x14ac:dyDescent="0.15">
      <c r="A31" s="9" t="s">
        <v>61</v>
      </c>
      <c r="B31" s="5" t="s">
        <v>53</v>
      </c>
      <c r="D31" s="11"/>
      <c r="I31" s="12" t="s">
        <v>43</v>
      </c>
      <c r="J31" s="11"/>
      <c r="K31" s="38"/>
      <c r="L31" s="39"/>
    </row>
    <row r="32" spans="1:12" s="5" customFormat="1" ht="13.5" x14ac:dyDescent="0.15">
      <c r="A32" s="9" t="s">
        <v>62</v>
      </c>
      <c r="B32" s="5" t="s">
        <v>38</v>
      </c>
      <c r="C32" s="5" t="s">
        <v>78</v>
      </c>
      <c r="D32" s="11"/>
      <c r="E32" s="5" t="s">
        <v>39</v>
      </c>
      <c r="F32" s="5" t="s">
        <v>40</v>
      </c>
      <c r="H32" s="5" t="s">
        <v>45</v>
      </c>
      <c r="I32" s="12" t="s">
        <v>43</v>
      </c>
      <c r="J32" s="11">
        <f>D32*G32</f>
        <v>0</v>
      </c>
      <c r="K32" s="38"/>
      <c r="L32" s="39"/>
    </row>
    <row r="33" spans="1:12" s="5" customFormat="1" ht="13.5" x14ac:dyDescent="0.15">
      <c r="A33" s="9"/>
      <c r="B33" s="5" t="s">
        <v>27</v>
      </c>
      <c r="D33" s="11"/>
      <c r="I33" s="12" t="s">
        <v>43</v>
      </c>
      <c r="J33" s="11"/>
      <c r="K33" s="38"/>
      <c r="L33" s="39"/>
    </row>
    <row r="34" spans="1:12" s="5" customFormat="1" ht="13.5" x14ac:dyDescent="0.15">
      <c r="A34" s="9"/>
      <c r="B34" s="5" t="s">
        <v>54</v>
      </c>
      <c r="D34" s="11"/>
      <c r="I34" s="12" t="s">
        <v>43</v>
      </c>
      <c r="J34" s="11"/>
      <c r="K34" s="38"/>
      <c r="L34" s="39"/>
    </row>
    <row r="35" spans="1:12" s="5" customFormat="1" ht="13.5" x14ac:dyDescent="0.15">
      <c r="A35" s="9"/>
      <c r="B35" s="5" t="s">
        <v>156</v>
      </c>
      <c r="D35" s="11"/>
      <c r="I35" s="12" t="s">
        <v>43</v>
      </c>
      <c r="J35" s="11"/>
      <c r="K35" s="38"/>
      <c r="L35" s="39"/>
    </row>
    <row r="36" spans="1:12" s="5" customFormat="1" ht="13.5" x14ac:dyDescent="0.15">
      <c r="A36" s="9"/>
      <c r="D36" s="11"/>
      <c r="I36" s="12"/>
      <c r="J36" s="11"/>
      <c r="K36" s="38"/>
      <c r="L36" s="39"/>
    </row>
    <row r="37" spans="1:12" s="5" customFormat="1" ht="13.5" x14ac:dyDescent="0.15">
      <c r="A37" s="111" t="s">
        <v>147</v>
      </c>
      <c r="B37" s="112"/>
      <c r="C37" s="13"/>
      <c r="D37" s="14">
        <f>SUM(L6)*1000</f>
        <v>0</v>
      </c>
      <c r="E37" s="13" t="s">
        <v>39</v>
      </c>
      <c r="F37" s="13" t="s">
        <v>40</v>
      </c>
      <c r="G37" s="13">
        <v>30</v>
      </c>
      <c r="H37" s="13" t="s">
        <v>49</v>
      </c>
      <c r="I37" s="15" t="s">
        <v>43</v>
      </c>
      <c r="J37" s="14">
        <f>D37*G37%</f>
        <v>0</v>
      </c>
      <c r="K37" s="41"/>
      <c r="L37" s="42">
        <f>ROUNDDOWN((J37)/1000,0)</f>
        <v>0</v>
      </c>
    </row>
    <row r="38" spans="1:12" s="5" customFormat="1" ht="14.25" thickBot="1" x14ac:dyDescent="0.2">
      <c r="A38" s="161" t="s">
        <v>68</v>
      </c>
      <c r="B38" s="162"/>
      <c r="C38" s="162"/>
      <c r="D38" s="162"/>
      <c r="E38" s="162"/>
      <c r="F38" s="162"/>
      <c r="G38" s="162"/>
      <c r="H38" s="162"/>
      <c r="I38" s="162"/>
      <c r="J38" s="163"/>
      <c r="K38" s="46"/>
      <c r="L38" s="47">
        <f>L6+L37</f>
        <v>0</v>
      </c>
    </row>
    <row r="39" spans="1:12" s="5" customFormat="1" ht="13.5" x14ac:dyDescent="0.15">
      <c r="A39" s="16" t="s">
        <v>84</v>
      </c>
      <c r="B39" s="17"/>
      <c r="C39" s="17"/>
      <c r="D39" s="17"/>
      <c r="E39" s="17"/>
      <c r="F39" s="17"/>
      <c r="G39" s="17"/>
      <c r="H39" s="17"/>
      <c r="I39" s="17"/>
      <c r="J39" s="17"/>
      <c r="K39" s="159">
        <f>L38*1000</f>
        <v>0</v>
      </c>
      <c r="L39" s="160"/>
    </row>
    <row r="40" spans="1:12" s="5" customFormat="1" ht="13.5" x14ac:dyDescent="0.15">
      <c r="A40" s="18" t="s">
        <v>86</v>
      </c>
      <c r="B40" s="19"/>
      <c r="C40" s="19"/>
      <c r="D40" s="19"/>
      <c r="E40" s="19"/>
      <c r="F40" s="19"/>
      <c r="G40" s="19"/>
      <c r="H40" s="19"/>
      <c r="I40" s="19"/>
      <c r="J40" s="20"/>
      <c r="K40" s="164">
        <f>ROUNDDOWN(L38*1000*(0.1/1.1),0)</f>
        <v>0</v>
      </c>
      <c r="L40" s="165"/>
    </row>
    <row r="41" spans="1:12" s="5" customFormat="1" ht="13.5" x14ac:dyDescent="0.15">
      <c r="B41" s="21"/>
      <c r="D41" s="11"/>
      <c r="J41" s="11"/>
    </row>
    <row r="42" spans="1:12" s="5" customFormat="1" ht="13.5" x14ac:dyDescent="0.15">
      <c r="A42" s="120" t="s">
        <v>73</v>
      </c>
      <c r="B42" s="120"/>
      <c r="C42" s="120"/>
      <c r="D42" s="120"/>
      <c r="E42" s="120"/>
      <c r="F42" s="120"/>
      <c r="G42" s="120"/>
      <c r="H42" s="120"/>
      <c r="I42" s="120"/>
      <c r="J42" s="120"/>
      <c r="K42" s="120" t="s">
        <v>70</v>
      </c>
      <c r="L42" s="120"/>
    </row>
    <row r="43" spans="1:12" s="5" customFormat="1" ht="13.5" x14ac:dyDescent="0.15">
      <c r="A43" s="6" t="s">
        <v>5</v>
      </c>
      <c r="B43" s="13"/>
      <c r="C43" s="13"/>
      <c r="D43" s="14"/>
      <c r="E43" s="13"/>
      <c r="F43" s="13"/>
      <c r="G43" s="13"/>
      <c r="H43" s="13"/>
      <c r="I43" s="13"/>
      <c r="J43" s="22"/>
      <c r="K43" s="168">
        <f>SUM(K44:K48)</f>
        <v>0</v>
      </c>
      <c r="L43" s="169"/>
    </row>
    <row r="44" spans="1:12" s="5" customFormat="1" ht="13.5" x14ac:dyDescent="0.15">
      <c r="A44" s="9" t="s">
        <v>19</v>
      </c>
      <c r="D44" s="11"/>
      <c r="J44" s="23"/>
      <c r="K44" s="24">
        <f>SUM(J45:J46)</f>
        <v>0</v>
      </c>
      <c r="L44" s="25"/>
    </row>
    <row r="45" spans="1:12" s="5" customFormat="1" ht="13.5" x14ac:dyDescent="0.15">
      <c r="A45" s="9"/>
      <c r="B45" s="10" t="s">
        <v>37</v>
      </c>
      <c r="C45" s="10"/>
      <c r="D45" s="11"/>
      <c r="I45" s="12" t="s">
        <v>43</v>
      </c>
      <c r="J45" s="23"/>
      <c r="K45" s="9"/>
      <c r="L45" s="26"/>
    </row>
    <row r="46" spans="1:12" s="5" customFormat="1" ht="13.5" x14ac:dyDescent="0.15">
      <c r="A46" s="9"/>
      <c r="B46" s="10" t="s">
        <v>36</v>
      </c>
      <c r="C46" s="10"/>
      <c r="D46" s="11"/>
      <c r="I46" s="12" t="s">
        <v>43</v>
      </c>
      <c r="J46" s="23"/>
      <c r="K46" s="9"/>
      <c r="L46" s="26"/>
    </row>
    <row r="47" spans="1:12" s="5" customFormat="1" ht="13.5" x14ac:dyDescent="0.15">
      <c r="A47" s="9" t="s">
        <v>20</v>
      </c>
      <c r="D47" s="11"/>
      <c r="J47" s="23"/>
      <c r="K47" s="24">
        <f>J48</f>
        <v>0</v>
      </c>
      <c r="L47" s="25"/>
    </row>
    <row r="48" spans="1:12" s="5" customFormat="1" ht="13.5" x14ac:dyDescent="0.15">
      <c r="A48" s="9"/>
      <c r="B48" s="10" t="s">
        <v>69</v>
      </c>
      <c r="C48" s="10"/>
      <c r="D48" s="11"/>
      <c r="I48" s="12" t="s">
        <v>43</v>
      </c>
      <c r="J48" s="23"/>
      <c r="K48" s="24"/>
      <c r="L48" s="26"/>
    </row>
    <row r="49" spans="1:12" s="5" customFormat="1" ht="13.5" x14ac:dyDescent="0.15">
      <c r="A49" s="18"/>
      <c r="B49" s="19"/>
      <c r="C49" s="19"/>
      <c r="D49" s="27"/>
      <c r="E49" s="19"/>
      <c r="F49" s="19"/>
      <c r="G49" s="19"/>
      <c r="H49" s="19"/>
      <c r="I49" s="19"/>
      <c r="J49" s="28"/>
      <c r="K49" s="18"/>
      <c r="L49" s="20"/>
    </row>
    <row r="50" spans="1:12" s="5" customFormat="1" ht="13.5" x14ac:dyDescent="0.15">
      <c r="A50" s="29" t="s">
        <v>94</v>
      </c>
      <c r="B50" s="30"/>
      <c r="C50" s="30"/>
      <c r="D50" s="30"/>
      <c r="E50" s="30"/>
      <c r="F50" s="30"/>
      <c r="G50" s="30"/>
      <c r="H50" s="30"/>
      <c r="I50" s="30"/>
      <c r="J50" s="31"/>
      <c r="K50" s="155">
        <f>ROUNDDOWN(K43*(0.1/1.1),0)</f>
        <v>0</v>
      </c>
      <c r="L50" s="156"/>
    </row>
    <row r="51" spans="1:12" s="5" customFormat="1" ht="13.5" x14ac:dyDescent="0.15">
      <c r="K51" s="32"/>
      <c r="L51" s="32"/>
    </row>
    <row r="52" spans="1:12" s="5" customFormat="1" ht="13.5" x14ac:dyDescent="0.15">
      <c r="A52" s="121" t="s">
        <v>85</v>
      </c>
      <c r="B52" s="166"/>
      <c r="C52" s="166"/>
      <c r="D52" s="166"/>
      <c r="E52" s="166"/>
      <c r="F52" s="166"/>
      <c r="G52" s="166"/>
      <c r="H52" s="166"/>
      <c r="I52" s="166"/>
      <c r="J52" s="167"/>
      <c r="K52" s="157">
        <f>K39+K43</f>
        <v>0</v>
      </c>
      <c r="L52" s="158"/>
    </row>
    <row r="53" spans="1:12" s="5" customFormat="1" ht="13.5" x14ac:dyDescent="0.15">
      <c r="A53" s="121" t="s">
        <v>87</v>
      </c>
      <c r="B53" s="166"/>
      <c r="C53" s="166"/>
      <c r="D53" s="166"/>
      <c r="E53" s="166"/>
      <c r="F53" s="166"/>
      <c r="G53" s="166"/>
      <c r="H53" s="166"/>
      <c r="I53" s="166"/>
      <c r="J53" s="167"/>
      <c r="K53" s="155">
        <f>K40+K50</f>
        <v>0</v>
      </c>
      <c r="L53" s="156"/>
    </row>
    <row r="54" spans="1:12" ht="3.75" customHeight="1" x14ac:dyDescent="0.15"/>
  </sheetData>
  <mergeCells count="18">
    <mergeCell ref="A2:L2"/>
    <mergeCell ref="B3:H3"/>
    <mergeCell ref="J3:L3"/>
    <mergeCell ref="A4:L4"/>
    <mergeCell ref="A5:J5"/>
    <mergeCell ref="K5:L5"/>
    <mergeCell ref="A37:B37"/>
    <mergeCell ref="A38:J38"/>
    <mergeCell ref="K39:L39"/>
    <mergeCell ref="K40:L40"/>
    <mergeCell ref="A42:J42"/>
    <mergeCell ref="K42:L42"/>
    <mergeCell ref="K43:L43"/>
    <mergeCell ref="K50:L50"/>
    <mergeCell ref="A52:J52"/>
    <mergeCell ref="K52:L52"/>
    <mergeCell ref="A53:J53"/>
    <mergeCell ref="K53:L53"/>
  </mergeCells>
  <phoneticPr fontId="13"/>
  <pageMargins left="0.49" right="0.35"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Template> </Template>
  <Application>Microsoft Excel</Application>
  <DocSecurity>0</DocSecurity>
  <PresentationFormat> </PresentationFormat>
  <ScaleCrop>false</ScaleCrop>
  <HeadingPairs>
    <vt:vector size="2" baseType="variant">
      <vt:variant>
        <vt:lpstr>ワークシート</vt:lpstr>
      </vt:variant>
      <vt:variant>
        <vt:i4>10</vt:i4>
      </vt:variant>
    </vt:vector>
  </HeadingPairs>
  <TitlesOfParts>
    <vt:vector size="10" baseType="lpstr">
      <vt:lpstr>記入時の注意事項</vt:lpstr>
      <vt:lpstr>項目別明細表（一般_2025年度）</vt:lpstr>
      <vt:lpstr>項目別明細表（一般_加速提案）</vt:lpstr>
      <vt:lpstr>項目別明細表（一般_2026年度）</vt:lpstr>
      <vt:lpstr>項目別明細表（国立研究開発法人_2025年度）</vt:lpstr>
      <vt:lpstr>項目別明細表（国立研究開発法人_加速提案）</vt:lpstr>
      <vt:lpstr>項目別明細表（国立研究開発法人_2026年度）</vt:lpstr>
      <vt:lpstr>項目別明細表（大学_2025年度）</vt:lpstr>
      <vt:lpstr>項目別明細表（大学_加速提案）</vt:lpstr>
      <vt:lpstr>項目別明細表（大学_2026年度）</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dcterms:modified xsi:type="dcterms:W3CDTF">2025-06-02T06:32:06Z</dcterms:modified>
  <cp:category/>
  <cp:contentStatus/>
  <dc:language/>
  <cp:version/>
</cp:coreProperties>
</file>