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filterPrivacy="1"/>
  <xr:revisionPtr revIDLastSave="0" documentId="13_ncr:1_{DAF20806-FF55-4B73-BE88-CB79FD85C9CB}" xr6:coauthVersionLast="47" xr6:coauthVersionMax="47" xr10:uidLastSave="{00000000-0000-0000-0000-000000000000}"/>
  <bookViews>
    <workbookView xWindow="-108" yWindow="-108" windowWidth="23256" windowHeight="13896" tabRatio="742" xr2:uid="{00000000-000D-0000-FFFF-FFFF00000000}"/>
  </bookViews>
  <sheets>
    <sheet name="経費発生調書（別紙３）（設備投資）" sheetId="7" r:id="rId1"/>
    <sheet name="経費発生調書（別紙３） (技術開発)" sheetId="10" r:id="rId2"/>
    <sheet name="経費発生調書（別紙３） (設備投資・技術開発合算)" sheetId="11" r:id="rId3"/>
    <sheet name="助成事業で委託を行う場合の参考書式（別紙３関連）" sheetId="8" r:id="rId4"/>
    <sheet name="助成事業で委託を行う場合の参考書式記載例（別紙３関連）" sheetId="9" r:id="rId5"/>
  </sheets>
  <definedNames>
    <definedName name="_xlnm._FilterDatabase" localSheetId="3" hidden="1">'助成事業で委託を行う場合の参考書式（別紙３関連）'!$AE$14:$AE$17</definedName>
    <definedName name="_xlnm._FilterDatabase" localSheetId="4" hidden="1">'助成事業で委託を行う場合の参考書式記載例（別紙３関連）'!$AE$14:$AE$17</definedName>
    <definedName name="_xlnm.Print_Area" localSheetId="1">'経費発生調書（別紙３） (技術開発)'!$A$1:$AB$43</definedName>
    <definedName name="_xlnm.Print_Area" localSheetId="2">'経費発生調書（別紙３） (設備投資・技術開発合算)'!$A$1:$AB$43</definedName>
    <definedName name="_xlnm.Print_Area" localSheetId="0">'経費発生調書（別紙３）（設備投資）'!$A$1:$AB$43</definedName>
    <definedName name="_xlnm.Print_Area" localSheetId="3">'助成事業で委託を行う場合の参考書式（別紙３関連）'!$A$1:$AB$38</definedName>
    <definedName name="_xlnm.Print_Area" localSheetId="4">'助成事業で委託を行う場合の参考書式記載例（別紙３関連）'!$A$1:$AB$38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0" i="11" l="1"/>
  <c r="Y17" i="11"/>
  <c r="Y13" i="11"/>
  <c r="G14" i="11"/>
  <c r="E14" i="11"/>
  <c r="J33" i="11"/>
  <c r="J34" i="11"/>
  <c r="J35" i="11"/>
  <c r="J36" i="11"/>
  <c r="J37" i="11"/>
  <c r="J38" i="11"/>
  <c r="J39" i="11"/>
  <c r="J40" i="11"/>
  <c r="J41" i="11"/>
  <c r="J42" i="11"/>
  <c r="P42" i="11"/>
  <c r="N42" i="11"/>
  <c r="Q20" i="11"/>
  <c r="C7" i="11"/>
  <c r="X8" i="11"/>
  <c r="X5" i="11"/>
  <c r="O4" i="11"/>
  <c r="L4" i="11"/>
  <c r="P42" i="10"/>
  <c r="N42" i="10"/>
  <c r="P42" i="7"/>
  <c r="N42" i="7"/>
  <c r="N39" i="11" a="1"/>
  <c r="N39" i="11" s="1"/>
  <c r="P39" i="11" a="1"/>
  <c r="P39" i="11" s="1"/>
  <c r="N40" i="11" a="1"/>
  <c r="N40" i="11" s="1"/>
  <c r="P40" i="11" a="1"/>
  <c r="P40" i="11" s="1"/>
  <c r="N41" i="11" a="1"/>
  <c r="N41" i="11" s="1"/>
  <c r="P41" i="11" a="1"/>
  <c r="P41" i="11" s="1"/>
  <c r="N38" i="11" a="1"/>
  <c r="N38" i="11" s="1"/>
  <c r="P38" i="11" a="1"/>
  <c r="P38" i="11" s="1"/>
  <c r="M5" i="11" l="1"/>
  <c r="C6" i="10"/>
  <c r="C6" i="11"/>
  <c r="P37" i="11" a="1"/>
  <c r="P37" i="11" s="1"/>
  <c r="P36" i="11" a="1"/>
  <c r="P36" i="11" s="1"/>
  <c r="P35" i="11" a="1"/>
  <c r="P35" i="11" s="1"/>
  <c r="P34" i="11" a="1"/>
  <c r="P34" i="11" s="1"/>
  <c r="P33" i="11" a="1"/>
  <c r="P33" i="11" s="1"/>
  <c r="N37" i="11" a="1"/>
  <c r="N37" i="11" s="1"/>
  <c r="N36" i="11" a="1"/>
  <c r="N36" i="11" s="1"/>
  <c r="N35" i="11" a="1"/>
  <c r="N35" i="11" s="1"/>
  <c r="N34" i="11" a="1"/>
  <c r="N34" i="11" s="1"/>
  <c r="N33" i="11" a="1"/>
  <c r="N33" i="11" s="1"/>
  <c r="U27" i="11"/>
  <c r="U26" i="11"/>
  <c r="S27" i="11"/>
  <c r="S26" i="11"/>
  <c r="Q26" i="11"/>
  <c r="Q27" i="11"/>
  <c r="O27" i="11"/>
  <c r="O26" i="11"/>
  <c r="M27" i="11"/>
  <c r="M26" i="11"/>
  <c r="K27" i="11"/>
  <c r="K26" i="11"/>
  <c r="I27" i="11"/>
  <c r="I26" i="11"/>
  <c r="G27" i="11"/>
  <c r="G26" i="11"/>
  <c r="E27" i="11"/>
  <c r="E26" i="11"/>
  <c r="U24" i="11"/>
  <c r="U23" i="11"/>
  <c r="U22" i="11"/>
  <c r="U21" i="11"/>
  <c r="S24" i="11"/>
  <c r="S23" i="11"/>
  <c r="S22" i="11"/>
  <c r="S21" i="11"/>
  <c r="Q24" i="11"/>
  <c r="Q23" i="11"/>
  <c r="Q22" i="11"/>
  <c r="Q21" i="11"/>
  <c r="O24" i="11"/>
  <c r="O23" i="11"/>
  <c r="O22" i="11"/>
  <c r="O21" i="11"/>
  <c r="M24" i="11"/>
  <c r="M23" i="11"/>
  <c r="M22" i="11"/>
  <c r="M21" i="11"/>
  <c r="K24" i="11"/>
  <c r="K23" i="11"/>
  <c r="K22" i="11"/>
  <c r="K21" i="11"/>
  <c r="I24" i="11"/>
  <c r="I23" i="11"/>
  <c r="I22" i="11"/>
  <c r="I21" i="11"/>
  <c r="I19" i="11"/>
  <c r="I18" i="11"/>
  <c r="K19" i="11"/>
  <c r="K18" i="11"/>
  <c r="M19" i="11"/>
  <c r="M18" i="11"/>
  <c r="O19" i="11"/>
  <c r="O18" i="11"/>
  <c r="Q18" i="11"/>
  <c r="Q19" i="11"/>
  <c r="S19" i="11"/>
  <c r="S18" i="11"/>
  <c r="U19" i="11"/>
  <c r="U18" i="11"/>
  <c r="U16" i="11"/>
  <c r="U15" i="11"/>
  <c r="U14" i="11"/>
  <c r="S16" i="11"/>
  <c r="S15" i="11"/>
  <c r="S14" i="11"/>
  <c r="Q16" i="11"/>
  <c r="Q15" i="11"/>
  <c r="Q14" i="11"/>
  <c r="O16" i="11"/>
  <c r="O15" i="11"/>
  <c r="O14" i="11"/>
  <c r="M16" i="11"/>
  <c r="M15" i="11"/>
  <c r="M14" i="11"/>
  <c r="K16" i="11"/>
  <c r="K15" i="11"/>
  <c r="K14" i="11"/>
  <c r="I16" i="11"/>
  <c r="I15" i="11"/>
  <c r="I14" i="11"/>
  <c r="G24" i="11"/>
  <c r="G23" i="11"/>
  <c r="G22" i="11"/>
  <c r="G21" i="11"/>
  <c r="E24" i="11"/>
  <c r="E23" i="11"/>
  <c r="E22" i="11"/>
  <c r="E21" i="11"/>
  <c r="E19" i="11"/>
  <c r="E18" i="11"/>
  <c r="G19" i="11"/>
  <c r="G18" i="11"/>
  <c r="G16" i="11"/>
  <c r="G15" i="11"/>
  <c r="E16" i="11"/>
  <c r="E15" i="11"/>
  <c r="G20" i="11" l="1"/>
  <c r="Z20" i="11" s="1"/>
  <c r="W27" i="11"/>
  <c r="AA27" i="11" s="1"/>
  <c r="Y26" i="11"/>
  <c r="W26" i="11"/>
  <c r="AA26" i="11" s="1"/>
  <c r="Y25" i="11"/>
  <c r="W24" i="11"/>
  <c r="W23" i="11"/>
  <c r="W22" i="11"/>
  <c r="W21" i="11"/>
  <c r="U20" i="11"/>
  <c r="S20" i="11"/>
  <c r="O20" i="11"/>
  <c r="M20" i="11"/>
  <c r="K20" i="11"/>
  <c r="I20" i="11"/>
  <c r="D20" i="11"/>
  <c r="W19" i="11"/>
  <c r="W18" i="11"/>
  <c r="U17" i="11"/>
  <c r="S17" i="11"/>
  <c r="Q17" i="11"/>
  <c r="O17" i="11"/>
  <c r="M17" i="11"/>
  <c r="K17" i="11"/>
  <c r="I17" i="11"/>
  <c r="D17" i="11"/>
  <c r="W16" i="11"/>
  <c r="W15" i="11"/>
  <c r="W14" i="11"/>
  <c r="U13" i="11"/>
  <c r="S13" i="11"/>
  <c r="Q13" i="11"/>
  <c r="O13" i="11"/>
  <c r="M13" i="11"/>
  <c r="K13" i="11"/>
  <c r="K25" i="11" s="1"/>
  <c r="K28" i="11" s="1"/>
  <c r="I13" i="11"/>
  <c r="G13" i="11"/>
  <c r="D13" i="11"/>
  <c r="W27" i="10"/>
  <c r="X27" i="10" s="1"/>
  <c r="Y26" i="10"/>
  <c r="W26" i="10"/>
  <c r="AA26" i="10" s="1"/>
  <c r="Y25" i="10"/>
  <c r="W24" i="10"/>
  <c r="W23" i="10"/>
  <c r="W22" i="10"/>
  <c r="W21" i="10"/>
  <c r="W20" i="10" s="1"/>
  <c r="U20" i="10"/>
  <c r="S20" i="10"/>
  <c r="Q20" i="10"/>
  <c r="O20" i="10"/>
  <c r="M20" i="10"/>
  <c r="K20" i="10"/>
  <c r="I20" i="10"/>
  <c r="G20" i="10"/>
  <c r="D20" i="10"/>
  <c r="W19" i="10"/>
  <c r="W17" i="10" s="1"/>
  <c r="W18" i="10"/>
  <c r="U17" i="10"/>
  <c r="S17" i="10"/>
  <c r="Q17" i="10"/>
  <c r="O17" i="10"/>
  <c r="M17" i="10"/>
  <c r="K17" i="10"/>
  <c r="I17" i="10"/>
  <c r="G17" i="10"/>
  <c r="Z17" i="10" s="1"/>
  <c r="D17" i="10"/>
  <c r="W16" i="10"/>
  <c r="W15" i="10"/>
  <c r="W14" i="10"/>
  <c r="U13" i="10"/>
  <c r="U25" i="10" s="1"/>
  <c r="U28" i="10" s="1"/>
  <c r="S13" i="10"/>
  <c r="Q13" i="10"/>
  <c r="Q25" i="10" s="1"/>
  <c r="Q28" i="10" s="1"/>
  <c r="O13" i="10"/>
  <c r="M13" i="10"/>
  <c r="M25" i="10" s="1"/>
  <c r="M28" i="10" s="1"/>
  <c r="K13" i="10"/>
  <c r="I13" i="10"/>
  <c r="I25" i="10" s="1"/>
  <c r="I28" i="10" s="1"/>
  <c r="G13" i="10"/>
  <c r="D13" i="10"/>
  <c r="E25" i="10" s="1"/>
  <c r="E28" i="10" s="1"/>
  <c r="D29" i="10" s="1"/>
  <c r="Y26" i="9"/>
  <c r="W13" i="10" l="1"/>
  <c r="X20" i="10"/>
  <c r="AA27" i="10"/>
  <c r="G25" i="10"/>
  <c r="Y27" i="10" s="1"/>
  <c r="K25" i="10"/>
  <c r="K28" i="10" s="1"/>
  <c r="O25" i="10"/>
  <c r="O28" i="10" s="1"/>
  <c r="S25" i="10"/>
  <c r="S28" i="10" s="1"/>
  <c r="X27" i="11"/>
  <c r="X26" i="11"/>
  <c r="U25" i="11"/>
  <c r="U28" i="11" s="1"/>
  <c r="S25" i="11"/>
  <c r="S28" i="11" s="1"/>
  <c r="Q25" i="11"/>
  <c r="Q28" i="11" s="1"/>
  <c r="O25" i="11"/>
  <c r="O28" i="11" s="1"/>
  <c r="M25" i="11"/>
  <c r="M28" i="11" s="1"/>
  <c r="W20" i="11"/>
  <c r="X20" i="11" s="1"/>
  <c r="I25" i="11"/>
  <c r="I28" i="11" s="1"/>
  <c r="W17" i="11"/>
  <c r="W13" i="11"/>
  <c r="X13" i="11" s="1"/>
  <c r="E25" i="11"/>
  <c r="E28" i="11" s="1"/>
  <c r="G17" i="11"/>
  <c r="Z17" i="11" s="1"/>
  <c r="AA17" i="11" s="1"/>
  <c r="AA20" i="11"/>
  <c r="Z13" i="11"/>
  <c r="W25" i="10"/>
  <c r="W28" i="10" s="1"/>
  <c r="X13" i="10"/>
  <c r="AA17" i="10"/>
  <c r="X17" i="10"/>
  <c r="Z20" i="10"/>
  <c r="AA20" i="10" s="1"/>
  <c r="Z13" i="10"/>
  <c r="AA13" i="10" s="1"/>
  <c r="X26" i="10"/>
  <c r="Y26" i="8"/>
  <c r="Y25" i="9"/>
  <c r="Y24" i="9"/>
  <c r="W21" i="9"/>
  <c r="W20" i="9"/>
  <c r="W19" i="9"/>
  <c r="W18" i="9"/>
  <c r="W17" i="9"/>
  <c r="U17" i="9"/>
  <c r="S17" i="9"/>
  <c r="Q17" i="9"/>
  <c r="O17" i="9"/>
  <c r="M17" i="9"/>
  <c r="K17" i="9"/>
  <c r="I17" i="9"/>
  <c r="G17" i="9"/>
  <c r="X17" i="9" s="1"/>
  <c r="E17" i="9"/>
  <c r="W16" i="9"/>
  <c r="W14" i="9" s="1"/>
  <c r="W15" i="9"/>
  <c r="U14" i="9"/>
  <c r="S14" i="9"/>
  <c r="Q14" i="9"/>
  <c r="O14" i="9"/>
  <c r="M14" i="9"/>
  <c r="K14" i="9"/>
  <c r="I14" i="9"/>
  <c r="G14" i="9"/>
  <c r="Z14" i="9" s="1"/>
  <c r="E14" i="9"/>
  <c r="W13" i="9"/>
  <c r="W12" i="9"/>
  <c r="W10" i="9" s="1"/>
  <c r="W11" i="9"/>
  <c r="U10" i="9"/>
  <c r="S10" i="9"/>
  <c r="Q10" i="9"/>
  <c r="O10" i="9"/>
  <c r="M10" i="9"/>
  <c r="K10" i="9"/>
  <c r="I10" i="9"/>
  <c r="G10" i="9"/>
  <c r="G22" i="9" s="1"/>
  <c r="E10" i="9"/>
  <c r="E22" i="9" s="1"/>
  <c r="W9" i="9"/>
  <c r="Y25" i="8"/>
  <c r="Y24" i="8"/>
  <c r="W21" i="8"/>
  <c r="W20" i="8"/>
  <c r="W19" i="8"/>
  <c r="W18" i="8"/>
  <c r="W17" i="8"/>
  <c r="U17" i="8"/>
  <c r="S17" i="8"/>
  <c r="Q17" i="8"/>
  <c r="O17" i="8"/>
  <c r="M17" i="8"/>
  <c r="K17" i="8"/>
  <c r="I17" i="8"/>
  <c r="G17" i="8"/>
  <c r="X17" i="8" s="1"/>
  <c r="E17" i="8"/>
  <c r="W16" i="8"/>
  <c r="W14" i="8" s="1"/>
  <c r="W15" i="8"/>
  <c r="U14" i="8"/>
  <c r="S14" i="8"/>
  <c r="Q14" i="8"/>
  <c r="O14" i="8"/>
  <c r="M14" i="8"/>
  <c r="K14" i="8"/>
  <c r="I14" i="8"/>
  <c r="G14" i="8"/>
  <c r="Z14" i="8" s="1"/>
  <c r="E14" i="8"/>
  <c r="W13" i="8"/>
  <c r="W12" i="8"/>
  <c r="W10" i="8" s="1"/>
  <c r="W11" i="8"/>
  <c r="U10" i="8"/>
  <c r="S10" i="8"/>
  <c r="Q10" i="8"/>
  <c r="O10" i="8"/>
  <c r="M10" i="8"/>
  <c r="K10" i="8"/>
  <c r="I10" i="8"/>
  <c r="G10" i="8"/>
  <c r="G22" i="8" s="1"/>
  <c r="E10" i="8"/>
  <c r="E22" i="8" s="1"/>
  <c r="W9" i="8"/>
  <c r="W27" i="7"/>
  <c r="X27" i="7" s="1"/>
  <c r="Y26" i="7"/>
  <c r="W26" i="7"/>
  <c r="AA26" i="7" s="1"/>
  <c r="Y25" i="7"/>
  <c r="W24" i="7"/>
  <c r="W23" i="7"/>
  <c r="W22" i="7"/>
  <c r="W21" i="7"/>
  <c r="U20" i="7"/>
  <c r="S20" i="7"/>
  <c r="Q20" i="7"/>
  <c r="O20" i="7"/>
  <c r="M20" i="7"/>
  <c r="K20" i="7"/>
  <c r="I20" i="7"/>
  <c r="G20" i="7"/>
  <c r="Z20" i="7" s="1"/>
  <c r="D20" i="7"/>
  <c r="W19" i="7"/>
  <c r="W18" i="7"/>
  <c r="W17" i="7" s="1"/>
  <c r="U17" i="7"/>
  <c r="S17" i="7"/>
  <c r="Q17" i="7"/>
  <c r="O17" i="7"/>
  <c r="M17" i="7"/>
  <c r="K17" i="7"/>
  <c r="I17" i="7"/>
  <c r="G17" i="7"/>
  <c r="D17" i="7"/>
  <c r="W16" i="7"/>
  <c r="W15" i="7"/>
  <c r="W14" i="7"/>
  <c r="W13" i="7" s="1"/>
  <c r="U13" i="7"/>
  <c r="U25" i="7" s="1"/>
  <c r="U28" i="7" s="1"/>
  <c r="S13" i="7"/>
  <c r="Q13" i="7"/>
  <c r="Q25" i="7" s="1"/>
  <c r="Q28" i="7" s="1"/>
  <c r="O13" i="7"/>
  <c r="M13" i="7"/>
  <c r="M25" i="7" s="1"/>
  <c r="M28" i="7" s="1"/>
  <c r="K13" i="7"/>
  <c r="I13" i="7"/>
  <c r="G13" i="7"/>
  <c r="D13" i="7"/>
  <c r="E25" i="7" s="1"/>
  <c r="AA13" i="11" l="1"/>
  <c r="AA25" i="11" s="1"/>
  <c r="G28" i="10"/>
  <c r="G25" i="11"/>
  <c r="Z25" i="11" s="1"/>
  <c r="Z25" i="10"/>
  <c r="AA27" i="7"/>
  <c r="X13" i="7"/>
  <c r="K25" i="7"/>
  <c r="K28" i="7" s="1"/>
  <c r="O25" i="7"/>
  <c r="O28" i="7" s="1"/>
  <c r="S25" i="7"/>
  <c r="S28" i="7" s="1"/>
  <c r="X26" i="7"/>
  <c r="W20" i="7"/>
  <c r="AA20" i="7" s="1"/>
  <c r="I25" i="7"/>
  <c r="I28" i="7" s="1"/>
  <c r="X17" i="7"/>
  <c r="X17" i="11"/>
  <c r="W25" i="11"/>
  <c r="W28" i="11" s="1"/>
  <c r="AA25" i="10"/>
  <c r="AA28" i="10" s="1"/>
  <c r="X25" i="10"/>
  <c r="X28" i="10"/>
  <c r="F29" i="10"/>
  <c r="G24" i="9"/>
  <c r="G23" i="9"/>
  <c r="E24" i="9"/>
  <c r="E23" i="9"/>
  <c r="W22" i="9"/>
  <c r="X10" i="9"/>
  <c r="AA14" i="9"/>
  <c r="X14" i="9"/>
  <c r="Z17" i="9"/>
  <c r="AA17" i="9" s="1"/>
  <c r="Z10" i="9"/>
  <c r="AA10" i="9" s="1"/>
  <c r="G24" i="8"/>
  <c r="G23" i="8"/>
  <c r="E24" i="8"/>
  <c r="E23" i="8"/>
  <c r="W22" i="8"/>
  <c r="X10" i="8"/>
  <c r="AA14" i="8"/>
  <c r="X14" i="8"/>
  <c r="Z17" i="8"/>
  <c r="AA17" i="8" s="1"/>
  <c r="Z10" i="8"/>
  <c r="AA10" i="8" s="1"/>
  <c r="AA22" i="8" s="1"/>
  <c r="E28" i="7"/>
  <c r="D29" i="7" s="1"/>
  <c r="D29" i="11" s="1"/>
  <c r="Z13" i="7"/>
  <c r="AA13" i="7" s="1"/>
  <c r="Z17" i="7"/>
  <c r="AA17" i="7" s="1"/>
  <c r="G25" i="7"/>
  <c r="Y27" i="7" s="1"/>
  <c r="Y27" i="11" l="1"/>
  <c r="G28" i="11"/>
  <c r="X28" i="11" s="1"/>
  <c r="AA29" i="10"/>
  <c r="X25" i="11"/>
  <c r="W25" i="7"/>
  <c r="W28" i="7" s="1"/>
  <c r="X20" i="7"/>
  <c r="AA22" i="9"/>
  <c r="W24" i="9"/>
  <c r="W23" i="9"/>
  <c r="E27" i="9"/>
  <c r="E25" i="9"/>
  <c r="E26" i="9" s="1"/>
  <c r="Z24" i="9"/>
  <c r="X24" i="9"/>
  <c r="G27" i="9"/>
  <c r="G26" i="9"/>
  <c r="G25" i="9"/>
  <c r="X23" i="9"/>
  <c r="Z23" i="9"/>
  <c r="W23" i="8"/>
  <c r="W24" i="8" s="1"/>
  <c r="E27" i="8"/>
  <c r="E26" i="8"/>
  <c r="E25" i="8"/>
  <c r="Z24" i="8"/>
  <c r="G27" i="8"/>
  <c r="G25" i="8"/>
  <c r="Z23" i="8"/>
  <c r="AA23" i="8" s="1"/>
  <c r="AA24" i="8" s="1"/>
  <c r="AA25" i="7"/>
  <c r="Z25" i="7"/>
  <c r="G28" i="7"/>
  <c r="X28" i="7" s="1"/>
  <c r="X25" i="7" l="1"/>
  <c r="F29" i="7"/>
  <c r="F29" i="11" s="1"/>
  <c r="W25" i="9"/>
  <c r="W26" i="9" s="1"/>
  <c r="X26" i="9" s="1"/>
  <c r="X25" i="9"/>
  <c r="AA23" i="9"/>
  <c r="AA24" i="9"/>
  <c r="AA25" i="9" s="1"/>
  <c r="X24" i="8"/>
  <c r="AA27" i="8"/>
  <c r="W25" i="8"/>
  <c r="W26" i="8" s="1"/>
  <c r="AA25" i="8"/>
  <c r="AA26" i="8" s="1"/>
  <c r="X25" i="8"/>
  <c r="X23" i="8"/>
  <c r="G26" i="8"/>
  <c r="AA28" i="7"/>
  <c r="AA29" i="7" l="1"/>
  <c r="AA29" i="11" s="1"/>
  <c r="AA28" i="11"/>
  <c r="AA27" i="9"/>
  <c r="AA26" i="9"/>
  <c r="X26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<sst xmlns="http://schemas.openxmlformats.org/spreadsheetml/2006/main" count="559" uniqueCount="132">
  <si>
    <t>助成率</t>
    <rPh sb="0" eb="2">
      <t>ジョセイ</t>
    </rPh>
    <rPh sb="2" eb="3">
      <t>リツ</t>
    </rPh>
    <phoneticPr fontId="1"/>
  </si>
  <si>
    <t xml:space="preserve"> 安定供給確保支援基金事業費助成事業</t>
    <rPh sb="1" eb="3">
      <t>アンテイ</t>
    </rPh>
    <rPh sb="3" eb="5">
      <t>キョウキュウ</t>
    </rPh>
    <rPh sb="5" eb="7">
      <t>カクホ</t>
    </rPh>
    <rPh sb="7" eb="9">
      <t>シエン</t>
    </rPh>
    <rPh sb="9" eb="11">
      <t>キキン</t>
    </rPh>
    <rPh sb="11" eb="13">
      <t>ジギョウ</t>
    </rPh>
    <rPh sb="13" eb="14">
      <t>ヒ</t>
    </rPh>
    <rPh sb="14" eb="16">
      <t>ジョセイ</t>
    </rPh>
    <rPh sb="16" eb="18">
      <t>ジギョウ</t>
    </rPh>
    <phoneticPr fontId="4"/>
  </si>
  <si>
    <t>別紙３（様式第５関係）</t>
    <rPh sb="0" eb="2">
      <t>ベッシ</t>
    </rPh>
    <rPh sb="4" eb="6">
      <t>ヨウシキ</t>
    </rPh>
    <rPh sb="6" eb="7">
      <t>ダイ</t>
    </rPh>
    <rPh sb="8" eb="10">
      <t>カンケイ</t>
    </rPh>
    <phoneticPr fontId="4"/>
  </si>
  <si>
    <t>【複数年度交付決定】</t>
    <phoneticPr fontId="4"/>
  </si>
  <si>
    <t>経費発生調書</t>
    <rPh sb="0" eb="2">
      <t>ケイヒ</t>
    </rPh>
    <rPh sb="2" eb="4">
      <t>ハッセイ</t>
    </rPh>
    <rPh sb="4" eb="6">
      <t>チョウショ</t>
    </rPh>
    <phoneticPr fontId="4"/>
  </si>
  <si>
    <t>２０□□年度</t>
    <rPh sb="4" eb="6">
      <t>ネンド</t>
    </rPh>
    <phoneticPr fontId="4"/>
  </si>
  <si>
    <t>中間検査</t>
  </si>
  <si>
    <t>供給確保計画認定番号：</t>
    <phoneticPr fontId="4"/>
  </si>
  <si>
    <t>事業番号：</t>
    <rPh sb="0" eb="1">
      <t>コト</t>
    </rPh>
    <rPh sb="1" eb="2">
      <t>ギョウ</t>
    </rPh>
    <rPh sb="2" eb="4">
      <t>バンゴウ</t>
    </rPh>
    <phoneticPr fontId="4"/>
  </si>
  <si>
    <t>□□□□□□□□－□</t>
    <phoneticPr fontId="4"/>
  </si>
  <si>
    <t>助成事業者名称：</t>
    <rPh sb="0" eb="2">
      <t>ジョセイ</t>
    </rPh>
    <rPh sb="2" eb="5">
      <t>ジギョウシャ</t>
    </rPh>
    <rPh sb="5" eb="7">
      <t>メイショウ</t>
    </rPh>
    <phoneticPr fontId="4"/>
  </si>
  <si>
    <t>助成事業の種別：</t>
    <phoneticPr fontId="4"/>
  </si>
  <si>
    <t xml:space="preserve">  設備投資</t>
    <phoneticPr fontId="1"/>
  </si>
  <si>
    <t>ＮＥＤＯ担当部：</t>
    <phoneticPr fontId="4"/>
  </si>
  <si>
    <t>事業統括部　経済安全保障室</t>
    <rPh sb="0" eb="5">
      <t>ジギョウトウカツブ</t>
    </rPh>
    <rPh sb="6" eb="13">
      <t>ケイザイアンゼンホショウシツ</t>
    </rPh>
    <phoneticPr fontId="1"/>
  </si>
  <si>
    <t>委託先・共同研究先名称：</t>
    <rPh sb="0" eb="2">
      <t>イタク</t>
    </rPh>
    <rPh sb="2" eb="3">
      <t>サキ</t>
    </rPh>
    <rPh sb="4" eb="6">
      <t>キョウドウ</t>
    </rPh>
    <rPh sb="6" eb="8">
      <t>ケンキュウ</t>
    </rPh>
    <rPh sb="8" eb="9">
      <t>サキ</t>
    </rPh>
    <rPh sb="9" eb="11">
      <t>メイショウ</t>
    </rPh>
    <phoneticPr fontId="4"/>
  </si>
  <si>
    <t>助成事業期間：</t>
    <rPh sb="0" eb="2">
      <t>ジョセイ</t>
    </rPh>
    <rPh sb="2" eb="4">
      <t>ジギョウ</t>
    </rPh>
    <rPh sb="4" eb="5">
      <t>キ</t>
    </rPh>
    <rPh sb="5" eb="6">
      <t>アイダ</t>
    </rPh>
    <phoneticPr fontId="4"/>
  </si>
  <si>
    <t>　年　月　日～　年　月　日</t>
    <rPh sb="1" eb="2">
      <t>ネン</t>
    </rPh>
    <rPh sb="3" eb="4">
      <t>ガツ</t>
    </rPh>
    <rPh sb="5" eb="6">
      <t>ニチ</t>
    </rPh>
    <rPh sb="8" eb="9">
      <t>ネン</t>
    </rPh>
    <rPh sb="10" eb="11">
      <t>ガツ</t>
    </rPh>
    <rPh sb="12" eb="13">
      <t>ニチ</t>
    </rPh>
    <phoneticPr fontId="4"/>
  </si>
  <si>
    <t>助成率：最大</t>
    <rPh sb="0" eb="3">
      <t>ジョセイリツ</t>
    </rPh>
    <rPh sb="4" eb="6">
      <t>サイダイ</t>
    </rPh>
    <phoneticPr fontId="4"/>
  </si>
  <si>
    <t xml:space="preserve"> </t>
    <phoneticPr fontId="4"/>
  </si>
  <si>
    <t>委託・共同研究項目：</t>
    <rPh sb="0" eb="2">
      <t>イタク</t>
    </rPh>
    <rPh sb="3" eb="5">
      <t>キョウドウ</t>
    </rPh>
    <rPh sb="5" eb="7">
      <t>ケンキュウ</t>
    </rPh>
    <rPh sb="7" eb="9">
      <t>コウモク</t>
    </rPh>
    <phoneticPr fontId="4"/>
  </si>
  <si>
    <t>交付決定日：</t>
    <rPh sb="0" eb="2">
      <t>コウフ</t>
    </rPh>
    <rPh sb="2" eb="4">
      <t>ケッテイ</t>
    </rPh>
    <rPh sb="4" eb="5">
      <t>ビ</t>
    </rPh>
    <phoneticPr fontId="4"/>
  </si>
  <si>
    <t>　年　月　日</t>
    <rPh sb="1" eb="2">
      <t>ネン</t>
    </rPh>
    <rPh sb="3" eb="4">
      <t>ガツ</t>
    </rPh>
    <rPh sb="5" eb="6">
      <t>ニチ</t>
    </rPh>
    <phoneticPr fontId="4"/>
  </si>
  <si>
    <t>業務完了日：</t>
    <rPh sb="0" eb="2">
      <t>ギョウム</t>
    </rPh>
    <rPh sb="2" eb="5">
      <t>カンリョウビ</t>
    </rPh>
    <phoneticPr fontId="4"/>
  </si>
  <si>
    <t>　年　月　日</t>
    <phoneticPr fontId="4"/>
  </si>
  <si>
    <t>費　　目</t>
    <rPh sb="0" eb="1">
      <t>ヒ</t>
    </rPh>
    <rPh sb="3" eb="4">
      <t>メ</t>
    </rPh>
    <phoneticPr fontId="4"/>
  </si>
  <si>
    <t>交付決定額</t>
    <rPh sb="0" eb="2">
      <t>コウフ</t>
    </rPh>
    <rPh sb="2" eb="4">
      <t>ケッテイ</t>
    </rPh>
    <rPh sb="4" eb="5">
      <t>ガク</t>
    </rPh>
    <phoneticPr fontId="4"/>
  </si>
  <si>
    <t>第１四半期
実績</t>
    <phoneticPr fontId="4"/>
  </si>
  <si>
    <t>第２四半期
実績</t>
  </si>
  <si>
    <t>第３四半期
実績</t>
  </si>
  <si>
    <t>第４四半期
実績</t>
    <phoneticPr fontId="4"/>
  </si>
  <si>
    <t>期中検査時に使用</t>
    <rPh sb="0" eb="1">
      <t>キ</t>
    </rPh>
    <rPh sb="1" eb="2">
      <t>ナカ</t>
    </rPh>
    <rPh sb="2" eb="4">
      <t>ケンサ</t>
    </rPh>
    <rPh sb="4" eb="5">
      <t>ジ</t>
    </rPh>
    <rPh sb="6" eb="8">
      <t>シヨウ</t>
    </rPh>
    <phoneticPr fontId="4"/>
  </si>
  <si>
    <t>修正累計額</t>
  </si>
  <si>
    <t>当年度
発生額合計
(b)</t>
    <rPh sb="0" eb="1">
      <t>トウ</t>
    </rPh>
    <rPh sb="4" eb="6">
      <t>ハッセイ</t>
    </rPh>
    <rPh sb="6" eb="7">
      <t>ガク</t>
    </rPh>
    <rPh sb="7" eb="9">
      <t>ゴウケイ</t>
    </rPh>
    <phoneticPr fontId="4"/>
  </si>
  <si>
    <r>
      <rPr>
        <sz val="8"/>
        <rFont val="ＭＳ ゴシック"/>
        <family val="3"/>
        <charset val="128"/>
      </rPr>
      <t>当年度限度額と</t>
    </r>
    <r>
      <rPr>
        <sz val="8"/>
        <rFont val="ＭＳ ゴシック"/>
        <family val="3"/>
        <charset val="128"/>
      </rPr>
      <t xml:space="preserve">発生額合計の差額    
</t>
    </r>
    <r>
      <rPr>
        <sz val="6"/>
        <rFont val="ＭＳ ゴシック"/>
        <family val="3"/>
        <charset val="128"/>
      </rPr>
      <t>(a'－b)</t>
    </r>
    <rPh sb="0" eb="1">
      <t>トウ</t>
    </rPh>
    <rPh sb="1" eb="3">
      <t>ネンド</t>
    </rPh>
    <rPh sb="3" eb="5">
      <t>ゲンド</t>
    </rPh>
    <rPh sb="5" eb="6">
      <t>ガク</t>
    </rPh>
    <rPh sb="7" eb="10">
      <t>ハッセイガク</t>
    </rPh>
    <rPh sb="10" eb="12">
      <t>ゴウケイ</t>
    </rPh>
    <rPh sb="13" eb="15">
      <t>サガク</t>
    </rPh>
    <phoneticPr fontId="4"/>
  </si>
  <si>
    <t>流用する
増減の額
(c)</t>
    <rPh sb="0" eb="2">
      <t>リュウヨウ</t>
    </rPh>
    <rPh sb="5" eb="7">
      <t>ゾウゲン</t>
    </rPh>
    <phoneticPr fontId="4"/>
  </si>
  <si>
    <t>流用後の
合計額</t>
    <rPh sb="0" eb="2">
      <t>リュウヨウ</t>
    </rPh>
    <rPh sb="2" eb="3">
      <t>ゴ</t>
    </rPh>
    <rPh sb="5" eb="7">
      <t>ゴウケイ</t>
    </rPh>
    <rPh sb="7" eb="8">
      <t>ガク</t>
    </rPh>
    <phoneticPr fontId="4"/>
  </si>
  <si>
    <r>
      <rPr>
        <sz val="8"/>
        <rFont val="ＭＳ ゴシック"/>
        <family val="3"/>
        <charset val="128"/>
      </rPr>
      <t>当年度
助成対象費用
(e)</t>
    </r>
    <r>
      <rPr>
        <sz val="6"/>
        <rFont val="ＭＳ ゴシック"/>
        <family val="3"/>
        <charset val="128"/>
      </rPr>
      <t xml:space="preserve">
(b)か(d)の低い額</t>
    </r>
    <rPh sb="0" eb="1">
      <t>トウ</t>
    </rPh>
    <rPh sb="4" eb="6">
      <t>ジョセイ</t>
    </rPh>
    <rPh sb="6" eb="8">
      <t>タイショウ</t>
    </rPh>
    <rPh sb="8" eb="10">
      <t>ヒヨウ</t>
    </rPh>
    <phoneticPr fontId="4"/>
  </si>
  <si>
    <t>助成対象費用
(a)</t>
    <rPh sb="0" eb="2">
      <t>ジョセイ</t>
    </rPh>
    <rPh sb="2" eb="4">
      <t>タイショウ</t>
    </rPh>
    <rPh sb="4" eb="6">
      <t>ヒヨウ</t>
    </rPh>
    <phoneticPr fontId="4"/>
  </si>
  <si>
    <t>当年度
助成対象費用
限度額　(a')</t>
    <rPh sb="0" eb="1">
      <t>トウ</t>
    </rPh>
    <rPh sb="1" eb="2">
      <t>ネン</t>
    </rPh>
    <rPh sb="2" eb="3">
      <t>タビ</t>
    </rPh>
    <rPh sb="4" eb="6">
      <t>ジョセイ</t>
    </rPh>
    <rPh sb="6" eb="8">
      <t>タイショウ</t>
    </rPh>
    <rPh sb="8" eb="10">
      <t>ヒヨウ</t>
    </rPh>
    <rPh sb="11" eb="13">
      <t>ゲンド</t>
    </rPh>
    <rPh sb="13" eb="14">
      <t>ガク</t>
    </rPh>
    <phoneticPr fontId="4"/>
  </si>
  <si>
    <r>
      <t>□月</t>
    </r>
    <r>
      <rPr>
        <sz val="8"/>
        <rFont val="ＭＳ ゴシック"/>
        <family val="3"/>
        <charset val="128"/>
      </rPr>
      <t>実績</t>
    </r>
    <rPh sb="1" eb="2">
      <t>ガツ</t>
    </rPh>
    <rPh sb="2" eb="4">
      <t>ジッセキ</t>
    </rPh>
    <phoneticPr fontId="4"/>
  </si>
  <si>
    <t>(d)（＝a'＋c）</t>
    <phoneticPr fontId="4"/>
  </si>
  <si>
    <t>Ⅰ．機械装置等費</t>
    <rPh sb="2" eb="4">
      <t>キカイ</t>
    </rPh>
    <rPh sb="4" eb="6">
      <t>ソウチ</t>
    </rPh>
    <rPh sb="6" eb="7">
      <t>トウ</t>
    </rPh>
    <rPh sb="7" eb="8">
      <t>ヒ</t>
    </rPh>
    <phoneticPr fontId="4"/>
  </si>
  <si>
    <t>　１．土木・建築工事費</t>
    <rPh sb="3" eb="5">
      <t>ドボク</t>
    </rPh>
    <rPh sb="6" eb="8">
      <t>ケンチク</t>
    </rPh>
    <rPh sb="8" eb="10">
      <t>コウジ</t>
    </rPh>
    <rPh sb="10" eb="11">
      <t>ヒ</t>
    </rPh>
    <phoneticPr fontId="4"/>
  </si>
  <si>
    <t>　２．機械装置等製作・購入費</t>
    <rPh sb="3" eb="5">
      <t>キカイ</t>
    </rPh>
    <rPh sb="5" eb="7">
      <t>ソウチ</t>
    </rPh>
    <rPh sb="7" eb="8">
      <t>トウ</t>
    </rPh>
    <rPh sb="8" eb="10">
      <t>セイサク</t>
    </rPh>
    <rPh sb="11" eb="13">
      <t>コウニュウ</t>
    </rPh>
    <rPh sb="13" eb="14">
      <t>ヒ</t>
    </rPh>
    <phoneticPr fontId="4"/>
  </si>
  <si>
    <t>　３．保守・改造修理費</t>
    <rPh sb="3" eb="5">
      <t>ホシュ</t>
    </rPh>
    <rPh sb="6" eb="8">
      <t>カイゾウ</t>
    </rPh>
    <rPh sb="8" eb="10">
      <t>シュウリ</t>
    </rPh>
    <rPh sb="10" eb="11">
      <t>ヒ</t>
    </rPh>
    <phoneticPr fontId="4"/>
  </si>
  <si>
    <t>Ⅱ．労務費</t>
    <rPh sb="2" eb="4">
      <t>ロウム</t>
    </rPh>
    <rPh sb="4" eb="5">
      <t>ヒ</t>
    </rPh>
    <phoneticPr fontId="4"/>
  </si>
  <si>
    <t>　１．研究員費</t>
    <rPh sb="3" eb="6">
      <t>ケンキュウイン</t>
    </rPh>
    <rPh sb="6" eb="7">
      <t>ヒ</t>
    </rPh>
    <phoneticPr fontId="4"/>
  </si>
  <si>
    <t>　２．補助員費</t>
    <rPh sb="3" eb="6">
      <t>ホジョイン</t>
    </rPh>
    <rPh sb="6" eb="7">
      <t>ヒ</t>
    </rPh>
    <phoneticPr fontId="4"/>
  </si>
  <si>
    <t>Ⅲ．その他経費</t>
    <rPh sb="4" eb="5">
      <t>タ</t>
    </rPh>
    <rPh sb="5" eb="7">
      <t>ケイヒ</t>
    </rPh>
    <phoneticPr fontId="4"/>
  </si>
  <si>
    <t>　１．消耗品費</t>
    <rPh sb="3" eb="5">
      <t>ショウモウ</t>
    </rPh>
    <rPh sb="5" eb="6">
      <t>ヒン</t>
    </rPh>
    <rPh sb="6" eb="7">
      <t>ヒ</t>
    </rPh>
    <phoneticPr fontId="4"/>
  </si>
  <si>
    <t>　２．旅費</t>
    <rPh sb="3" eb="5">
      <t>リョヒ</t>
    </rPh>
    <phoneticPr fontId="4"/>
  </si>
  <si>
    <t>　３．外注費</t>
    <rPh sb="3" eb="6">
      <t>ガイチュウヒ</t>
    </rPh>
    <phoneticPr fontId="4"/>
  </si>
  <si>
    <t>　４．諸経費</t>
    <rPh sb="3" eb="6">
      <t>ショケイヒ</t>
    </rPh>
    <phoneticPr fontId="4"/>
  </si>
  <si>
    <t>小　計　Ａ（＝Ⅰ＋Ⅱ＋Ⅲ）</t>
    <phoneticPr fontId="4"/>
  </si>
  <si>
    <t>Ⅳ-1．</t>
    <phoneticPr fontId="4"/>
  </si>
  <si>
    <t>委託費・共同研究費</t>
    <phoneticPr fontId="4"/>
  </si>
  <si>
    <t>←流用減額計</t>
    <rPh sb="1" eb="3">
      <t>リュウヨウ</t>
    </rPh>
    <rPh sb="3" eb="5">
      <t>ゲンガク</t>
    </rPh>
    <rPh sb="5" eb="6">
      <t>ケイ</t>
    </rPh>
    <phoneticPr fontId="4"/>
  </si>
  <si>
    <t>Ⅳ-2．</t>
  </si>
  <si>
    <t>学術機関等共同研究費</t>
    <rPh sb="0" eb="2">
      <t>ガクジュツ</t>
    </rPh>
    <rPh sb="2" eb="4">
      <t>キカン</t>
    </rPh>
    <rPh sb="4" eb="5">
      <t>トウ</t>
    </rPh>
    <rPh sb="5" eb="7">
      <t>キョウドウ</t>
    </rPh>
    <rPh sb="7" eb="10">
      <t>ケンキュウヒ</t>
    </rPh>
    <phoneticPr fontId="4"/>
  </si>
  <si>
    <t>←流用制限額</t>
    <rPh sb="1" eb="3">
      <t>リュウヨウ</t>
    </rPh>
    <rPh sb="3" eb="5">
      <t>セイゲン</t>
    </rPh>
    <rPh sb="5" eb="6">
      <t>ガク</t>
    </rPh>
    <phoneticPr fontId="4"/>
  </si>
  <si>
    <t>総　計　Ｂ（＝Ａ＋Ⅳ）</t>
    <rPh sb="0" eb="1">
      <t>ソウ</t>
    </rPh>
    <phoneticPr fontId="4"/>
  </si>
  <si>
    <t>総計Ｂの内、助成金額</t>
    <rPh sb="0" eb="2">
      <t>ソウケイ</t>
    </rPh>
    <rPh sb="4" eb="5">
      <t>ウチ</t>
    </rPh>
    <rPh sb="6" eb="9">
      <t>ジョセイキン</t>
    </rPh>
    <rPh sb="9" eb="10">
      <t>ガク</t>
    </rPh>
    <phoneticPr fontId="4"/>
  </si>
  <si>
    <t>助成金額→</t>
    <rPh sb="0" eb="3">
      <t>ジョセイキン</t>
    </rPh>
    <rPh sb="3" eb="4">
      <t>ガク</t>
    </rPh>
    <phoneticPr fontId="4"/>
  </si>
  <si>
    <t>調書№</t>
    <rPh sb="0" eb="2">
      <t>チョウショ</t>
    </rPh>
    <phoneticPr fontId="4"/>
  </si>
  <si>
    <t>【中間検査・確定検査の実施状況】</t>
    <phoneticPr fontId="4"/>
  </si>
  <si>
    <r>
      <t>総計Bの</t>
    </r>
    <r>
      <rPr>
        <sz val="6"/>
        <rFont val="ＭＳ ゴシック"/>
        <family val="3"/>
        <charset val="128"/>
      </rPr>
      <t>助成対象費用
(e)</t>
    </r>
    <rPh sb="0" eb="2">
      <t>ソウケイ</t>
    </rPh>
    <rPh sb="4" eb="6">
      <t>ジョセイ</t>
    </rPh>
    <rPh sb="6" eb="8">
      <t>タイショウ</t>
    </rPh>
    <rPh sb="8" eb="10">
      <t>ヒヨウ</t>
    </rPh>
    <phoneticPr fontId="4"/>
  </si>
  <si>
    <t>交付決定額一覧</t>
    <rPh sb="0" eb="2">
      <t>コウフ</t>
    </rPh>
    <rPh sb="2" eb="4">
      <t>ケッテイ</t>
    </rPh>
    <rPh sb="4" eb="5">
      <t>ガク</t>
    </rPh>
    <rPh sb="5" eb="7">
      <t>イチラン</t>
    </rPh>
    <phoneticPr fontId="4"/>
  </si>
  <si>
    <t>　　年　　月　　日</t>
    <rPh sb="2" eb="3">
      <t>ネン</t>
    </rPh>
    <rPh sb="5" eb="6">
      <t>ガツ</t>
    </rPh>
    <rPh sb="8" eb="9">
      <t>ニチ</t>
    </rPh>
    <phoneticPr fontId="4"/>
  </si>
  <si>
    <t>調書種別</t>
    <rPh sb="0" eb="2">
      <t>チョウショ</t>
    </rPh>
    <rPh sb="2" eb="4">
      <t>シュベツ</t>
    </rPh>
    <phoneticPr fontId="4"/>
  </si>
  <si>
    <t>検査年月日</t>
    <rPh sb="0" eb="2">
      <t>ケンサ</t>
    </rPh>
    <rPh sb="2" eb="5">
      <t>ネンガッピ</t>
    </rPh>
    <phoneticPr fontId="4"/>
  </si>
  <si>
    <t>計上期間</t>
    <rPh sb="0" eb="2">
      <t>ケイジョウ</t>
    </rPh>
    <rPh sb="2" eb="4">
      <t>キカン</t>
    </rPh>
    <phoneticPr fontId="4"/>
  </si>
  <si>
    <t>年　度</t>
    <rPh sb="0" eb="1">
      <t>トシ</t>
    </rPh>
    <rPh sb="2" eb="3">
      <t>ド</t>
    </rPh>
    <phoneticPr fontId="4"/>
  </si>
  <si>
    <t>助成対象費用</t>
    <rPh sb="0" eb="2">
      <t>ジョセイ</t>
    </rPh>
    <rPh sb="2" eb="4">
      <t>タイショウ</t>
    </rPh>
    <rPh sb="4" eb="6">
      <t>ヒヨウ</t>
    </rPh>
    <phoneticPr fontId="4"/>
  </si>
  <si>
    <t>助成金額</t>
    <rPh sb="0" eb="2">
      <t>ジョセイ</t>
    </rPh>
    <rPh sb="2" eb="4">
      <t>キンガク</t>
    </rPh>
    <phoneticPr fontId="4"/>
  </si>
  <si>
    <t>検査員　</t>
    <rPh sb="0" eb="2">
      <t>ケンサ</t>
    </rPh>
    <rPh sb="2" eb="3">
      <t>イン</t>
    </rPh>
    <phoneticPr fontId="4"/>
  </si>
  <si>
    <t>①</t>
    <phoneticPr fontId="4"/>
  </si>
  <si>
    <t>　　年　　月　　日</t>
    <rPh sb="2" eb="3">
      <t>ネン</t>
    </rPh>
    <rPh sb="5" eb="6">
      <t>ツキ</t>
    </rPh>
    <rPh sb="8" eb="9">
      <t>ニチ</t>
    </rPh>
    <phoneticPr fontId="4"/>
  </si>
  <si>
    <t>　　年　　月　　日までの分</t>
    <rPh sb="2" eb="3">
      <t>トシ</t>
    </rPh>
    <rPh sb="5" eb="6">
      <t>ツキ</t>
    </rPh>
    <rPh sb="8" eb="9">
      <t>ヒ</t>
    </rPh>
    <rPh sb="12" eb="13">
      <t>ブン</t>
    </rPh>
    <phoneticPr fontId="4"/>
  </si>
  <si>
    <r>
      <rPr>
        <sz val="8"/>
        <color indexed="12"/>
        <rFont val="ＭＳ Ｐゴシック"/>
        <family val="3"/>
        <charset val="128"/>
      </rPr>
      <t>20□□</t>
    </r>
    <r>
      <rPr>
        <sz val="8"/>
        <rFont val="ＭＳ Ｐゴシック"/>
        <family val="3"/>
        <charset val="128"/>
      </rPr>
      <t>年度</t>
    </r>
    <phoneticPr fontId="4"/>
  </si>
  <si>
    <t>（自署欄）</t>
    <rPh sb="1" eb="3">
      <t>ジショ</t>
    </rPh>
    <rPh sb="3" eb="4">
      <t>ラン</t>
    </rPh>
    <phoneticPr fontId="4"/>
  </si>
  <si>
    <t>②</t>
    <phoneticPr fontId="4"/>
  </si>
  <si>
    <t>③</t>
    <phoneticPr fontId="4"/>
  </si>
  <si>
    <t>④</t>
    <phoneticPr fontId="4"/>
  </si>
  <si>
    <t>⑤</t>
    <phoneticPr fontId="4"/>
  </si>
  <si>
    <t>⑥</t>
    <phoneticPr fontId="1"/>
  </si>
  <si>
    <t>⑦</t>
    <phoneticPr fontId="1"/>
  </si>
  <si>
    <r>
      <rPr>
        <sz val="8"/>
        <color indexed="12"/>
        <rFont val="ＭＳ Ｐゴシック"/>
        <family val="3"/>
        <charset val="128"/>
      </rPr>
      <t>20□□年度</t>
    </r>
    <r>
      <rPr>
        <sz val="8"/>
        <rFont val="ＭＳ Ｐゴシック"/>
        <family val="3"/>
        <charset val="128"/>
      </rPr>
      <t/>
    </r>
  </si>
  <si>
    <t>⑧</t>
    <phoneticPr fontId="1"/>
  </si>
  <si>
    <t>⑨</t>
    <phoneticPr fontId="1"/>
  </si>
  <si>
    <t>⑩</t>
    <phoneticPr fontId="1"/>
  </si>
  <si>
    <t>合　計</t>
    <rPh sb="0" eb="1">
      <t>ゴウ</t>
    </rPh>
    <rPh sb="2" eb="3">
      <t>ケイ</t>
    </rPh>
    <phoneticPr fontId="4"/>
  </si>
  <si>
    <t>注意：自動計算部分（赤文字）に関して、修正する場合は、NEDO担当部までご連絡ください。</t>
    <rPh sb="0" eb="2">
      <t>チュウイ</t>
    </rPh>
    <phoneticPr fontId="4"/>
  </si>
  <si>
    <t>注意：助成事業において設備投資・技術開発のいずれも実施した場合は、それぞれについて別紙３を１シートずつ作成してください。</t>
    <rPh sb="0" eb="2">
      <t>チュウイ</t>
    </rPh>
    <rPh sb="3" eb="5">
      <t>ジョセイ</t>
    </rPh>
    <rPh sb="5" eb="7">
      <t>ジギョウ</t>
    </rPh>
    <rPh sb="11" eb="15">
      <t>セツビトウシ</t>
    </rPh>
    <rPh sb="16" eb="18">
      <t>ギジュツ</t>
    </rPh>
    <rPh sb="18" eb="20">
      <t>カイハツ</t>
    </rPh>
    <rPh sb="25" eb="27">
      <t>ジッシ</t>
    </rPh>
    <rPh sb="29" eb="31">
      <t>バアイ</t>
    </rPh>
    <rPh sb="41" eb="43">
      <t>ベッシ</t>
    </rPh>
    <rPh sb="51" eb="53">
      <t>サクセイ</t>
    </rPh>
    <phoneticPr fontId="4"/>
  </si>
  <si>
    <t>　</t>
    <phoneticPr fontId="4"/>
  </si>
  <si>
    <t xml:space="preserve">  技術開発</t>
    <phoneticPr fontId="1"/>
  </si>
  <si>
    <t xml:space="preserve">  設備投資・技術開発合算</t>
    <rPh sb="11" eb="13">
      <t>ガッサン</t>
    </rPh>
    <phoneticPr fontId="1"/>
  </si>
  <si>
    <t>-</t>
    <phoneticPr fontId="1"/>
  </si>
  <si>
    <t>（助成事業における委託先・共同研究先用）</t>
    <rPh sb="1" eb="3">
      <t>ジョセイ</t>
    </rPh>
    <rPh sb="3" eb="5">
      <t>ジギョウ</t>
    </rPh>
    <rPh sb="9" eb="11">
      <t>イタク</t>
    </rPh>
    <rPh sb="11" eb="12">
      <t>サキ</t>
    </rPh>
    <rPh sb="13" eb="15">
      <t>キョウドウ</t>
    </rPh>
    <rPh sb="15" eb="17">
      <t>ケンキュウ</t>
    </rPh>
    <rPh sb="17" eb="18">
      <t>サキ</t>
    </rPh>
    <rPh sb="18" eb="19">
      <t>ヨウ</t>
    </rPh>
    <phoneticPr fontId="4"/>
  </si>
  <si>
    <r>
      <rPr>
        <sz val="12"/>
        <color indexed="12"/>
        <rFont val="ＭＳ Ｐゴシック"/>
        <family val="3"/>
        <charset val="128"/>
      </rPr>
      <t>２０□□</t>
    </r>
    <r>
      <rPr>
        <sz val="12"/>
        <color indexed="56"/>
        <rFont val="ＭＳ Ｐゴシック"/>
        <family val="3"/>
        <charset val="128"/>
      </rPr>
      <t>年度</t>
    </r>
    <rPh sb="4" eb="6">
      <t>ネンド</t>
    </rPh>
    <phoneticPr fontId="4"/>
  </si>
  <si>
    <t>事業番号：</t>
    <rPh sb="0" eb="2">
      <t>ジギョウ</t>
    </rPh>
    <rPh sb="2" eb="4">
      <t>バンゴウ</t>
    </rPh>
    <phoneticPr fontId="4"/>
  </si>
  <si>
    <t>助成先名称：</t>
    <rPh sb="0" eb="2">
      <t>ジョセイ</t>
    </rPh>
    <rPh sb="2" eb="3">
      <t>サキ</t>
    </rPh>
    <rPh sb="3" eb="5">
      <t>メイショウ</t>
    </rPh>
    <phoneticPr fontId="4"/>
  </si>
  <si>
    <t>件　　名：</t>
    <rPh sb="0" eb="1">
      <t>ケン</t>
    </rPh>
    <rPh sb="3" eb="4">
      <t>メイ</t>
    </rPh>
    <phoneticPr fontId="4"/>
  </si>
  <si>
    <t>委託先名称：</t>
    <rPh sb="0" eb="2">
      <t>イタク</t>
    </rPh>
    <rPh sb="2" eb="3">
      <t>サキ</t>
    </rPh>
    <rPh sb="3" eb="5">
      <t>メイショウ</t>
    </rPh>
    <phoneticPr fontId="4"/>
  </si>
  <si>
    <t>委託期間：</t>
    <rPh sb="0" eb="2">
      <t>イタク</t>
    </rPh>
    <rPh sb="2" eb="3">
      <t>キ</t>
    </rPh>
    <rPh sb="3" eb="4">
      <t>アイダ</t>
    </rPh>
    <phoneticPr fontId="4"/>
  </si>
  <si>
    <t>原契約日：</t>
    <rPh sb="0" eb="1">
      <t>ゲン</t>
    </rPh>
    <rPh sb="1" eb="4">
      <t>ケイヤクビ</t>
    </rPh>
    <phoneticPr fontId="4"/>
  </si>
  <si>
    <t>契約金額
(a)</t>
    <rPh sb="0" eb="2">
      <t>ケイヤク</t>
    </rPh>
    <rPh sb="2" eb="4">
      <t>キンガク</t>
    </rPh>
    <phoneticPr fontId="4"/>
  </si>
  <si>
    <t>当年度
限度額
(a')</t>
    <rPh sb="0" eb="1">
      <t>トウ</t>
    </rPh>
    <rPh sb="1" eb="2">
      <t>ネン</t>
    </rPh>
    <rPh sb="2" eb="3">
      <t>タビ</t>
    </rPh>
    <rPh sb="4" eb="6">
      <t>ゲンド</t>
    </rPh>
    <rPh sb="6" eb="7">
      <t>ガク</t>
    </rPh>
    <phoneticPr fontId="4"/>
  </si>
  <si>
    <t>第１四半期</t>
  </si>
  <si>
    <t>第２四半期</t>
  </si>
  <si>
    <t>第３四半期</t>
  </si>
  <si>
    <t>第４四半期</t>
    <phoneticPr fontId="4"/>
  </si>
  <si>
    <t>当年度
発生額合計
(b)</t>
    <rPh sb="0" eb="1">
      <t>トウ</t>
    </rPh>
    <rPh sb="4" eb="6">
      <t>ハッセイ</t>
    </rPh>
    <rPh sb="6" eb="7">
      <t>ガク</t>
    </rPh>
    <rPh sb="7" eb="9">
      <t>ゴウケイ</t>
    </rPh>
    <phoneticPr fontId="4"/>
  </si>
  <si>
    <r>
      <t xml:space="preserve">当年度限度額と発生額合計の差額
</t>
    </r>
    <r>
      <rPr>
        <sz val="6"/>
        <rFont val="ＭＳ ゴシック"/>
        <family val="3"/>
        <charset val="128"/>
      </rPr>
      <t>(a'－b)</t>
    </r>
    <rPh sb="0" eb="1">
      <t>トウ</t>
    </rPh>
    <rPh sb="1" eb="3">
      <t>ネンド</t>
    </rPh>
    <rPh sb="3" eb="5">
      <t>ゲンド</t>
    </rPh>
    <rPh sb="5" eb="6">
      <t>ガク</t>
    </rPh>
    <rPh sb="7" eb="10">
      <t>ハッセイガク</t>
    </rPh>
    <rPh sb="10" eb="12">
      <t>ゴウケイ</t>
    </rPh>
    <rPh sb="13" eb="15">
      <t>サガク</t>
    </rPh>
    <phoneticPr fontId="4"/>
  </si>
  <si>
    <r>
      <t>支払対象額
(e)</t>
    </r>
    <r>
      <rPr>
        <sz val="6"/>
        <rFont val="ＭＳ ゴシック"/>
        <family val="3"/>
        <charset val="128"/>
      </rPr>
      <t xml:space="preserve">
(b)か(d)の低い額
</t>
    </r>
    <r>
      <rPr>
        <sz val="7"/>
        <rFont val="ＭＳ ゴシック"/>
        <family val="3"/>
        <charset val="128"/>
      </rPr>
      <t>（間接経費は
　小計×比率）</t>
    </r>
    <rPh sb="0" eb="2">
      <t>シハラ</t>
    </rPh>
    <rPh sb="2" eb="4">
      <t>タイショウ</t>
    </rPh>
    <rPh sb="4" eb="5">
      <t>ガク</t>
    </rPh>
    <rPh sb="24" eb="26">
      <t>カンセツ</t>
    </rPh>
    <rPh sb="26" eb="28">
      <t>ケイヒ</t>
    </rPh>
    <rPh sb="31" eb="33">
      <t>ショウケイ</t>
    </rPh>
    <rPh sb="34" eb="36">
      <t>ヒリツ</t>
    </rPh>
    <phoneticPr fontId="4"/>
  </si>
  <si>
    <t>実績</t>
    <rPh sb="0" eb="2">
      <t>ジッセキ</t>
    </rPh>
    <phoneticPr fontId="4"/>
  </si>
  <si>
    <t>間接経費率</t>
    <rPh sb="0" eb="2">
      <t>カンセツ</t>
    </rPh>
    <rPh sb="2" eb="4">
      <t>ケイヒ</t>
    </rPh>
    <rPh sb="4" eb="5">
      <t>リツ</t>
    </rPh>
    <phoneticPr fontId="4"/>
  </si>
  <si>
    <t>―</t>
    <phoneticPr fontId="4"/>
  </si>
  <si>
    <t>　小　計　Ａ（＝Ⅰ＋Ⅱ＋Ⅲ）</t>
    <phoneticPr fontId="4"/>
  </si>
  <si>
    <t>α．間接経費（＝Ａ×比率）</t>
    <rPh sb="2" eb="4">
      <t>カンセツ</t>
    </rPh>
    <rPh sb="4" eb="6">
      <t>ケイヒ</t>
    </rPh>
    <rPh sb="10" eb="12">
      <t>ヒリツ</t>
    </rPh>
    <phoneticPr fontId="4"/>
  </si>
  <si>
    <t>合　計　Ｂ（＝Ａ＋α）</t>
    <rPh sb="0" eb="1">
      <t>ゴウ</t>
    </rPh>
    <rPh sb="2" eb="3">
      <t>ケイ</t>
    </rPh>
    <phoneticPr fontId="4"/>
  </si>
  <si>
    <t>総　計　Ｄ（＝Ｂ＋Ｃ）</t>
    <rPh sb="0" eb="1">
      <t>ソウ</t>
    </rPh>
    <phoneticPr fontId="4"/>
  </si>
  <si>
    <t>総計Ｄの内、助成対象費用</t>
    <rPh sb="0" eb="2">
      <t>ソウケイ</t>
    </rPh>
    <rPh sb="4" eb="5">
      <t>ウチ</t>
    </rPh>
    <rPh sb="6" eb="8">
      <t>ジョセイ</t>
    </rPh>
    <rPh sb="8" eb="10">
      <t>タイショウ</t>
    </rPh>
    <rPh sb="10" eb="12">
      <t>ヒヨウ</t>
    </rPh>
    <phoneticPr fontId="4"/>
  </si>
  <si>
    <t>支払対象額
検査実施分
(e)</t>
    <rPh sb="0" eb="2">
      <t>シハラ</t>
    </rPh>
    <rPh sb="2" eb="5">
      <t>タイショウガク</t>
    </rPh>
    <rPh sb="6" eb="8">
      <t>ケンサ</t>
    </rPh>
    <rPh sb="8" eb="10">
      <t>ジッシ</t>
    </rPh>
    <rPh sb="10" eb="11">
      <t>ブン</t>
    </rPh>
    <phoneticPr fontId="4"/>
  </si>
  <si>
    <t>　　年　　月　　日までの分</t>
    <rPh sb="2" eb="3">
      <t>トシ</t>
    </rPh>
    <rPh sb="5" eb="6">
      <t>ツキ</t>
    </rPh>
    <rPh sb="8" eb="9">
      <t>ニチ</t>
    </rPh>
    <rPh sb="12" eb="13">
      <t>ブン</t>
    </rPh>
    <phoneticPr fontId="4"/>
  </si>
  <si>
    <t>※代表委託者等が
検査する場合、
法人名も記入</t>
    <rPh sb="1" eb="3">
      <t>ダイヒョウ</t>
    </rPh>
    <rPh sb="3" eb="6">
      <t>イタクシャ</t>
    </rPh>
    <rPh sb="6" eb="7">
      <t>トウ</t>
    </rPh>
    <rPh sb="9" eb="10">
      <t>ケン</t>
    </rPh>
    <rPh sb="10" eb="11">
      <t>ジャ</t>
    </rPh>
    <rPh sb="13" eb="15">
      <t>バアイ</t>
    </rPh>
    <rPh sb="17" eb="19">
      <t>ホウジン</t>
    </rPh>
    <rPh sb="19" eb="20">
      <t>メイ</t>
    </rPh>
    <rPh sb="21" eb="23">
      <t>キニュウ</t>
    </rPh>
    <phoneticPr fontId="4"/>
  </si>
  <si>
    <t>⑥</t>
    <phoneticPr fontId="4"/>
  </si>
  <si>
    <t>２０２３年度</t>
    <rPh sb="4" eb="6">
      <t>ネンド</t>
    </rPh>
    <phoneticPr fontId="35"/>
  </si>
  <si>
    <t>＊注意</t>
    <rPh sb="1" eb="3">
      <t>チュウイ</t>
    </rPh>
    <phoneticPr fontId="4"/>
  </si>
  <si>
    <t>行の追加、自動計算部分（赤文字）に関して、修正する場合は、ＰＪ担当部までご連絡ください。</t>
    <rPh sb="0" eb="1">
      <t>ギョウ</t>
    </rPh>
    <rPh sb="2" eb="4">
      <t>ツイカ</t>
    </rPh>
    <rPh sb="5" eb="7">
      <t>ジドウ</t>
    </rPh>
    <rPh sb="7" eb="9">
      <t>ケイサン</t>
    </rPh>
    <rPh sb="9" eb="11">
      <t>ブブン</t>
    </rPh>
    <rPh sb="12" eb="13">
      <t>アカ</t>
    </rPh>
    <rPh sb="13" eb="15">
      <t>モジ</t>
    </rPh>
    <rPh sb="17" eb="18">
      <t>カン</t>
    </rPh>
    <rPh sb="21" eb="23">
      <t>シュウセイ</t>
    </rPh>
    <rPh sb="25" eb="27">
      <t>バアイ</t>
    </rPh>
    <rPh sb="31" eb="34">
      <t>タントウブ</t>
    </rPh>
    <rPh sb="37" eb="39">
      <t>レンラク</t>
    </rPh>
    <phoneticPr fontId="4"/>
  </si>
  <si>
    <t>＊契約金額（ａ）：複数年契約の２年目以降、大項目Ⅰ～Ⅲの金額は直接入力し、中項目は入力しなくても可。</t>
    <rPh sb="1" eb="4">
      <t>ケイヤクキン</t>
    </rPh>
    <rPh sb="4" eb="5">
      <t>ガク</t>
    </rPh>
    <rPh sb="9" eb="11">
      <t>フクスウ</t>
    </rPh>
    <rPh sb="11" eb="12">
      <t>ドシ</t>
    </rPh>
    <rPh sb="12" eb="14">
      <t>ケイヤク</t>
    </rPh>
    <rPh sb="16" eb="18">
      <t>ネンメ</t>
    </rPh>
    <rPh sb="18" eb="20">
      <t>イコウ</t>
    </rPh>
    <rPh sb="21" eb="24">
      <t>ダイコウモク</t>
    </rPh>
    <rPh sb="28" eb="30">
      <t>キンガク</t>
    </rPh>
    <rPh sb="31" eb="33">
      <t>チョクセツ</t>
    </rPh>
    <rPh sb="33" eb="35">
      <t>ニュウリョク</t>
    </rPh>
    <rPh sb="37" eb="40">
      <t>チュウコウモク</t>
    </rPh>
    <rPh sb="41" eb="43">
      <t>ニュウリョク</t>
    </rPh>
    <rPh sb="48" eb="49">
      <t>カ</t>
    </rPh>
    <phoneticPr fontId="4"/>
  </si>
  <si>
    <t>　小　計　Ａ（＝Ⅰ＋Ⅱ＋Ⅲ'）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</si>
</sst>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;&quot;▲ &quot;#,##0"/>
    <numFmt numFmtId="177" formatCode="#,##0_);[Red]\(#,##0\)"/>
    <numFmt numFmtId="178" formatCode="0.0%"/>
    <numFmt numFmtId="179" formatCode="[DBNum3]&quot;消費税及び地方消費税Ｃ(=Ｂ×&quot;0&quot;%)&quot;"/>
  </numFmts>
  <fonts count="3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2"/>
      <color indexed="12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12"/>
      <color indexed="12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8"/>
      <color indexed="12"/>
      <name val="ＭＳ ゴシック"/>
      <family val="3"/>
      <charset val="128"/>
    </font>
    <font>
      <sz val="9"/>
      <color indexed="12"/>
      <name val="ＭＳ ゴシック"/>
      <family val="3"/>
      <charset val="128"/>
    </font>
    <font>
      <sz val="9"/>
      <name val="ＭＳ Ｐゴシック"/>
      <family val="3"/>
      <charset val="128"/>
    </font>
    <font>
      <sz val="10"/>
      <color indexed="12"/>
      <name val="ＭＳ ゴシック"/>
      <family val="3"/>
      <charset val="128"/>
    </font>
    <font>
      <sz val="8"/>
      <color indexed="10"/>
      <name val="ＭＳ ゴシック"/>
      <family val="3"/>
      <charset val="128"/>
    </font>
    <font>
      <sz val="6"/>
      <name val="ＭＳ ゴシック"/>
      <family val="3"/>
      <charset val="128"/>
    </font>
    <font>
      <sz val="11"/>
      <color indexed="12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color rgb="FFFF0000"/>
      <name val="ＭＳ ゴシック"/>
      <family val="3"/>
      <charset val="128"/>
    </font>
    <font>
      <u/>
      <sz val="8"/>
      <name val="ＭＳ ゴシック"/>
      <family val="3"/>
      <charset val="128"/>
    </font>
    <font>
      <sz val="8"/>
      <color theme="3" tint="-0.249977111117893"/>
      <name val="ＭＳ ゴシック"/>
      <family val="3"/>
      <charset val="128"/>
    </font>
    <font>
      <sz val="9"/>
      <name val="ＭＳ ゴシック"/>
      <family val="3"/>
      <charset val="128"/>
    </font>
    <font>
      <sz val="8"/>
      <color theme="1"/>
      <name val="ＭＳ Ｐゴシック"/>
      <family val="3"/>
      <charset val="128"/>
      <scheme val="minor"/>
    </font>
    <font>
      <sz val="8"/>
      <color indexed="12"/>
      <name val="ＭＳ Ｐゴシック"/>
      <family val="3"/>
      <charset val="128"/>
    </font>
    <font>
      <sz val="11"/>
      <color rgb="FFFC0201"/>
      <name val="ＭＳ Ｐゴシック"/>
      <family val="3"/>
      <charset val="128"/>
    </font>
    <font>
      <sz val="8"/>
      <color indexed="10"/>
      <name val="ＭＳ Ｐゴシック"/>
      <family val="3"/>
      <charset val="128"/>
    </font>
    <font>
      <sz val="8"/>
      <color rgb="FFFC0201"/>
      <name val="ＭＳ ゴシック"/>
      <family val="3"/>
      <charset val="128"/>
    </font>
    <font>
      <sz val="7"/>
      <name val="ＭＳ ゴシック"/>
      <family val="3"/>
      <charset val="128"/>
    </font>
    <font>
      <sz val="10"/>
      <name val="ＭＳ ゴシック"/>
      <family val="3"/>
      <charset val="128"/>
    </font>
    <font>
      <sz val="12"/>
      <color rgb="FF002060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sz val="12"/>
      <color indexed="56"/>
      <name val="ＭＳ Ｐゴシック"/>
      <family val="3"/>
      <charset val="128"/>
    </font>
    <font>
      <sz val="12"/>
      <color rgb="FF00206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indexed="16"/>
        <bgColor indexed="64"/>
      </patternFill>
    </fill>
  </fills>
  <borders count="1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hair">
        <color indexed="64"/>
      </bottom>
      <diagonal/>
    </border>
    <border>
      <left style="dashed">
        <color indexed="64"/>
      </left>
      <right style="double">
        <color indexed="64"/>
      </right>
      <top style="dashed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dashed">
        <color indexed="64"/>
      </left>
      <right style="double">
        <color indexed="64"/>
      </right>
      <top style="hair">
        <color indexed="64"/>
      </top>
      <bottom/>
      <diagonal/>
    </border>
    <border>
      <left style="dashed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dash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ashed">
        <color indexed="64"/>
      </left>
      <right style="double">
        <color indexed="64"/>
      </right>
      <top/>
      <bottom style="hair">
        <color indexed="64"/>
      </bottom>
      <diagonal/>
    </border>
    <border>
      <left style="dashed">
        <color indexed="64"/>
      </left>
      <right style="double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/>
    <xf numFmtId="38" fontId="2" fillId="0" borderId="0" applyFont="0" applyFill="0" applyBorder="0" applyAlignment="0" applyProtection="0"/>
  </cellStyleXfs>
  <cellXfs count="582">
    <xf numFmtId="0" fontId="0" fillId="0" borderId="0" xfId="0">
      <alignment vertical="center"/>
    </xf>
    <xf numFmtId="0" fontId="2" fillId="0" borderId="0" xfId="1">
      <alignment vertical="center"/>
    </xf>
    <xf numFmtId="49" fontId="7" fillId="0" borderId="0" xfId="1" applyNumberFormat="1" applyFont="1" applyAlignment="1">
      <alignment horizontal="right" vertical="center"/>
    </xf>
    <xf numFmtId="0" fontId="10" fillId="0" borderId="0" xfId="1" applyFont="1" applyAlignment="1" applyProtection="1">
      <alignment vertical="center" shrinkToFit="1"/>
      <protection locked="0"/>
    </xf>
    <xf numFmtId="0" fontId="10" fillId="0" borderId="0" xfId="1" applyFont="1" applyAlignment="1" applyProtection="1">
      <alignment horizontal="center" vertical="center" shrinkToFit="1"/>
      <protection locked="0"/>
    </xf>
    <xf numFmtId="49" fontId="6" fillId="0" borderId="0" xfId="1" applyNumberFormat="1" applyFont="1" applyAlignment="1">
      <alignment vertical="center" shrinkToFit="1"/>
    </xf>
    <xf numFmtId="49" fontId="7" fillId="0" borderId="0" xfId="1" applyNumberFormat="1" applyFont="1" applyAlignment="1">
      <alignment vertical="center" shrinkToFit="1"/>
    </xf>
    <xf numFmtId="49" fontId="12" fillId="0" borderId="0" xfId="1" applyNumberFormat="1" applyFont="1" applyProtection="1">
      <alignment vertical="center"/>
      <protection locked="0"/>
    </xf>
    <xf numFmtId="49" fontId="11" fillId="0" borderId="0" xfId="1" applyNumberFormat="1" applyFont="1">
      <alignment vertical="center"/>
    </xf>
    <xf numFmtId="49" fontId="11" fillId="0" borderId="0" xfId="1" applyNumberFormat="1" applyFont="1" applyAlignment="1">
      <alignment vertical="center" wrapText="1" shrinkToFit="1"/>
    </xf>
    <xf numFmtId="49" fontId="11" fillId="0" borderId="7" xfId="1" applyNumberFormat="1" applyFont="1" applyBorder="1">
      <alignment vertical="center"/>
    </xf>
    <xf numFmtId="0" fontId="2" fillId="0" borderId="7" xfId="1" applyBorder="1">
      <alignment vertical="center"/>
    </xf>
    <xf numFmtId="49" fontId="12" fillId="0" borderId="7" xfId="1" applyNumberFormat="1" applyFont="1" applyBorder="1" applyProtection="1">
      <alignment vertical="center"/>
      <protection locked="0"/>
    </xf>
    <xf numFmtId="0" fontId="11" fillId="0" borderId="4" xfId="1" applyFont="1" applyBorder="1" applyAlignment="1">
      <alignment horizontal="center" vertical="center" shrinkToFit="1"/>
    </xf>
    <xf numFmtId="176" fontId="16" fillId="0" borderId="28" xfId="1" applyNumberFormat="1" applyFont="1" applyBorder="1" applyAlignment="1">
      <alignment vertical="center" shrinkToFit="1"/>
    </xf>
    <xf numFmtId="176" fontId="16" fillId="0" borderId="29" xfId="1" applyNumberFormat="1" applyFont="1" applyBorder="1" applyAlignment="1">
      <alignment vertical="center" shrinkToFit="1"/>
    </xf>
    <xf numFmtId="176" fontId="16" fillId="0" borderId="10" xfId="1" applyNumberFormat="1" applyFont="1" applyBorder="1" applyAlignment="1">
      <alignment vertical="center" shrinkToFit="1"/>
    </xf>
    <xf numFmtId="176" fontId="16" fillId="0" borderId="11" xfId="1" applyNumberFormat="1" applyFont="1" applyBorder="1" applyAlignment="1">
      <alignment vertical="center" shrinkToFit="1"/>
    </xf>
    <xf numFmtId="176" fontId="16" fillId="0" borderId="9" xfId="1" applyNumberFormat="1" applyFont="1" applyBorder="1" applyAlignment="1">
      <alignment vertical="center" shrinkToFit="1"/>
    </xf>
    <xf numFmtId="176" fontId="16" fillId="0" borderId="30" xfId="1" applyNumberFormat="1" applyFont="1" applyBorder="1" applyAlignment="1">
      <alignment vertical="center" shrinkToFit="1"/>
    </xf>
    <xf numFmtId="176" fontId="12" fillId="0" borderId="31" xfId="1" applyNumberFormat="1" applyFont="1" applyBorder="1" applyAlignment="1" applyProtection="1">
      <alignment vertical="center" shrinkToFit="1"/>
      <protection locked="0"/>
    </xf>
    <xf numFmtId="176" fontId="16" fillId="0" borderId="27" xfId="1" applyNumberFormat="1" applyFont="1" applyBorder="1" applyAlignment="1">
      <alignment vertical="center" shrinkToFit="1"/>
    </xf>
    <xf numFmtId="176" fontId="20" fillId="0" borderId="27" xfId="1" applyNumberFormat="1" applyFont="1" applyBorder="1" applyAlignment="1">
      <alignment vertical="center" shrinkToFit="1"/>
    </xf>
    <xf numFmtId="176" fontId="11" fillId="0" borderId="33" xfId="1" applyNumberFormat="1" applyFont="1" applyBorder="1" applyAlignment="1">
      <alignment vertical="center" shrinkToFit="1"/>
    </xf>
    <xf numFmtId="176" fontId="12" fillId="0" borderId="34" xfId="1" applyNumberFormat="1" applyFont="1" applyBorder="1" applyAlignment="1" applyProtection="1">
      <alignment vertical="center" shrinkToFit="1"/>
      <protection locked="0"/>
    </xf>
    <xf numFmtId="176" fontId="12" fillId="0" borderId="33" xfId="1" applyNumberFormat="1" applyFont="1" applyBorder="1" applyAlignment="1">
      <alignment vertical="center" shrinkToFit="1"/>
    </xf>
    <xf numFmtId="176" fontId="12" fillId="0" borderId="35" xfId="1" applyNumberFormat="1" applyFont="1" applyBorder="1" applyAlignment="1" applyProtection="1">
      <alignment vertical="center" shrinkToFit="1"/>
      <protection locked="0"/>
    </xf>
    <xf numFmtId="176" fontId="12" fillId="0" borderId="5" xfId="1" applyNumberFormat="1" applyFont="1" applyBorder="1" applyAlignment="1">
      <alignment vertical="center" shrinkToFit="1"/>
    </xf>
    <xf numFmtId="176" fontId="12" fillId="0" borderId="36" xfId="1" applyNumberFormat="1" applyFont="1" applyBorder="1" applyAlignment="1">
      <alignment vertical="center" shrinkToFit="1"/>
    </xf>
    <xf numFmtId="176" fontId="16" fillId="0" borderId="34" xfId="1" applyNumberFormat="1" applyFont="1" applyBorder="1" applyAlignment="1">
      <alignment vertical="center" shrinkToFit="1"/>
    </xf>
    <xf numFmtId="176" fontId="16" fillId="3" borderId="37" xfId="1" applyNumberFormat="1" applyFont="1" applyFill="1" applyBorder="1" applyAlignment="1">
      <alignment vertical="center" shrinkToFit="1"/>
    </xf>
    <xf numFmtId="176" fontId="11" fillId="3" borderId="38" xfId="1" applyNumberFormat="1" applyFont="1" applyFill="1" applyBorder="1" applyAlignment="1">
      <alignment vertical="center" shrinkToFit="1"/>
    </xf>
    <xf numFmtId="176" fontId="11" fillId="3" borderId="32" xfId="1" applyNumberFormat="1" applyFont="1" applyFill="1" applyBorder="1" applyAlignment="1">
      <alignment vertical="center" shrinkToFit="1"/>
    </xf>
    <xf numFmtId="176" fontId="12" fillId="0" borderId="39" xfId="1" applyNumberFormat="1" applyFont="1" applyBorder="1" applyAlignment="1" applyProtection="1">
      <alignment vertical="center" shrinkToFit="1"/>
      <protection locked="0"/>
    </xf>
    <xf numFmtId="176" fontId="12" fillId="0" borderId="40" xfId="1" applyNumberFormat="1" applyFont="1" applyBorder="1" applyAlignment="1" applyProtection="1">
      <alignment vertical="center" shrinkToFit="1"/>
      <protection locked="0"/>
    </xf>
    <xf numFmtId="176" fontId="12" fillId="0" borderId="6" xfId="1" applyNumberFormat="1" applyFont="1" applyBorder="1" applyAlignment="1">
      <alignment vertical="center" shrinkToFit="1"/>
    </xf>
    <xf numFmtId="176" fontId="16" fillId="0" borderId="39" xfId="1" applyNumberFormat="1" applyFont="1" applyBorder="1" applyAlignment="1">
      <alignment vertical="center" shrinkToFit="1"/>
    </xf>
    <xf numFmtId="176" fontId="11" fillId="0" borderId="42" xfId="1" applyNumberFormat="1" applyFont="1" applyBorder="1" applyAlignment="1">
      <alignment vertical="center" shrinkToFit="1"/>
    </xf>
    <xf numFmtId="176" fontId="12" fillId="0" borderId="43" xfId="1" applyNumberFormat="1" applyFont="1" applyBorder="1" applyAlignment="1" applyProtection="1">
      <alignment vertical="center" shrinkToFit="1"/>
      <protection locked="0"/>
    </xf>
    <xf numFmtId="176" fontId="12" fillId="0" borderId="42" xfId="1" applyNumberFormat="1" applyFont="1" applyBorder="1" applyAlignment="1">
      <alignment vertical="center" shrinkToFit="1"/>
    </xf>
    <xf numFmtId="176" fontId="12" fillId="0" borderId="44" xfId="1" applyNumberFormat="1" applyFont="1" applyBorder="1" applyAlignment="1" applyProtection="1">
      <alignment vertical="center" shrinkToFit="1"/>
      <protection locked="0"/>
    </xf>
    <xf numFmtId="176" fontId="12" fillId="0" borderId="8" xfId="1" applyNumberFormat="1" applyFont="1" applyBorder="1" applyAlignment="1">
      <alignment vertical="center" shrinkToFit="1"/>
    </xf>
    <xf numFmtId="176" fontId="16" fillId="0" borderId="45" xfId="1" applyNumberFormat="1" applyFont="1" applyBorder="1" applyAlignment="1">
      <alignment vertical="center" shrinkToFit="1"/>
    </xf>
    <xf numFmtId="176" fontId="16" fillId="3" borderId="46" xfId="1" applyNumberFormat="1" applyFont="1" applyFill="1" applyBorder="1" applyAlignment="1">
      <alignment vertical="center" shrinkToFit="1"/>
    </xf>
    <xf numFmtId="176" fontId="11" fillId="3" borderId="47" xfId="1" applyNumberFormat="1" applyFont="1" applyFill="1" applyBorder="1" applyAlignment="1">
      <alignment vertical="center" shrinkToFit="1"/>
    </xf>
    <xf numFmtId="176" fontId="11" fillId="3" borderId="41" xfId="1" applyNumberFormat="1" applyFont="1" applyFill="1" applyBorder="1" applyAlignment="1">
      <alignment vertical="center" shrinkToFit="1"/>
    </xf>
    <xf numFmtId="176" fontId="12" fillId="0" borderId="48" xfId="1" applyNumberFormat="1" applyFont="1" applyBorder="1" applyAlignment="1">
      <alignment vertical="center" shrinkToFit="1"/>
    </xf>
    <xf numFmtId="176" fontId="16" fillId="0" borderId="49" xfId="1" applyNumberFormat="1" applyFont="1" applyBorder="1" applyAlignment="1">
      <alignment vertical="center" shrinkToFit="1"/>
    </xf>
    <xf numFmtId="176" fontId="21" fillId="3" borderId="47" xfId="1" applyNumberFormat="1" applyFont="1" applyFill="1" applyBorder="1" applyAlignment="1">
      <alignment vertical="center" shrinkToFit="1"/>
    </xf>
    <xf numFmtId="176" fontId="21" fillId="3" borderId="41" xfId="1" applyNumberFormat="1" applyFont="1" applyFill="1" applyBorder="1" applyAlignment="1">
      <alignment vertical="center" shrinkToFit="1"/>
    </xf>
    <xf numFmtId="176" fontId="11" fillId="0" borderId="12" xfId="1" applyNumberFormat="1" applyFont="1" applyBorder="1" applyAlignment="1">
      <alignment vertical="center" shrinkToFit="1"/>
    </xf>
    <xf numFmtId="176" fontId="16" fillId="0" borderId="15" xfId="1" applyNumberFormat="1" applyFont="1" applyBorder="1" applyAlignment="1">
      <alignment vertical="center" shrinkToFit="1"/>
    </xf>
    <xf numFmtId="176" fontId="16" fillId="0" borderId="12" xfId="1" applyNumberFormat="1" applyFont="1" applyBorder="1" applyAlignment="1">
      <alignment vertical="center" shrinkToFit="1"/>
    </xf>
    <xf numFmtId="176" fontId="16" fillId="0" borderId="14" xfId="1" applyNumberFormat="1" applyFont="1" applyBorder="1" applyAlignment="1">
      <alignment vertical="center" shrinkToFit="1"/>
    </xf>
    <xf numFmtId="176" fontId="16" fillId="0" borderId="13" xfId="1" applyNumberFormat="1" applyFont="1" applyBorder="1" applyAlignment="1">
      <alignment vertical="center" shrinkToFit="1"/>
    </xf>
    <xf numFmtId="176" fontId="16" fillId="0" borderId="50" xfId="1" applyNumberFormat="1" applyFont="1" applyBorder="1" applyAlignment="1">
      <alignment vertical="center" shrinkToFit="1"/>
    </xf>
    <xf numFmtId="176" fontId="16" fillId="0" borderId="51" xfId="1" applyNumberFormat="1" applyFont="1" applyBorder="1" applyAlignment="1">
      <alignment vertical="center" shrinkToFit="1"/>
    </xf>
    <xf numFmtId="176" fontId="16" fillId="0" borderId="52" xfId="1" applyNumberFormat="1" applyFont="1" applyBorder="1" applyAlignment="1">
      <alignment vertical="center" shrinkToFit="1"/>
    </xf>
    <xf numFmtId="176" fontId="16" fillId="0" borderId="1" xfId="1" applyNumberFormat="1" applyFont="1" applyBorder="1" applyAlignment="1">
      <alignment vertical="center" shrinkToFit="1"/>
    </xf>
    <xf numFmtId="177" fontId="16" fillId="0" borderId="55" xfId="1" applyNumberFormat="1" applyFont="1" applyBorder="1" applyAlignment="1">
      <alignment vertical="center" shrinkToFit="1"/>
    </xf>
    <xf numFmtId="177" fontId="16" fillId="0" borderId="57" xfId="1" applyNumberFormat="1" applyFont="1" applyBorder="1" applyAlignment="1">
      <alignment vertical="center" shrinkToFit="1"/>
    </xf>
    <xf numFmtId="176" fontId="16" fillId="0" borderId="3" xfId="1" applyNumberFormat="1" applyFont="1" applyBorder="1" applyAlignment="1">
      <alignment vertical="center" shrinkToFit="1"/>
    </xf>
    <xf numFmtId="176" fontId="11" fillId="0" borderId="59" xfId="1" applyNumberFormat="1" applyFont="1" applyBorder="1" applyAlignment="1">
      <alignment vertical="center" shrinkToFit="1"/>
    </xf>
    <xf numFmtId="176" fontId="16" fillId="0" borderId="60" xfId="1" applyNumberFormat="1" applyFont="1" applyBorder="1" applyAlignment="1">
      <alignment vertical="center" shrinkToFit="1"/>
    </xf>
    <xf numFmtId="176" fontId="16" fillId="0" borderId="59" xfId="1" applyNumberFormat="1" applyFont="1" applyBorder="1" applyAlignment="1">
      <alignment vertical="center" shrinkToFit="1"/>
    </xf>
    <xf numFmtId="176" fontId="16" fillId="0" borderId="61" xfId="1" applyNumberFormat="1" applyFont="1" applyBorder="1" applyAlignment="1">
      <alignment vertical="center" shrinkToFit="1"/>
    </xf>
    <xf numFmtId="176" fontId="16" fillId="0" borderId="62" xfId="1" applyNumberFormat="1" applyFont="1" applyBorder="1" applyAlignment="1">
      <alignment vertical="center" shrinkToFit="1"/>
    </xf>
    <xf numFmtId="176" fontId="16" fillId="0" borderId="63" xfId="1" applyNumberFormat="1" applyFont="1" applyBorder="1" applyAlignment="1">
      <alignment vertical="center" shrinkToFit="1"/>
    </xf>
    <xf numFmtId="176" fontId="16" fillId="0" borderId="64" xfId="1" applyNumberFormat="1" applyFont="1" applyBorder="1" applyAlignment="1">
      <alignment vertical="center" shrinkToFit="1"/>
    </xf>
    <xf numFmtId="177" fontId="16" fillId="3" borderId="65" xfId="1" applyNumberFormat="1" applyFont="1" applyFill="1" applyBorder="1" applyAlignment="1">
      <alignment vertical="center" shrinkToFit="1"/>
    </xf>
    <xf numFmtId="176" fontId="11" fillId="3" borderId="59" xfId="1" applyNumberFormat="1" applyFont="1" applyFill="1" applyBorder="1" applyAlignment="1">
      <alignment vertical="center" shrinkToFit="1"/>
    </xf>
    <xf numFmtId="176" fontId="16" fillId="0" borderId="66" xfId="1" applyNumberFormat="1" applyFont="1" applyBorder="1" applyAlignment="1">
      <alignment vertical="center" shrinkToFit="1"/>
    </xf>
    <xf numFmtId="176" fontId="11" fillId="3" borderId="70" xfId="1" applyNumberFormat="1" applyFont="1" applyFill="1" applyBorder="1" applyAlignment="1">
      <alignment vertical="center" shrinkToFit="1"/>
    </xf>
    <xf numFmtId="176" fontId="11" fillId="3" borderId="69" xfId="1" applyNumberFormat="1" applyFont="1" applyFill="1" applyBorder="1" applyAlignment="1">
      <alignment vertical="center" shrinkToFit="1"/>
    </xf>
    <xf numFmtId="176" fontId="11" fillId="3" borderId="68" xfId="1" applyNumberFormat="1" applyFont="1" applyFill="1" applyBorder="1" applyAlignment="1">
      <alignment vertical="center" shrinkToFit="1"/>
    </xf>
    <xf numFmtId="176" fontId="11" fillId="3" borderId="23" xfId="1" applyNumberFormat="1" applyFont="1" applyFill="1" applyBorder="1" applyAlignment="1">
      <alignment vertical="center" shrinkToFit="1"/>
    </xf>
    <xf numFmtId="176" fontId="16" fillId="3" borderId="24" xfId="1" applyNumberFormat="1" applyFont="1" applyFill="1" applyBorder="1" applyAlignment="1">
      <alignment vertical="center" shrinkToFit="1"/>
    </xf>
    <xf numFmtId="176" fontId="16" fillId="3" borderId="71" xfId="1" applyNumberFormat="1" applyFont="1" applyFill="1" applyBorder="1" applyAlignment="1">
      <alignment vertical="center" shrinkToFit="1"/>
    </xf>
    <xf numFmtId="0" fontId="2" fillId="3" borderId="72" xfId="1" applyFill="1" applyBorder="1">
      <alignment vertical="center"/>
    </xf>
    <xf numFmtId="0" fontId="19" fillId="0" borderId="23" xfId="1" applyFont="1" applyBorder="1" applyAlignment="1">
      <alignment horizontal="right" vertical="center"/>
    </xf>
    <xf numFmtId="176" fontId="22" fillId="2" borderId="73" xfId="1" applyNumberFormat="1" applyFont="1" applyFill="1" applyBorder="1" applyAlignment="1" applyProtection="1">
      <alignment vertical="center" shrinkToFit="1"/>
      <protection locked="0"/>
    </xf>
    <xf numFmtId="176" fontId="11" fillId="0" borderId="0" xfId="1" applyNumberFormat="1" applyFont="1" applyAlignment="1">
      <alignment vertical="center" shrinkToFit="1"/>
    </xf>
    <xf numFmtId="0" fontId="10" fillId="0" borderId="0" xfId="1" applyFont="1" applyAlignment="1">
      <alignment vertical="center" shrinkToFit="1"/>
    </xf>
    <xf numFmtId="176" fontId="23" fillId="0" borderId="0" xfId="1" applyNumberFormat="1" applyFont="1" applyAlignment="1">
      <alignment horizontal="right" vertical="center"/>
    </xf>
    <xf numFmtId="0" fontId="23" fillId="0" borderId="0" xfId="1" applyFont="1" applyAlignment="1">
      <alignment horizontal="right" vertical="center"/>
    </xf>
    <xf numFmtId="176" fontId="11" fillId="0" borderId="78" xfId="1" applyNumberFormat="1" applyFont="1" applyBorder="1" applyAlignment="1">
      <alignment horizontal="centerContinuous" vertical="center"/>
    </xf>
    <xf numFmtId="49" fontId="12" fillId="0" borderId="75" xfId="1" applyNumberFormat="1" applyFont="1" applyBorder="1" applyAlignment="1">
      <alignment horizontal="centerContinuous" vertical="center" shrinkToFit="1"/>
    </xf>
    <xf numFmtId="0" fontId="19" fillId="0" borderId="76" xfId="1" applyFont="1" applyBorder="1" applyAlignment="1">
      <alignment horizontal="centerContinuous" vertical="center"/>
    </xf>
    <xf numFmtId="49" fontId="12" fillId="0" borderId="31" xfId="1" applyNumberFormat="1" applyFont="1" applyBorder="1" applyAlignment="1">
      <alignment horizontal="centerContinuous" vertical="center" shrinkToFit="1"/>
    </xf>
    <xf numFmtId="0" fontId="2" fillId="0" borderId="0" xfId="1" applyAlignment="1" applyProtection="1">
      <alignment horizontal="center" vertical="center"/>
      <protection locked="0"/>
    </xf>
    <xf numFmtId="0" fontId="2" fillId="0" borderId="0" xfId="1" applyAlignment="1">
      <alignment horizontal="center" vertical="center"/>
    </xf>
    <xf numFmtId="0" fontId="19" fillId="0" borderId="85" xfId="1" applyFont="1" applyBorder="1" applyAlignment="1">
      <alignment horizontal="center" vertical="center"/>
    </xf>
    <xf numFmtId="176" fontId="11" fillId="0" borderId="0" xfId="1" applyNumberFormat="1" applyFont="1" applyAlignment="1">
      <alignment horizontal="right" vertical="center" shrinkToFit="1"/>
    </xf>
    <xf numFmtId="49" fontId="15" fillId="0" borderId="0" xfId="1" applyNumberFormat="1" applyFont="1" applyProtection="1">
      <alignment vertical="center"/>
      <protection locked="0"/>
    </xf>
    <xf numFmtId="176" fontId="11" fillId="0" borderId="85" xfId="1" applyNumberFormat="1" applyFont="1" applyBorder="1" applyAlignment="1">
      <alignment horizontal="center" vertical="center" shrinkToFit="1"/>
    </xf>
    <xf numFmtId="0" fontId="19" fillId="0" borderId="85" xfId="1" applyFont="1" applyBorder="1" applyAlignment="1" applyProtection="1">
      <alignment horizontal="center" vertical="center"/>
      <protection locked="0"/>
    </xf>
    <xf numFmtId="49" fontId="15" fillId="0" borderId="0" xfId="1" applyNumberFormat="1" applyFont="1">
      <alignment vertical="center"/>
    </xf>
    <xf numFmtId="0" fontId="5" fillId="0" borderId="0" xfId="2" applyAlignment="1"/>
    <xf numFmtId="49" fontId="15" fillId="0" borderId="0" xfId="1" applyNumberFormat="1" applyFont="1" applyAlignment="1">
      <alignment vertical="center" wrapText="1" shrinkToFit="1"/>
    </xf>
    <xf numFmtId="0" fontId="2" fillId="0" borderId="0" xfId="1" applyAlignment="1">
      <alignment vertical="center" wrapText="1" shrinkToFit="1"/>
    </xf>
    <xf numFmtId="0" fontId="26" fillId="0" borderId="0" xfId="1" applyFont="1" applyAlignment="1">
      <alignment vertical="center" wrapText="1" shrinkToFit="1"/>
    </xf>
    <xf numFmtId="0" fontId="11" fillId="0" borderId="0" xfId="1" applyFont="1" applyAlignment="1">
      <alignment horizontal="right" vertical="center" shrinkToFit="1"/>
    </xf>
    <xf numFmtId="176" fontId="16" fillId="0" borderId="0" xfId="1" applyNumberFormat="1" applyFont="1" applyAlignment="1">
      <alignment vertical="center" shrinkToFit="1"/>
    </xf>
    <xf numFmtId="176" fontId="11" fillId="0" borderId="87" xfId="1" applyNumberFormat="1" applyFont="1" applyBorder="1" applyAlignment="1">
      <alignment horizontal="center" vertical="center" shrinkToFit="1"/>
    </xf>
    <xf numFmtId="49" fontId="12" fillId="0" borderId="88" xfId="1" applyNumberFormat="1" applyFont="1" applyBorder="1" applyAlignment="1" applyProtection="1">
      <alignment horizontal="center" vertical="center" shrinkToFit="1"/>
      <protection locked="0"/>
    </xf>
    <xf numFmtId="0" fontId="19" fillId="0" borderId="87" xfId="1" applyFont="1" applyBorder="1" applyAlignment="1">
      <alignment horizontal="center"/>
    </xf>
    <xf numFmtId="0" fontId="19" fillId="0" borderId="0" xfId="1" applyFont="1">
      <alignment vertical="center"/>
    </xf>
    <xf numFmtId="176" fontId="28" fillId="0" borderId="0" xfId="3" applyNumberFormat="1" applyFont="1" applyAlignment="1">
      <alignment horizontal="right" vertical="center" shrinkToFit="1"/>
    </xf>
    <xf numFmtId="49" fontId="12" fillId="0" borderId="0" xfId="1" applyNumberFormat="1" applyFont="1" applyAlignment="1">
      <alignment horizontal="center" vertical="center" shrinkToFit="1"/>
    </xf>
    <xf numFmtId="176" fontId="29" fillId="0" borderId="0" xfId="1" applyNumberFormat="1" applyFont="1" applyAlignment="1">
      <alignment horizontal="right" vertical="center" wrapText="1" shrinkToFit="1"/>
    </xf>
    <xf numFmtId="0" fontId="10" fillId="0" borderId="0" xfId="1" applyFont="1" applyAlignment="1">
      <alignment horizontal="right" vertical="center" wrapText="1" shrinkToFit="1"/>
    </xf>
    <xf numFmtId="0" fontId="2" fillId="0" borderId="0" xfId="1" applyProtection="1">
      <alignment vertical="center"/>
      <protection locked="0"/>
    </xf>
    <xf numFmtId="0" fontId="2" fillId="0" borderId="0" xfId="1" applyAlignment="1" applyProtection="1">
      <protection locked="0"/>
    </xf>
    <xf numFmtId="176" fontId="11" fillId="0" borderId="41" xfId="1" applyNumberFormat="1" applyFont="1" applyBorder="1" applyAlignment="1">
      <alignment vertical="center" shrinkToFit="1"/>
    </xf>
    <xf numFmtId="176" fontId="11" fillId="0" borderId="27" xfId="1" applyNumberFormat="1" applyFont="1" applyBorder="1" applyAlignment="1">
      <alignment vertical="center" shrinkToFit="1"/>
    </xf>
    <xf numFmtId="12" fontId="15" fillId="0" borderId="0" xfId="1" applyNumberFormat="1" applyFont="1" applyAlignment="1" applyProtection="1">
      <alignment horizontal="center" vertical="center" shrinkToFit="1"/>
      <protection locked="0"/>
    </xf>
    <xf numFmtId="12" fontId="10" fillId="0" borderId="7" xfId="1" applyNumberFormat="1" applyFont="1" applyBorder="1" applyAlignment="1" applyProtection="1">
      <alignment vertical="center" shrinkToFit="1"/>
      <protection locked="0"/>
    </xf>
    <xf numFmtId="176" fontId="11" fillId="0" borderId="80" xfId="1" applyNumberFormat="1" applyFont="1" applyBorder="1" applyAlignment="1">
      <alignment horizontal="center" vertical="center" shrinkToFit="1"/>
    </xf>
    <xf numFmtId="49" fontId="12" fillId="0" borderId="80" xfId="1" applyNumberFormat="1" applyFont="1" applyBorder="1" applyAlignment="1" applyProtection="1">
      <alignment horizontal="center" vertical="center" shrinkToFit="1"/>
      <protection locked="0"/>
    </xf>
    <xf numFmtId="176" fontId="11" fillId="0" borderId="28" xfId="1" applyNumberFormat="1" applyFont="1" applyBorder="1">
      <alignment vertical="center"/>
    </xf>
    <xf numFmtId="176" fontId="11" fillId="0" borderId="53" xfId="1" applyNumberFormat="1" applyFont="1" applyBorder="1">
      <alignment vertical="center"/>
    </xf>
    <xf numFmtId="176" fontId="11" fillId="0" borderId="31" xfId="1" applyNumberFormat="1" applyFont="1" applyBorder="1">
      <alignment vertical="center"/>
    </xf>
    <xf numFmtId="176" fontId="12" fillId="0" borderId="28" xfId="1" applyNumberFormat="1" applyFont="1" applyBorder="1" applyAlignment="1">
      <alignment vertical="center" shrinkToFit="1"/>
    </xf>
    <xf numFmtId="176" fontId="12" fillId="0" borderId="91" xfId="1" applyNumberFormat="1" applyFont="1" applyBorder="1" applyAlignment="1" applyProtection="1">
      <alignment vertical="center" shrinkToFit="1"/>
      <protection locked="0"/>
    </xf>
    <xf numFmtId="176" fontId="12" fillId="0" borderId="53" xfId="1" applyNumberFormat="1" applyFont="1" applyBorder="1" applyAlignment="1">
      <alignment vertical="center" shrinkToFit="1"/>
    </xf>
    <xf numFmtId="176" fontId="12" fillId="0" borderId="54" xfId="1" applyNumberFormat="1" applyFont="1" applyBorder="1" applyAlignment="1">
      <alignment vertical="center" shrinkToFit="1"/>
    </xf>
    <xf numFmtId="176" fontId="16" fillId="0" borderId="92" xfId="1" applyNumberFormat="1" applyFont="1" applyBorder="1" applyAlignment="1">
      <alignment vertical="center" shrinkToFit="1"/>
    </xf>
    <xf numFmtId="176" fontId="16" fillId="0" borderId="91" xfId="1" applyNumberFormat="1" applyFont="1" applyBorder="1" applyAlignment="1">
      <alignment vertical="center" shrinkToFit="1"/>
    </xf>
    <xf numFmtId="176" fontId="11" fillId="0" borderId="23" xfId="1" applyNumberFormat="1" applyFont="1" applyBorder="1">
      <alignment vertical="center"/>
    </xf>
    <xf numFmtId="176" fontId="11" fillId="0" borderId="7" xfId="1" applyNumberFormat="1" applyFont="1" applyBorder="1">
      <alignment vertical="center"/>
    </xf>
    <xf numFmtId="176" fontId="11" fillId="0" borderId="24" xfId="1" applyNumberFormat="1" applyFont="1" applyBorder="1">
      <alignment vertical="center"/>
    </xf>
    <xf numFmtId="176" fontId="12" fillId="0" borderId="23" xfId="1" applyNumberFormat="1" applyFont="1" applyBorder="1" applyAlignment="1">
      <alignment vertical="center" shrinkToFit="1"/>
    </xf>
    <xf numFmtId="176" fontId="12" fillId="0" borderId="24" xfId="1" applyNumberFormat="1" applyFont="1" applyBorder="1" applyAlignment="1" applyProtection="1">
      <alignment vertical="center" shrinkToFit="1"/>
      <protection locked="0"/>
    </xf>
    <xf numFmtId="176" fontId="12" fillId="0" borderId="93" xfId="1" applyNumberFormat="1" applyFont="1" applyBorder="1" applyAlignment="1" applyProtection="1">
      <alignment vertical="center" shrinkToFit="1"/>
      <protection locked="0"/>
    </xf>
    <xf numFmtId="176" fontId="12" fillId="0" borderId="7" xfId="1" applyNumberFormat="1" applyFont="1" applyBorder="1" applyAlignment="1">
      <alignment vertical="center" shrinkToFit="1"/>
    </xf>
    <xf numFmtId="176" fontId="12" fillId="0" borderId="56" xfId="1" applyNumberFormat="1" applyFont="1" applyBorder="1" applyAlignment="1">
      <alignment vertical="center" shrinkToFit="1"/>
    </xf>
    <xf numFmtId="176" fontId="16" fillId="0" borderId="24" xfId="1" applyNumberFormat="1" applyFont="1" applyBorder="1" applyAlignment="1">
      <alignment vertical="center" shrinkToFit="1"/>
    </xf>
    <xf numFmtId="176" fontId="16" fillId="0" borderId="93" xfId="1" applyNumberFormat="1" applyFont="1" applyBorder="1" applyAlignment="1">
      <alignment vertical="center" shrinkToFit="1"/>
    </xf>
    <xf numFmtId="0" fontId="2" fillId="0" borderId="0" xfId="3" applyProtection="1">
      <protection locked="0"/>
    </xf>
    <xf numFmtId="0" fontId="10" fillId="0" borderId="0" xfId="3" applyFont="1" applyAlignment="1">
      <alignment vertical="center"/>
    </xf>
    <xf numFmtId="0" fontId="10" fillId="0" borderId="0" xfId="3" applyFont="1" applyAlignment="1" applyProtection="1">
      <alignment horizontal="center" vertical="center" shrinkToFit="1"/>
      <protection locked="0"/>
    </xf>
    <xf numFmtId="0" fontId="2" fillId="0" borderId="0" xfId="3"/>
    <xf numFmtId="49" fontId="11" fillId="0" borderId="0" xfId="3" applyNumberFormat="1" applyFont="1" applyAlignment="1" applyProtection="1">
      <alignment horizontal="left" vertical="center" shrinkToFit="1"/>
      <protection locked="0"/>
    </xf>
    <xf numFmtId="49" fontId="12" fillId="0" borderId="0" xfId="3" applyNumberFormat="1" applyFont="1" applyAlignment="1">
      <alignment vertical="center" shrinkToFit="1"/>
    </xf>
    <xf numFmtId="49" fontId="11" fillId="0" borderId="0" xfId="3" applyNumberFormat="1" applyFont="1" applyAlignment="1">
      <alignment horizontal="right" vertical="center" shrinkToFit="1"/>
    </xf>
    <xf numFmtId="49" fontId="11" fillId="0" borderId="0" xfId="3" applyNumberFormat="1" applyFont="1" applyAlignment="1" applyProtection="1">
      <alignment horizontal="right" vertical="center" shrinkToFit="1"/>
      <protection locked="0"/>
    </xf>
    <xf numFmtId="12" fontId="15" fillId="0" borderId="86" xfId="3" applyNumberFormat="1" applyFont="1" applyBorder="1" applyAlignment="1">
      <alignment horizontal="center" vertical="center" shrinkToFit="1"/>
    </xf>
    <xf numFmtId="49" fontId="11" fillId="0" borderId="0" xfId="3" applyNumberFormat="1" applyFont="1" applyAlignment="1">
      <alignment vertical="center" wrapText="1" shrinkToFit="1"/>
    </xf>
    <xf numFmtId="12" fontId="10" fillId="0" borderId="7" xfId="3" applyNumberFormat="1" applyFont="1" applyBorder="1" applyAlignment="1">
      <alignment vertical="center" shrinkToFit="1"/>
    </xf>
    <xf numFmtId="49" fontId="10" fillId="0" borderId="0" xfId="3" applyNumberFormat="1" applyFont="1" applyAlignment="1" applyProtection="1">
      <alignment horizontal="right" vertical="center" shrinkToFit="1"/>
      <protection locked="0"/>
    </xf>
    <xf numFmtId="0" fontId="10" fillId="0" borderId="8" xfId="3" applyFont="1" applyBorder="1" applyAlignment="1">
      <alignment vertical="center" shrinkToFit="1"/>
    </xf>
    <xf numFmtId="178" fontId="12" fillId="0" borderId="97" xfId="4" applyNumberFormat="1" applyFont="1" applyBorder="1" applyAlignment="1" applyProtection="1">
      <alignment vertical="center" shrinkToFit="1"/>
      <protection locked="0"/>
    </xf>
    <xf numFmtId="178" fontId="12" fillId="0" borderId="42" xfId="4" applyNumberFormat="1" applyFont="1" applyBorder="1" applyAlignment="1" applyProtection="1">
      <alignment vertical="center" shrinkToFit="1"/>
    </xf>
    <xf numFmtId="178" fontId="16" fillId="0" borderId="8" xfId="4" applyNumberFormat="1" applyFont="1" applyBorder="1" applyAlignment="1" applyProtection="1">
      <alignment vertical="center" shrinkToFit="1"/>
    </xf>
    <xf numFmtId="178" fontId="12" fillId="0" borderId="47" xfId="4" quotePrefix="1" applyNumberFormat="1" applyFont="1" applyBorder="1" applyAlignment="1" applyProtection="1">
      <alignment horizontal="center" vertical="center" shrinkToFit="1"/>
    </xf>
    <xf numFmtId="178" fontId="11" fillId="0" borderId="47" xfId="4" quotePrefix="1" applyNumberFormat="1" applyFont="1" applyBorder="1" applyAlignment="1" applyProtection="1">
      <alignment horizontal="center" vertical="center" shrinkToFit="1"/>
    </xf>
    <xf numFmtId="178" fontId="16" fillId="0" borderId="42" xfId="4" applyNumberFormat="1" applyFont="1" applyBorder="1" applyAlignment="1" applyProtection="1">
      <alignment vertical="center" shrinkToFit="1"/>
    </xf>
    <xf numFmtId="178" fontId="16" fillId="0" borderId="47" xfId="4" applyNumberFormat="1" applyFont="1" applyBorder="1" applyAlignment="1" applyProtection="1">
      <alignment vertical="center" shrinkToFit="1"/>
    </xf>
    <xf numFmtId="0" fontId="11" fillId="0" borderId="4" xfId="3" applyFont="1" applyBorder="1" applyAlignment="1">
      <alignment horizontal="center" vertical="center" shrinkToFit="1"/>
    </xf>
    <xf numFmtId="176" fontId="11" fillId="2" borderId="28" xfId="3" applyNumberFormat="1" applyFont="1" applyFill="1" applyBorder="1" applyAlignment="1">
      <alignment vertical="center" shrinkToFit="1"/>
    </xf>
    <xf numFmtId="176" fontId="12" fillId="2" borderId="29" xfId="3" applyNumberFormat="1" applyFont="1" applyFill="1" applyBorder="1" applyAlignment="1" applyProtection="1">
      <alignment vertical="center" shrinkToFit="1"/>
      <protection locked="0"/>
    </xf>
    <xf numFmtId="176" fontId="16" fillId="0" borderId="28" xfId="3" applyNumberFormat="1" applyFont="1" applyBorder="1" applyAlignment="1">
      <alignment vertical="center" shrinkToFit="1"/>
    </xf>
    <xf numFmtId="176" fontId="16" fillId="0" borderId="29" xfId="3" applyNumberFormat="1" applyFont="1" applyBorder="1" applyAlignment="1">
      <alignment vertical="center" shrinkToFit="1"/>
    </xf>
    <xf numFmtId="176" fontId="16" fillId="0" borderId="10" xfId="3" applyNumberFormat="1" applyFont="1" applyBorder="1" applyAlignment="1">
      <alignment vertical="center" shrinkToFit="1"/>
    </xf>
    <xf numFmtId="176" fontId="16" fillId="0" borderId="11" xfId="3" applyNumberFormat="1" applyFont="1" applyBorder="1" applyAlignment="1">
      <alignment vertical="center" shrinkToFit="1"/>
    </xf>
    <xf numFmtId="176" fontId="16" fillId="0" borderId="9" xfId="3" applyNumberFormat="1" applyFont="1" applyBorder="1" applyAlignment="1">
      <alignment vertical="center" shrinkToFit="1"/>
    </xf>
    <xf numFmtId="176" fontId="16" fillId="0" borderId="30" xfId="3" applyNumberFormat="1" applyFont="1" applyBorder="1" applyAlignment="1">
      <alignment vertical="center" shrinkToFit="1"/>
    </xf>
    <xf numFmtId="176" fontId="12" fillId="0" borderId="31" xfId="3" applyNumberFormat="1" applyFont="1" applyBorder="1" applyAlignment="1" applyProtection="1">
      <alignment vertical="center" shrinkToFit="1"/>
      <protection locked="0"/>
    </xf>
    <xf numFmtId="176" fontId="16" fillId="0" borderId="27" xfId="3" applyNumberFormat="1" applyFont="1" applyBorder="1" applyAlignment="1">
      <alignment vertical="center" shrinkToFit="1"/>
    </xf>
    <xf numFmtId="176" fontId="11" fillId="0" borderId="33" xfId="3" applyNumberFormat="1" applyFont="1" applyBorder="1" applyAlignment="1">
      <alignment vertical="center" shrinkToFit="1"/>
    </xf>
    <xf numFmtId="176" fontId="12" fillId="0" borderId="35" xfId="3" applyNumberFormat="1" applyFont="1" applyBorder="1" applyAlignment="1" applyProtection="1">
      <alignment vertical="center" shrinkToFit="1"/>
      <protection locked="0"/>
    </xf>
    <xf numFmtId="176" fontId="12" fillId="0" borderId="33" xfId="3" applyNumberFormat="1" applyFont="1" applyBorder="1" applyAlignment="1">
      <alignment vertical="center" shrinkToFit="1"/>
    </xf>
    <xf numFmtId="176" fontId="12" fillId="0" borderId="5" xfId="3" applyNumberFormat="1" applyFont="1" applyBorder="1" applyAlignment="1">
      <alignment vertical="center" shrinkToFit="1"/>
    </xf>
    <xf numFmtId="176" fontId="12" fillId="0" borderId="34" xfId="3" applyNumberFormat="1" applyFont="1" applyBorder="1" applyAlignment="1" applyProtection="1">
      <alignment vertical="center" shrinkToFit="1"/>
      <protection locked="0"/>
    </xf>
    <xf numFmtId="176" fontId="12" fillId="0" borderId="36" xfId="3" applyNumberFormat="1" applyFont="1" applyBorder="1" applyAlignment="1">
      <alignment vertical="center" shrinkToFit="1"/>
    </xf>
    <xf numFmtId="176" fontId="16" fillId="0" borderId="34" xfId="3" applyNumberFormat="1" applyFont="1" applyBorder="1" applyAlignment="1">
      <alignment vertical="center" shrinkToFit="1"/>
    </xf>
    <xf numFmtId="176" fontId="16" fillId="3" borderId="37" xfId="3" applyNumberFormat="1" applyFont="1" applyFill="1" applyBorder="1" applyAlignment="1">
      <alignment vertical="center" shrinkToFit="1"/>
    </xf>
    <xf numFmtId="176" fontId="11" fillId="3" borderId="38" xfId="3" applyNumberFormat="1" applyFont="1" applyFill="1" applyBorder="1" applyAlignment="1">
      <alignment vertical="center" shrinkToFit="1"/>
    </xf>
    <xf numFmtId="176" fontId="11" fillId="3" borderId="32" xfId="3" applyNumberFormat="1" applyFont="1" applyFill="1" applyBorder="1" applyAlignment="1">
      <alignment vertical="center" shrinkToFit="1"/>
    </xf>
    <xf numFmtId="176" fontId="12" fillId="0" borderId="40" xfId="3" applyNumberFormat="1" applyFont="1" applyBorder="1" applyAlignment="1" applyProtection="1">
      <alignment vertical="center" shrinkToFit="1"/>
      <protection locked="0"/>
    </xf>
    <xf numFmtId="176" fontId="12" fillId="0" borderId="6" xfId="3" applyNumberFormat="1" applyFont="1" applyBorder="1" applyAlignment="1">
      <alignment vertical="center" shrinkToFit="1"/>
    </xf>
    <xf numFmtId="176" fontId="12" fillId="0" borderId="39" xfId="3" applyNumberFormat="1" applyFont="1" applyBorder="1" applyAlignment="1" applyProtection="1">
      <alignment vertical="center" shrinkToFit="1"/>
      <protection locked="0"/>
    </xf>
    <xf numFmtId="176" fontId="16" fillId="0" borderId="39" xfId="3" applyNumberFormat="1" applyFont="1" applyBorder="1" applyAlignment="1">
      <alignment vertical="center" shrinkToFit="1"/>
    </xf>
    <xf numFmtId="176" fontId="11" fillId="0" borderId="42" xfId="3" applyNumberFormat="1" applyFont="1" applyBorder="1" applyAlignment="1">
      <alignment vertical="center" shrinkToFit="1"/>
    </xf>
    <xf numFmtId="176" fontId="12" fillId="0" borderId="44" xfId="3" applyNumberFormat="1" applyFont="1" applyBorder="1" applyAlignment="1" applyProtection="1">
      <alignment vertical="center" shrinkToFit="1"/>
      <protection locked="0"/>
    </xf>
    <xf numFmtId="176" fontId="12" fillId="0" borderId="42" xfId="3" applyNumberFormat="1" applyFont="1" applyBorder="1" applyAlignment="1">
      <alignment vertical="center" shrinkToFit="1"/>
    </xf>
    <xf numFmtId="176" fontId="12" fillId="0" borderId="8" xfId="3" applyNumberFormat="1" applyFont="1" applyBorder="1" applyAlignment="1">
      <alignment vertical="center" shrinkToFit="1"/>
    </xf>
    <xf numFmtId="176" fontId="12" fillId="0" borderId="43" xfId="3" applyNumberFormat="1" applyFont="1" applyBorder="1" applyAlignment="1" applyProtection="1">
      <alignment vertical="center" shrinkToFit="1"/>
      <protection locked="0"/>
    </xf>
    <xf numFmtId="176" fontId="16" fillId="0" borderId="45" xfId="3" applyNumberFormat="1" applyFont="1" applyBorder="1" applyAlignment="1">
      <alignment vertical="center" shrinkToFit="1"/>
    </xf>
    <xf numFmtId="176" fontId="16" fillId="3" borderId="46" xfId="3" applyNumberFormat="1" applyFont="1" applyFill="1" applyBorder="1" applyAlignment="1">
      <alignment vertical="center" shrinkToFit="1"/>
    </xf>
    <xf numFmtId="176" fontId="11" fillId="3" borderId="47" xfId="3" applyNumberFormat="1" applyFont="1" applyFill="1" applyBorder="1" applyAlignment="1">
      <alignment vertical="center" shrinkToFit="1"/>
    </xf>
    <xf numFmtId="176" fontId="11" fillId="3" borderId="41" xfId="3" applyNumberFormat="1" applyFont="1" applyFill="1" applyBorder="1" applyAlignment="1">
      <alignment vertical="center" shrinkToFit="1"/>
    </xf>
    <xf numFmtId="176" fontId="11" fillId="0" borderId="28" xfId="3" applyNumberFormat="1" applyFont="1" applyBorder="1" applyAlignment="1">
      <alignment vertical="center" shrinkToFit="1"/>
    </xf>
    <xf numFmtId="176" fontId="12" fillId="0" borderId="29" xfId="3" applyNumberFormat="1" applyFont="1" applyBorder="1" applyAlignment="1" applyProtection="1">
      <alignment vertical="center" shrinkToFit="1"/>
      <protection locked="0"/>
    </xf>
    <xf numFmtId="176" fontId="11" fillId="0" borderId="98" xfId="3" applyNumberFormat="1" applyFont="1" applyBorder="1" applyAlignment="1" applyProtection="1">
      <alignment horizontal="center" vertical="center" shrinkToFit="1"/>
      <protection locked="0"/>
    </xf>
    <xf numFmtId="176" fontId="11" fillId="0" borderId="48" xfId="3" applyNumberFormat="1" applyFont="1" applyBorder="1" applyAlignment="1">
      <alignment vertical="center" shrinkToFit="1"/>
    </xf>
    <xf numFmtId="176" fontId="12" fillId="0" borderId="100" xfId="3" applyNumberFormat="1" applyFont="1" applyBorder="1" applyAlignment="1" applyProtection="1">
      <alignment vertical="center" shrinkToFit="1"/>
      <protection locked="0"/>
    </xf>
    <xf numFmtId="176" fontId="12" fillId="0" borderId="48" xfId="3" applyNumberFormat="1" applyFont="1" applyBorder="1" applyAlignment="1">
      <alignment vertical="center" shrinkToFit="1"/>
    </xf>
    <xf numFmtId="176" fontId="12" fillId="0" borderId="86" xfId="3" applyNumberFormat="1" applyFont="1" applyBorder="1" applyAlignment="1">
      <alignment vertical="center" shrinkToFit="1"/>
    </xf>
    <xf numFmtId="176" fontId="12" fillId="0" borderId="101" xfId="3" applyNumberFormat="1" applyFont="1" applyBorder="1" applyAlignment="1" applyProtection="1">
      <alignment vertical="center" shrinkToFit="1"/>
      <protection locked="0"/>
    </xf>
    <xf numFmtId="176" fontId="16" fillId="0" borderId="101" xfId="3" applyNumberFormat="1" applyFont="1" applyBorder="1" applyAlignment="1">
      <alignment vertical="center" shrinkToFit="1"/>
    </xf>
    <xf numFmtId="176" fontId="16" fillId="3" borderId="102" xfId="3" applyNumberFormat="1" applyFont="1" applyFill="1" applyBorder="1" applyAlignment="1">
      <alignment vertical="center" shrinkToFit="1"/>
    </xf>
    <xf numFmtId="176" fontId="21" fillId="3" borderId="103" xfId="3" applyNumberFormat="1" applyFont="1" applyFill="1" applyBorder="1" applyAlignment="1">
      <alignment vertical="center" shrinkToFit="1"/>
    </xf>
    <xf numFmtId="176" fontId="21" fillId="3" borderId="99" xfId="3" applyNumberFormat="1" applyFont="1" applyFill="1" applyBorder="1" applyAlignment="1">
      <alignment vertical="center" shrinkToFit="1"/>
    </xf>
    <xf numFmtId="176" fontId="11" fillId="3" borderId="99" xfId="3" applyNumberFormat="1" applyFont="1" applyFill="1" applyBorder="1" applyAlignment="1">
      <alignment vertical="center" shrinkToFit="1"/>
    </xf>
    <xf numFmtId="176" fontId="11" fillId="0" borderId="12" xfId="3" applyNumberFormat="1" applyFont="1" applyBorder="1" applyAlignment="1">
      <alignment vertical="center" shrinkToFit="1"/>
    </xf>
    <xf numFmtId="176" fontId="16" fillId="0" borderId="104" xfId="3" applyNumberFormat="1" applyFont="1" applyBorder="1" applyAlignment="1">
      <alignment vertical="center" shrinkToFit="1"/>
    </xf>
    <xf numFmtId="176" fontId="16" fillId="0" borderId="12" xfId="3" applyNumberFormat="1" applyFont="1" applyBorder="1" applyAlignment="1">
      <alignment vertical="center" shrinkToFit="1"/>
    </xf>
    <xf numFmtId="176" fontId="16" fillId="3" borderId="105" xfId="3" applyNumberFormat="1" applyFont="1" applyFill="1" applyBorder="1" applyAlignment="1">
      <alignment vertical="center" shrinkToFit="1"/>
    </xf>
    <xf numFmtId="176" fontId="16" fillId="3" borderId="15" xfId="3" applyNumberFormat="1" applyFont="1" applyFill="1" applyBorder="1" applyAlignment="1">
      <alignment vertical="center" shrinkToFit="1"/>
    </xf>
    <xf numFmtId="176" fontId="16" fillId="3" borderId="12" xfId="3" applyNumberFormat="1" applyFont="1" applyFill="1" applyBorder="1" applyAlignment="1">
      <alignment vertical="center" shrinkToFit="1"/>
    </xf>
    <xf numFmtId="176" fontId="16" fillId="3" borderId="13" xfId="3" applyNumberFormat="1" applyFont="1" applyFill="1" applyBorder="1" applyAlignment="1">
      <alignment vertical="center" shrinkToFit="1"/>
    </xf>
    <xf numFmtId="176" fontId="16" fillId="0" borderId="106" xfId="3" applyNumberFormat="1" applyFont="1" applyBorder="1" applyAlignment="1">
      <alignment vertical="center" shrinkToFit="1"/>
    </xf>
    <xf numFmtId="176" fontId="16" fillId="3" borderId="20" xfId="3" applyNumberFormat="1" applyFont="1" applyFill="1" applyBorder="1" applyAlignment="1">
      <alignment vertical="center" shrinkToFit="1"/>
    </xf>
    <xf numFmtId="176" fontId="11" fillId="3" borderId="15" xfId="3" applyNumberFormat="1" applyFont="1" applyFill="1" applyBorder="1" applyAlignment="1">
      <alignment vertical="center" shrinkToFit="1"/>
    </xf>
    <xf numFmtId="176" fontId="11" fillId="3" borderId="1" xfId="3" applyNumberFormat="1" applyFont="1" applyFill="1" applyBorder="1" applyAlignment="1">
      <alignment vertical="center" shrinkToFit="1"/>
    </xf>
    <xf numFmtId="176" fontId="16" fillId="0" borderId="1" xfId="3" applyNumberFormat="1" applyFont="1" applyBorder="1" applyAlignment="1">
      <alignment vertical="center" shrinkToFit="1"/>
    </xf>
    <xf numFmtId="176" fontId="11" fillId="5" borderId="12" xfId="3" applyNumberFormat="1" applyFont="1" applyFill="1" applyBorder="1" applyAlignment="1">
      <alignment vertical="center" shrinkToFit="1"/>
    </xf>
    <xf numFmtId="176" fontId="12" fillId="5" borderId="104" xfId="3" applyNumberFormat="1" applyFont="1" applyFill="1" applyBorder="1" applyAlignment="1" applyProtection="1">
      <alignment vertical="center" shrinkToFit="1"/>
      <protection locked="0"/>
    </xf>
    <xf numFmtId="176" fontId="16" fillId="5" borderId="12" xfId="3" applyNumberFormat="1" applyFont="1" applyFill="1" applyBorder="1" applyAlignment="1">
      <alignment vertical="center" shrinkToFit="1"/>
    </xf>
    <xf numFmtId="176" fontId="16" fillId="0" borderId="20" xfId="3" applyNumberFormat="1" applyFont="1" applyBorder="1" applyAlignment="1">
      <alignment vertical="center" shrinkToFit="1"/>
    </xf>
    <xf numFmtId="176" fontId="12" fillId="6" borderId="15" xfId="3" applyNumberFormat="1" applyFont="1" applyFill="1" applyBorder="1" applyAlignment="1" applyProtection="1">
      <alignment vertical="center" shrinkToFit="1"/>
      <protection locked="0"/>
    </xf>
    <xf numFmtId="176" fontId="11" fillId="0" borderId="36" xfId="3" applyNumberFormat="1" applyFont="1" applyBorder="1" applyAlignment="1">
      <alignment vertical="center" shrinkToFit="1"/>
    </xf>
    <xf numFmtId="176" fontId="16" fillId="0" borderId="95" xfId="3" applyNumberFormat="1" applyFont="1" applyBorder="1" applyAlignment="1">
      <alignment vertical="center" shrinkToFit="1"/>
    </xf>
    <xf numFmtId="176" fontId="16" fillId="0" borderId="36" xfId="3" applyNumberFormat="1" applyFont="1" applyBorder="1" applyAlignment="1">
      <alignment vertical="center" shrinkToFit="1"/>
    </xf>
    <xf numFmtId="176" fontId="16" fillId="3" borderId="5" xfId="3" applyNumberFormat="1" applyFont="1" applyFill="1" applyBorder="1" applyAlignment="1">
      <alignment vertical="center" shrinkToFit="1"/>
    </xf>
    <xf numFmtId="176" fontId="16" fillId="3" borderId="84" xfId="3" applyNumberFormat="1" applyFont="1" applyFill="1" applyBorder="1" applyAlignment="1">
      <alignment vertical="center" shrinkToFit="1"/>
    </xf>
    <xf numFmtId="176" fontId="16" fillId="3" borderId="36" xfId="3" applyNumberFormat="1" applyFont="1" applyFill="1" applyBorder="1" applyAlignment="1">
      <alignment vertical="center" shrinkToFit="1"/>
    </xf>
    <xf numFmtId="176" fontId="16" fillId="0" borderId="84" xfId="3" applyNumberFormat="1" applyFont="1" applyBorder="1" applyAlignment="1">
      <alignment vertical="center" shrinkToFit="1"/>
    </xf>
    <xf numFmtId="176" fontId="16" fillId="0" borderId="108" xfId="3" applyNumberFormat="1" applyFont="1" applyBorder="1" applyAlignment="1">
      <alignment vertical="center" shrinkToFit="1"/>
    </xf>
    <xf numFmtId="176" fontId="16" fillId="0" borderId="98" xfId="3" applyNumberFormat="1" applyFont="1" applyBorder="1" applyAlignment="1">
      <alignment vertical="center" shrinkToFit="1"/>
    </xf>
    <xf numFmtId="176" fontId="16" fillId="0" borderId="107" xfId="3" applyNumberFormat="1" applyFont="1" applyBorder="1" applyAlignment="1">
      <alignment vertical="center" shrinkToFit="1"/>
    </xf>
    <xf numFmtId="176" fontId="11" fillId="2" borderId="33" xfId="3" applyNumberFormat="1" applyFont="1" applyFill="1" applyBorder="1" applyAlignment="1">
      <alignment vertical="center" shrinkToFit="1"/>
    </xf>
    <xf numFmtId="176" fontId="12" fillId="2" borderId="109" xfId="3" applyNumberFormat="1" applyFont="1" applyFill="1" applyBorder="1" applyAlignment="1" applyProtection="1">
      <alignment vertical="center" shrinkToFit="1"/>
      <protection locked="0"/>
    </xf>
    <xf numFmtId="176" fontId="16" fillId="2" borderId="33" xfId="3" applyNumberFormat="1" applyFont="1" applyFill="1" applyBorder="1" applyAlignment="1">
      <alignment vertical="center" shrinkToFit="1"/>
    </xf>
    <xf numFmtId="176" fontId="16" fillId="3" borderId="6" xfId="3" applyNumberFormat="1" applyFont="1" applyFill="1" applyBorder="1" applyAlignment="1">
      <alignment vertical="center" shrinkToFit="1"/>
    </xf>
    <xf numFmtId="176" fontId="16" fillId="3" borderId="38" xfId="3" applyNumberFormat="1" applyFont="1" applyFill="1" applyBorder="1" applyAlignment="1">
      <alignment vertical="center" shrinkToFit="1"/>
    </xf>
    <xf numFmtId="176" fontId="16" fillId="3" borderId="33" xfId="3" applyNumberFormat="1" applyFont="1" applyFill="1" applyBorder="1" applyAlignment="1">
      <alignment vertical="center" shrinkToFit="1"/>
    </xf>
    <xf numFmtId="176" fontId="16" fillId="0" borderId="48" xfId="3" applyNumberFormat="1" applyFont="1" applyBorder="1" applyAlignment="1">
      <alignment vertical="center" shrinkToFit="1"/>
    </xf>
    <xf numFmtId="176" fontId="16" fillId="0" borderId="103" xfId="3" applyNumberFormat="1" applyFont="1" applyBorder="1" applyAlignment="1">
      <alignment vertical="center" shrinkToFit="1"/>
    </xf>
    <xf numFmtId="176" fontId="16" fillId="0" borderId="46" xfId="3" applyNumberFormat="1" applyFont="1" applyBorder="1" applyAlignment="1">
      <alignment vertical="center" shrinkToFit="1"/>
    </xf>
    <xf numFmtId="177" fontId="16" fillId="0" borderId="110" xfId="3" applyNumberFormat="1" applyFont="1" applyBorder="1" applyAlignment="1">
      <alignment vertical="center" shrinkToFit="1"/>
    </xf>
    <xf numFmtId="176" fontId="11" fillId="0" borderId="41" xfId="3" applyNumberFormat="1" applyFont="1" applyBorder="1" applyAlignment="1">
      <alignment vertical="center" shrinkToFit="1"/>
    </xf>
    <xf numFmtId="176" fontId="16" fillId="0" borderId="99" xfId="3" applyNumberFormat="1" applyFont="1" applyBorder="1" applyAlignment="1">
      <alignment vertical="center" shrinkToFit="1"/>
    </xf>
    <xf numFmtId="176" fontId="16" fillId="0" borderId="97" xfId="3" applyNumberFormat="1" applyFont="1" applyBorder="1" applyAlignment="1">
      <alignment vertical="center" shrinkToFit="1"/>
    </xf>
    <xf numFmtId="176" fontId="16" fillId="0" borderId="42" xfId="3" applyNumberFormat="1" applyFont="1" applyBorder="1" applyAlignment="1">
      <alignment vertical="center" shrinkToFit="1"/>
    </xf>
    <xf numFmtId="176" fontId="16" fillId="3" borderId="8" xfId="3" applyNumberFormat="1" applyFont="1" applyFill="1" applyBorder="1" applyAlignment="1">
      <alignment vertical="center" shrinkToFit="1"/>
    </xf>
    <xf numFmtId="176" fontId="16" fillId="3" borderId="47" xfId="3" applyNumberFormat="1" applyFont="1" applyFill="1" applyBorder="1" applyAlignment="1">
      <alignment vertical="center" shrinkToFit="1"/>
    </xf>
    <xf numFmtId="176" fontId="16" fillId="3" borderId="42" xfId="3" applyNumberFormat="1" applyFont="1" applyFill="1" applyBorder="1" applyAlignment="1">
      <alignment vertical="center" shrinkToFit="1"/>
    </xf>
    <xf numFmtId="176" fontId="16" fillId="0" borderId="15" xfId="3" applyNumberFormat="1" applyFont="1" applyBorder="1" applyAlignment="1">
      <alignment vertical="center" shrinkToFit="1"/>
    </xf>
    <xf numFmtId="177" fontId="16" fillId="0" borderId="26" xfId="3" applyNumberFormat="1" applyFont="1" applyBorder="1" applyAlignment="1">
      <alignment vertical="center" shrinkToFit="1"/>
    </xf>
    <xf numFmtId="176" fontId="11" fillId="0" borderId="4" xfId="3" applyNumberFormat="1" applyFont="1" applyBorder="1" applyAlignment="1">
      <alignment vertical="center" shrinkToFit="1"/>
    </xf>
    <xf numFmtId="176" fontId="16" fillId="0" borderId="111" xfId="3" applyNumberFormat="1" applyFont="1" applyBorder="1" applyAlignment="1">
      <alignment vertical="center" shrinkToFit="1"/>
    </xf>
    <xf numFmtId="176" fontId="11" fillId="0" borderId="23" xfId="3" applyNumberFormat="1" applyFont="1" applyBorder="1" applyAlignment="1">
      <alignment vertical="center" shrinkToFit="1"/>
    </xf>
    <xf numFmtId="176" fontId="16" fillId="0" borderId="93" xfId="3" applyNumberFormat="1" applyFont="1" applyBorder="1" applyAlignment="1" applyProtection="1">
      <alignment vertical="center" shrinkToFit="1"/>
      <protection locked="0"/>
    </xf>
    <xf numFmtId="176" fontId="16" fillId="0" borderId="7" xfId="3" applyNumberFormat="1" applyFont="1" applyBorder="1" applyAlignment="1">
      <alignment vertical="center" shrinkToFit="1"/>
    </xf>
    <xf numFmtId="176" fontId="16" fillId="0" borderId="14" xfId="3" applyNumberFormat="1" applyFont="1" applyBorder="1" applyAlignment="1">
      <alignment vertical="center" shrinkToFit="1"/>
    </xf>
    <xf numFmtId="176" fontId="11" fillId="3" borderId="7" xfId="3" applyNumberFormat="1" applyFont="1" applyFill="1" applyBorder="1" applyAlignment="1">
      <alignment vertical="center" shrinkToFit="1"/>
    </xf>
    <xf numFmtId="176" fontId="11" fillId="3" borderId="24" xfId="3" applyNumberFormat="1" applyFont="1" applyFill="1" applyBorder="1" applyAlignment="1">
      <alignment vertical="center" shrinkToFit="1"/>
    </xf>
    <xf numFmtId="176" fontId="11" fillId="3" borderId="23" xfId="3" applyNumberFormat="1" applyFont="1" applyFill="1" applyBorder="1" applyAlignment="1">
      <alignment vertical="center" shrinkToFit="1"/>
    </xf>
    <xf numFmtId="176" fontId="16" fillId="3" borderId="24" xfId="3" applyNumberFormat="1" applyFont="1" applyFill="1" applyBorder="1" applyAlignment="1">
      <alignment vertical="center" shrinkToFit="1"/>
    </xf>
    <xf numFmtId="176" fontId="11" fillId="3" borderId="52" xfId="3" applyNumberFormat="1" applyFont="1" applyFill="1" applyBorder="1" applyAlignment="1">
      <alignment vertical="center" shrinkToFit="1"/>
    </xf>
    <xf numFmtId="176" fontId="16" fillId="0" borderId="112" xfId="3" applyNumberFormat="1" applyFont="1" applyBorder="1" applyAlignment="1">
      <alignment vertical="center" shrinkToFit="1"/>
    </xf>
    <xf numFmtId="176" fontId="11" fillId="0" borderId="0" xfId="3" applyNumberFormat="1" applyFont="1" applyAlignment="1">
      <alignment vertical="center" shrinkToFit="1"/>
    </xf>
    <xf numFmtId="0" fontId="10" fillId="0" borderId="0" xfId="3" applyFont="1" applyAlignment="1">
      <alignment vertical="center" shrinkToFit="1"/>
    </xf>
    <xf numFmtId="176" fontId="17" fillId="0" borderId="0" xfId="3" applyNumberFormat="1" applyFont="1" applyAlignment="1">
      <alignment horizontal="center" vertical="center" wrapText="1" shrinkToFit="1"/>
    </xf>
    <xf numFmtId="0" fontId="11" fillId="0" borderId="0" xfId="3" applyFont="1" applyAlignment="1">
      <alignment vertical="center" shrinkToFit="1"/>
    </xf>
    <xf numFmtId="176" fontId="11" fillId="0" borderId="80" xfId="3" applyNumberFormat="1" applyFont="1" applyBorder="1" applyAlignment="1">
      <alignment horizontal="center" vertical="center" shrinkToFit="1"/>
    </xf>
    <xf numFmtId="0" fontId="17" fillId="0" borderId="0" xfId="3" applyFont="1" applyAlignment="1">
      <alignment horizontal="center" vertical="center" wrapText="1" shrinkToFit="1"/>
    </xf>
    <xf numFmtId="176" fontId="11" fillId="0" borderId="0" xfId="3" applyNumberFormat="1" applyFont="1" applyAlignment="1">
      <alignment horizontal="right" vertical="center" shrinkToFit="1"/>
    </xf>
    <xf numFmtId="176" fontId="11" fillId="0" borderId="85" xfId="3" applyNumberFormat="1" applyFont="1" applyBorder="1" applyAlignment="1">
      <alignment horizontal="center" vertical="center" shrinkToFit="1"/>
    </xf>
    <xf numFmtId="176" fontId="12" fillId="0" borderId="0" xfId="3" applyNumberFormat="1" applyFont="1" applyAlignment="1">
      <alignment vertical="center" shrinkToFit="1"/>
    </xf>
    <xf numFmtId="176" fontId="11" fillId="0" borderId="0" xfId="3" applyNumberFormat="1" applyFont="1" applyAlignment="1">
      <alignment horizontal="right" vertical="center" wrapText="1" shrinkToFit="1"/>
    </xf>
    <xf numFmtId="0" fontId="10" fillId="0" borderId="0" xfId="3" applyFont="1" applyAlignment="1">
      <alignment horizontal="right" vertical="center" wrapText="1" shrinkToFit="1"/>
    </xf>
    <xf numFmtId="176" fontId="11" fillId="0" borderId="87" xfId="3" applyNumberFormat="1" applyFont="1" applyBorder="1" applyAlignment="1">
      <alignment horizontal="center" vertical="center" shrinkToFit="1"/>
    </xf>
    <xf numFmtId="0" fontId="11" fillId="0" borderId="0" xfId="3" applyFont="1" applyAlignment="1">
      <alignment horizontal="right" vertical="center" shrinkToFit="1"/>
    </xf>
    <xf numFmtId="176" fontId="11" fillId="0" borderId="0" xfId="3" applyNumberFormat="1" applyFont="1" applyAlignment="1">
      <alignment horizontal="center" vertical="center" shrinkToFit="1"/>
    </xf>
    <xf numFmtId="49" fontId="12" fillId="0" borderId="0" xfId="3" applyNumberFormat="1" applyFont="1" applyAlignment="1">
      <alignment horizontal="center" vertical="center" shrinkToFit="1"/>
    </xf>
    <xf numFmtId="49" fontId="10" fillId="0" borderId="0" xfId="3" applyNumberFormat="1" applyFont="1" applyAlignment="1">
      <alignment vertical="center" shrinkToFit="1"/>
    </xf>
    <xf numFmtId="176" fontId="29" fillId="0" borderId="0" xfId="3" applyNumberFormat="1" applyFont="1" applyAlignment="1">
      <alignment horizontal="right" vertical="center" wrapText="1" shrinkToFit="1"/>
    </xf>
    <xf numFmtId="49" fontId="15" fillId="0" borderId="0" xfId="3" applyNumberFormat="1" applyFont="1" applyAlignment="1">
      <alignment vertical="center" wrapText="1" shrinkToFit="1"/>
    </xf>
    <xf numFmtId="0" fontId="2" fillId="0" borderId="0" xfId="3" applyAlignment="1">
      <alignment vertical="center" wrapText="1" shrinkToFit="1"/>
    </xf>
    <xf numFmtId="0" fontId="11" fillId="0" borderId="0" xfId="3" applyFont="1" applyAlignment="1">
      <alignment horizontal="center" vertical="center" shrinkToFit="1"/>
    </xf>
    <xf numFmtId="0" fontId="23" fillId="0" borderId="0" xfId="1" applyFont="1" applyAlignment="1" applyProtection="1">
      <alignment horizontal="left" vertical="center"/>
      <protection locked="0"/>
    </xf>
    <xf numFmtId="0" fontId="13" fillId="0" borderId="0" xfId="1" applyFont="1" applyAlignment="1" applyProtection="1">
      <alignment horizontal="left" vertical="center"/>
      <protection locked="0"/>
    </xf>
    <xf numFmtId="176" fontId="11" fillId="0" borderId="0" xfId="3" applyNumberFormat="1" applyFont="1" applyAlignment="1" applyProtection="1">
      <alignment horizontal="center" vertical="center" shrinkToFit="1"/>
      <protection locked="0"/>
    </xf>
    <xf numFmtId="49" fontId="12" fillId="0" borderId="0" xfId="3" applyNumberFormat="1" applyFont="1" applyAlignment="1" applyProtection="1">
      <alignment horizontal="center" vertical="center" shrinkToFit="1"/>
      <protection locked="0"/>
    </xf>
    <xf numFmtId="49" fontId="10" fillId="0" borderId="0" xfId="3" applyNumberFormat="1" applyFont="1" applyAlignment="1" applyProtection="1">
      <alignment vertical="center" shrinkToFit="1"/>
      <protection locked="0"/>
    </xf>
    <xf numFmtId="176" fontId="12" fillId="0" borderId="0" xfId="3" applyNumberFormat="1" applyFont="1" applyAlignment="1" applyProtection="1">
      <alignment vertical="center" shrinkToFit="1"/>
      <protection locked="0"/>
    </xf>
    <xf numFmtId="176" fontId="29" fillId="0" borderId="0" xfId="3" applyNumberFormat="1" applyFont="1" applyAlignment="1" applyProtection="1">
      <alignment horizontal="right" vertical="center" wrapText="1" shrinkToFit="1"/>
      <protection locked="0"/>
    </xf>
    <xf numFmtId="0" fontId="10" fillId="0" borderId="0" xfId="3" applyFont="1" applyAlignment="1" applyProtection="1">
      <alignment horizontal="right" vertical="center" wrapText="1" shrinkToFit="1"/>
      <protection locked="0"/>
    </xf>
    <xf numFmtId="49" fontId="15" fillId="0" borderId="0" xfId="3" applyNumberFormat="1" applyFont="1" applyAlignment="1" applyProtection="1">
      <alignment vertical="center" wrapText="1" shrinkToFit="1"/>
      <protection locked="0"/>
    </xf>
    <xf numFmtId="0" fontId="2" fillId="0" borderId="0" xfId="3" applyAlignment="1" applyProtection="1">
      <alignment vertical="center" wrapText="1" shrinkToFit="1"/>
      <protection locked="0"/>
    </xf>
    <xf numFmtId="176" fontId="11" fillId="0" borderId="0" xfId="3" applyNumberFormat="1" applyFont="1" applyAlignment="1" applyProtection="1">
      <alignment horizontal="right" vertical="center" shrinkToFit="1"/>
      <protection locked="0"/>
    </xf>
    <xf numFmtId="0" fontId="11" fillId="0" borderId="0" xfId="3" applyFont="1" applyAlignment="1" applyProtection="1">
      <alignment horizontal="right" vertical="center" shrinkToFit="1"/>
      <protection locked="0"/>
    </xf>
    <xf numFmtId="176" fontId="16" fillId="0" borderId="0" xfId="3" applyNumberFormat="1" applyFont="1" applyAlignment="1" applyProtection="1">
      <alignment vertical="center" shrinkToFit="1"/>
      <protection locked="0"/>
    </xf>
    <xf numFmtId="0" fontId="2" fillId="7" borderId="0" xfId="3" applyFill="1" applyProtection="1">
      <protection locked="0"/>
    </xf>
    <xf numFmtId="0" fontId="18" fillId="0" borderId="0" xfId="3" applyFont="1" applyProtection="1">
      <protection locked="0"/>
    </xf>
    <xf numFmtId="176" fontId="12" fillId="0" borderId="98" xfId="3" applyNumberFormat="1" applyFont="1" applyBorder="1" applyAlignment="1" applyProtection="1">
      <alignment horizontal="right" vertical="center" shrinkToFit="1"/>
      <protection locked="0"/>
    </xf>
    <xf numFmtId="176" fontId="16" fillId="0" borderId="91" xfId="3" applyNumberFormat="1" applyFont="1" applyBorder="1" applyAlignment="1">
      <alignment vertical="center" shrinkToFit="1"/>
    </xf>
    <xf numFmtId="176" fontId="16" fillId="3" borderId="53" xfId="3" applyNumberFormat="1" applyFont="1" applyFill="1" applyBorder="1" applyAlignment="1">
      <alignment vertical="center" shrinkToFit="1"/>
    </xf>
    <xf numFmtId="176" fontId="16" fillId="3" borderId="31" xfId="3" applyNumberFormat="1" applyFont="1" applyFill="1" applyBorder="1" applyAlignment="1">
      <alignment vertical="center" shrinkToFit="1"/>
    </xf>
    <xf numFmtId="176" fontId="16" fillId="3" borderId="28" xfId="3" applyNumberFormat="1" applyFont="1" applyFill="1" applyBorder="1" applyAlignment="1">
      <alignment vertical="center" shrinkToFit="1"/>
    </xf>
    <xf numFmtId="176" fontId="16" fillId="0" borderId="31" xfId="3" applyNumberFormat="1" applyFont="1" applyBorder="1" applyAlignment="1">
      <alignment vertical="center" shrinkToFit="1"/>
    </xf>
    <xf numFmtId="176" fontId="16" fillId="0" borderId="113" xfId="3" applyNumberFormat="1" applyFont="1" applyBorder="1" applyAlignment="1">
      <alignment vertical="center" shrinkToFit="1"/>
    </xf>
    <xf numFmtId="176" fontId="12" fillId="0" borderId="31" xfId="1" applyNumberFormat="1" applyFont="1" applyBorder="1" applyAlignment="1">
      <alignment vertical="center" shrinkToFit="1"/>
    </xf>
    <xf numFmtId="176" fontId="12" fillId="0" borderId="34" xfId="1" applyNumberFormat="1" applyFont="1" applyBorder="1" applyAlignment="1">
      <alignment vertical="center" shrinkToFit="1"/>
    </xf>
    <xf numFmtId="176" fontId="12" fillId="0" borderId="35" xfId="1" applyNumberFormat="1" applyFont="1" applyBorder="1" applyAlignment="1">
      <alignment vertical="center" shrinkToFit="1"/>
    </xf>
    <xf numFmtId="176" fontId="12" fillId="0" borderId="91" xfId="1" applyNumberFormat="1" applyFont="1" applyBorder="1" applyAlignment="1">
      <alignment vertical="center" shrinkToFit="1"/>
    </xf>
    <xf numFmtId="176" fontId="22" fillId="2" borderId="73" xfId="1" applyNumberFormat="1" applyFont="1" applyFill="1" applyBorder="1" applyAlignment="1">
      <alignment vertical="center" shrinkToFit="1"/>
    </xf>
    <xf numFmtId="176" fontId="12" fillId="0" borderId="84" xfId="1" applyNumberFormat="1" applyFont="1" applyBorder="1" applyAlignment="1">
      <alignment vertical="center" shrinkToFit="1"/>
    </xf>
    <xf numFmtId="176" fontId="12" fillId="0" borderId="45" xfId="1" applyNumberFormat="1" applyFont="1" applyBorder="1" applyAlignment="1">
      <alignment vertical="center" shrinkToFit="1"/>
    </xf>
    <xf numFmtId="176" fontId="12" fillId="0" borderId="114" xfId="1" applyNumberFormat="1" applyFont="1" applyBorder="1" applyAlignment="1">
      <alignment vertical="center" shrinkToFit="1"/>
    </xf>
    <xf numFmtId="176" fontId="12" fillId="0" borderId="39" xfId="1" applyNumberFormat="1" applyFont="1" applyBorder="1" applyAlignment="1">
      <alignment vertical="center" shrinkToFit="1"/>
    </xf>
    <xf numFmtId="176" fontId="12" fillId="0" borderId="40" xfId="1" applyNumberFormat="1" applyFont="1" applyBorder="1" applyAlignment="1">
      <alignment vertical="center" shrinkToFit="1"/>
    </xf>
    <xf numFmtId="176" fontId="11" fillId="0" borderId="23" xfId="1" applyNumberFormat="1" applyFont="1" applyBorder="1" applyAlignment="1">
      <alignment vertical="center" shrinkToFit="1"/>
    </xf>
    <xf numFmtId="176" fontId="12" fillId="0" borderId="115" xfId="1" applyNumberFormat="1" applyFont="1" applyBorder="1" applyAlignment="1">
      <alignment vertical="center" shrinkToFit="1"/>
    </xf>
    <xf numFmtId="176" fontId="12" fillId="0" borderId="93" xfId="1" applyNumberFormat="1" applyFont="1" applyBorder="1" applyAlignment="1">
      <alignment vertical="center" shrinkToFit="1"/>
    </xf>
    <xf numFmtId="12" fontId="37" fillId="0" borderId="0" xfId="0" applyNumberFormat="1" applyFont="1">
      <alignment vertical="center"/>
    </xf>
    <xf numFmtId="0" fontId="37" fillId="0" borderId="0" xfId="0" applyFont="1">
      <alignment vertical="center"/>
    </xf>
    <xf numFmtId="3" fontId="19" fillId="0" borderId="81" xfId="1" applyNumberFormat="1" applyFont="1" applyBorder="1" applyProtection="1">
      <alignment vertical="center"/>
      <protection locked="0"/>
    </xf>
    <xf numFmtId="0" fontId="5" fillId="0" borderId="82" xfId="2" applyBorder="1" applyProtection="1">
      <alignment vertical="center"/>
      <protection locked="0"/>
    </xf>
    <xf numFmtId="0" fontId="5" fillId="0" borderId="38" xfId="2" applyBorder="1" applyProtection="1">
      <alignment vertical="center"/>
      <protection locked="0"/>
    </xf>
    <xf numFmtId="49" fontId="12" fillId="0" borderId="89" xfId="1" applyNumberFormat="1" applyFont="1" applyBorder="1" applyAlignment="1" applyProtection="1">
      <alignment horizontal="center" vertical="center" shrinkToFit="1"/>
      <protection locked="0"/>
    </xf>
    <xf numFmtId="0" fontId="5" fillId="0" borderId="8" xfId="2" applyBorder="1" applyAlignment="1" applyProtection="1">
      <alignment horizontal="center" vertical="center" shrinkToFit="1"/>
      <protection locked="0"/>
    </xf>
    <xf numFmtId="0" fontId="5" fillId="0" borderId="90" xfId="2" applyBorder="1" applyAlignment="1" applyProtection="1">
      <alignment horizontal="center" vertical="center" shrinkToFit="1"/>
      <protection locked="0"/>
    </xf>
    <xf numFmtId="38" fontId="11" fillId="0" borderId="89" xfId="1" applyNumberFormat="1" applyFont="1" applyBorder="1" applyAlignment="1" applyProtection="1">
      <alignment horizontal="center" vertical="center" shrinkToFit="1"/>
      <protection locked="0"/>
    </xf>
    <xf numFmtId="0" fontId="5" fillId="0" borderId="47" xfId="2" applyBorder="1" applyAlignment="1" applyProtection="1">
      <alignment horizontal="center" vertical="center" shrinkToFit="1"/>
      <protection locked="0"/>
    </xf>
    <xf numFmtId="3" fontId="27" fillId="0" borderId="89" xfId="1" applyNumberFormat="1" applyFont="1" applyBorder="1" applyAlignment="1">
      <alignment horizontal="center" vertical="center" shrinkToFit="1"/>
    </xf>
    <xf numFmtId="0" fontId="5" fillId="0" borderId="90" xfId="2" applyBorder="1" applyAlignment="1">
      <alignment horizontal="center" vertical="center" shrinkToFit="1"/>
    </xf>
    <xf numFmtId="0" fontId="5" fillId="0" borderId="47" xfId="2" applyBorder="1" applyAlignment="1">
      <alignment horizontal="center" vertical="center" shrinkToFit="1"/>
    </xf>
    <xf numFmtId="49" fontId="12" fillId="0" borderId="80" xfId="1" applyNumberFormat="1" applyFont="1" applyBorder="1" applyAlignment="1" applyProtection="1">
      <alignment horizontal="center" vertical="center" shrinkToFit="1"/>
      <protection locked="0"/>
    </xf>
    <xf numFmtId="49" fontId="12" fillId="0" borderId="81" xfId="1" applyNumberFormat="1" applyFont="1" applyBorder="1" applyAlignment="1" applyProtection="1">
      <alignment horizontal="center" vertical="center" shrinkToFit="1"/>
      <protection locked="0"/>
    </xf>
    <xf numFmtId="0" fontId="5" fillId="0" borderId="6" xfId="2" applyBorder="1" applyAlignment="1" applyProtection="1">
      <alignment vertical="center" shrinkToFit="1"/>
      <protection locked="0"/>
    </xf>
    <xf numFmtId="0" fontId="5" fillId="0" borderId="82" xfId="2" applyBorder="1" applyAlignment="1" applyProtection="1">
      <alignment vertical="center" shrinkToFit="1"/>
      <protection locked="0"/>
    </xf>
    <xf numFmtId="38" fontId="11" fillId="0" borderId="81" xfId="1" applyNumberFormat="1" applyFont="1" applyBorder="1" applyAlignment="1" applyProtection="1">
      <alignment vertical="center" shrinkToFit="1"/>
      <protection locked="0"/>
    </xf>
    <xf numFmtId="38" fontId="24" fillId="0" borderId="38" xfId="2" applyNumberFormat="1" applyFont="1" applyBorder="1" applyAlignment="1" applyProtection="1">
      <alignment vertical="center" shrinkToFit="1"/>
      <protection locked="0"/>
    </xf>
    <xf numFmtId="0" fontId="5" fillId="0" borderId="86" xfId="2" applyBorder="1" applyAlignment="1" applyProtection="1">
      <protection locked="0"/>
    </xf>
    <xf numFmtId="0" fontId="5" fillId="0" borderId="5" xfId="2" applyBorder="1" applyAlignment="1" applyProtection="1">
      <protection locked="0"/>
    </xf>
    <xf numFmtId="176" fontId="11" fillId="0" borderId="74" xfId="1" applyNumberFormat="1" applyFont="1" applyBorder="1" applyAlignment="1">
      <alignment horizontal="center" vertical="center" wrapText="1" shrinkToFit="1"/>
    </xf>
    <xf numFmtId="0" fontId="10" fillId="0" borderId="79" xfId="1" applyFont="1" applyBorder="1" applyAlignment="1">
      <alignment horizontal="center" vertical="center" wrapText="1" shrinkToFit="1"/>
    </xf>
    <xf numFmtId="176" fontId="11" fillId="0" borderId="75" xfId="1" applyNumberFormat="1" applyFont="1" applyBorder="1" applyAlignment="1" applyProtection="1">
      <alignment horizontal="center" vertical="center" shrinkToFit="1"/>
      <protection locked="0"/>
    </xf>
    <xf numFmtId="0" fontId="10" fillId="0" borderId="53" xfId="1" applyFont="1" applyBorder="1" applyAlignment="1" applyProtection="1">
      <alignment horizontal="center" vertical="center" shrinkToFit="1"/>
      <protection locked="0"/>
    </xf>
    <xf numFmtId="0" fontId="10" fillId="0" borderId="76" xfId="1" applyFont="1" applyBorder="1" applyAlignment="1" applyProtection="1">
      <alignment horizontal="center" vertical="center" shrinkToFit="1"/>
      <protection locked="0"/>
    </xf>
    <xf numFmtId="176" fontId="17" fillId="0" borderId="77" xfId="1" applyNumberFormat="1" applyFont="1" applyBorder="1" applyAlignment="1" applyProtection="1">
      <alignment horizontal="center" vertical="center" wrapText="1" shrinkToFit="1"/>
      <protection locked="0"/>
    </xf>
    <xf numFmtId="0" fontId="5" fillId="0" borderId="11" xfId="2" applyBorder="1" applyAlignment="1" applyProtection="1">
      <alignment vertical="center" shrinkToFit="1"/>
      <protection locked="0"/>
    </xf>
    <xf numFmtId="0" fontId="5" fillId="0" borderId="83" xfId="2" applyBorder="1" applyAlignment="1" applyProtection="1">
      <alignment vertical="center" shrinkToFit="1"/>
      <protection locked="0"/>
    </xf>
    <xf numFmtId="0" fontId="5" fillId="0" borderId="84" xfId="2" applyBorder="1" applyAlignment="1" applyProtection="1">
      <alignment vertical="center" shrinkToFit="1"/>
      <protection locked="0"/>
    </xf>
    <xf numFmtId="49" fontId="15" fillId="0" borderId="5" xfId="1" applyNumberFormat="1" applyFont="1" applyBorder="1" applyAlignment="1" applyProtection="1">
      <alignment horizontal="center" vertical="center"/>
      <protection locked="0"/>
    </xf>
    <xf numFmtId="0" fontId="5" fillId="0" borderId="5" xfId="2" applyBorder="1" applyAlignment="1" applyProtection="1">
      <alignment horizontal="center" vertical="center"/>
      <protection locked="0"/>
    </xf>
    <xf numFmtId="176" fontId="11" fillId="0" borderId="80" xfId="1" applyNumberFormat="1" applyFont="1" applyBorder="1" applyAlignment="1">
      <alignment horizontal="center" vertical="center" shrinkToFit="1"/>
    </xf>
    <xf numFmtId="176" fontId="11" fillId="0" borderId="81" xfId="1" applyNumberFormat="1" applyFont="1" applyBorder="1" applyAlignment="1">
      <alignment horizontal="center" vertical="center" shrinkToFit="1"/>
    </xf>
    <xf numFmtId="0" fontId="5" fillId="0" borderId="6" xfId="2" applyBorder="1" applyAlignment="1">
      <alignment vertical="center" shrinkToFit="1"/>
    </xf>
    <xf numFmtId="0" fontId="5" fillId="0" borderId="82" xfId="2" applyBorder="1" applyAlignment="1">
      <alignment vertical="center" shrinkToFit="1"/>
    </xf>
    <xf numFmtId="0" fontId="19" fillId="0" borderId="81" xfId="1" applyFont="1" applyBorder="1" applyAlignment="1">
      <alignment horizontal="center" vertical="center"/>
    </xf>
    <xf numFmtId="0" fontId="2" fillId="0" borderId="82" xfId="1" applyBorder="1" applyAlignment="1">
      <alignment horizontal="center" vertical="center"/>
    </xf>
    <xf numFmtId="0" fontId="19" fillId="0" borderId="38" xfId="1" applyFont="1" applyBorder="1" applyAlignment="1">
      <alignment horizontal="center" vertical="center"/>
    </xf>
    <xf numFmtId="0" fontId="2" fillId="0" borderId="0" xfId="1" applyAlignment="1" applyProtection="1">
      <protection locked="0"/>
    </xf>
    <xf numFmtId="0" fontId="5" fillId="0" borderId="0" xfId="2" applyAlignment="1" applyProtection="1">
      <protection locked="0"/>
    </xf>
    <xf numFmtId="176" fontId="11" fillId="0" borderId="41" xfId="1" applyNumberFormat="1" applyFont="1" applyBorder="1" applyAlignment="1">
      <alignment vertical="center" shrinkToFit="1"/>
    </xf>
    <xf numFmtId="176" fontId="11" fillId="0" borderId="1" xfId="1" applyNumberFormat="1" applyFont="1" applyBorder="1" applyAlignment="1">
      <alignment horizontal="left" vertical="center" shrinkToFit="1"/>
    </xf>
    <xf numFmtId="176" fontId="11" fillId="0" borderId="1" xfId="1" applyNumberFormat="1" applyFont="1" applyBorder="1" applyAlignment="1">
      <alignment vertical="center" shrinkToFit="1"/>
    </xf>
    <xf numFmtId="176" fontId="11" fillId="0" borderId="58" xfId="1" applyNumberFormat="1" applyFont="1" applyBorder="1" applyAlignment="1">
      <alignment horizontal="left" vertical="center" shrinkToFit="1"/>
    </xf>
    <xf numFmtId="176" fontId="11" fillId="0" borderId="58" xfId="1" applyNumberFormat="1" applyFont="1" applyBorder="1" applyAlignment="1">
      <alignment vertical="center" shrinkToFit="1"/>
    </xf>
    <xf numFmtId="176" fontId="11" fillId="0" borderId="67" xfId="1" applyNumberFormat="1" applyFont="1" applyBorder="1" applyAlignment="1">
      <alignment vertical="center" shrinkToFit="1"/>
    </xf>
    <xf numFmtId="176" fontId="12" fillId="2" borderId="68" xfId="1" applyNumberFormat="1" applyFont="1" applyFill="1" applyBorder="1" applyAlignment="1" applyProtection="1">
      <alignment vertical="center" shrinkToFit="1"/>
      <protection locked="0"/>
    </xf>
    <xf numFmtId="0" fontId="5" fillId="0" borderId="69" xfId="2" applyBorder="1" applyAlignment="1" applyProtection="1">
      <alignment vertical="center" shrinkToFit="1"/>
      <protection locked="0"/>
    </xf>
    <xf numFmtId="176" fontId="11" fillId="0" borderId="27" xfId="1" applyNumberFormat="1" applyFont="1" applyBorder="1" applyAlignment="1">
      <alignment vertical="center" shrinkToFit="1"/>
    </xf>
    <xf numFmtId="176" fontId="12" fillId="2" borderId="9" xfId="1" applyNumberFormat="1" applyFont="1" applyFill="1" applyBorder="1" applyAlignment="1" applyProtection="1">
      <alignment vertical="center" shrinkToFit="1"/>
      <protection locked="0"/>
    </xf>
    <xf numFmtId="176" fontId="11" fillId="0" borderId="32" xfId="1" applyNumberFormat="1" applyFont="1" applyBorder="1" applyAlignment="1">
      <alignment vertical="center" shrinkToFit="1"/>
    </xf>
    <xf numFmtId="176" fontId="11" fillId="0" borderId="2" xfId="1" applyNumberFormat="1" applyFont="1" applyBorder="1" applyAlignment="1" applyProtection="1">
      <alignment horizontal="center" vertical="center" wrapText="1" shrinkToFit="1"/>
      <protection locked="0"/>
    </xf>
    <xf numFmtId="0" fontId="11" fillId="0" borderId="3" xfId="1" applyFont="1" applyBorder="1" applyAlignment="1" applyProtection="1">
      <alignment horizontal="center" vertical="center" wrapText="1" shrinkToFit="1"/>
      <protection locked="0"/>
    </xf>
    <xf numFmtId="0" fontId="19" fillId="0" borderId="4" xfId="1" applyFont="1" applyBorder="1" applyAlignment="1" applyProtection="1">
      <alignment horizontal="center" vertical="center" shrinkToFit="1"/>
      <protection locked="0"/>
    </xf>
    <xf numFmtId="176" fontId="11" fillId="0" borderId="1" xfId="1" applyNumberFormat="1" applyFont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176" fontId="11" fillId="0" borderId="1" xfId="1" applyNumberFormat="1" applyFont="1" applyBorder="1" applyAlignment="1" applyProtection="1">
      <alignment horizontal="center" vertical="center" wrapText="1"/>
      <protection locked="0"/>
    </xf>
    <xf numFmtId="0" fontId="2" fillId="0" borderId="20" xfId="1" applyBorder="1" applyAlignment="1" applyProtection="1">
      <alignment horizontal="center" vertical="center" wrapText="1"/>
      <protection locked="0"/>
    </xf>
    <xf numFmtId="0" fontId="2" fillId="0" borderId="1" xfId="1" applyBorder="1" applyAlignment="1" applyProtection="1">
      <alignment horizontal="center" vertical="center" wrapText="1"/>
      <protection locked="0"/>
    </xf>
    <xf numFmtId="176" fontId="12" fillId="0" borderId="12" xfId="1" applyNumberFormat="1" applyFont="1" applyBorder="1" applyAlignment="1" applyProtection="1">
      <alignment horizontal="center" vertical="center"/>
      <protection locked="0"/>
    </xf>
    <xf numFmtId="176" fontId="12" fillId="0" borderId="15" xfId="1" applyNumberFormat="1" applyFont="1" applyBorder="1" applyAlignment="1" applyProtection="1">
      <alignment horizontal="center" vertical="center"/>
      <protection locked="0"/>
    </xf>
    <xf numFmtId="0" fontId="18" fillId="0" borderId="12" xfId="1" applyFont="1" applyBorder="1" applyAlignment="1" applyProtection="1">
      <alignment horizontal="center" vertical="center"/>
      <protection locked="0"/>
    </xf>
    <xf numFmtId="0" fontId="18" fillId="0" borderId="15" xfId="1" applyFont="1" applyBorder="1" applyAlignment="1" applyProtection="1">
      <alignment horizontal="center" vertical="center"/>
      <protection locked="0"/>
    </xf>
    <xf numFmtId="176" fontId="11" fillId="0" borderId="15" xfId="1" applyNumberFormat="1" applyFont="1" applyBorder="1" applyAlignment="1" applyProtection="1">
      <alignment horizontal="center" vertical="center"/>
      <protection locked="0"/>
    </xf>
    <xf numFmtId="0" fontId="2" fillId="0" borderId="12" xfId="1" applyBorder="1" applyAlignment="1" applyProtection="1">
      <alignment horizontal="center" vertical="center"/>
      <protection locked="0"/>
    </xf>
    <xf numFmtId="0" fontId="2" fillId="0" borderId="15" xfId="1" applyBorder="1" applyAlignment="1" applyProtection="1">
      <alignment horizontal="center" vertical="center"/>
      <protection locked="0"/>
    </xf>
    <xf numFmtId="176" fontId="11" fillId="0" borderId="12" xfId="1" applyNumberFormat="1" applyFont="1" applyBorder="1" applyAlignment="1" applyProtection="1">
      <alignment horizontal="center" vertical="center" shrinkToFit="1"/>
      <protection locked="0"/>
    </xf>
    <xf numFmtId="176" fontId="11" fillId="0" borderId="13" xfId="1" applyNumberFormat="1" applyFont="1" applyBorder="1" applyAlignment="1" applyProtection="1">
      <alignment horizontal="center" vertical="center" shrinkToFit="1"/>
      <protection locked="0"/>
    </xf>
    <xf numFmtId="176" fontId="11" fillId="0" borderId="15" xfId="1" applyNumberFormat="1" applyFont="1" applyBorder="1" applyAlignment="1" applyProtection="1">
      <alignment horizontal="center" vertical="center" shrinkToFit="1"/>
      <protection locked="0"/>
    </xf>
    <xf numFmtId="176" fontId="11" fillId="0" borderId="9" xfId="1" applyNumberFormat="1" applyFont="1" applyBorder="1" applyAlignment="1">
      <alignment horizontal="center" vertical="center"/>
    </xf>
    <xf numFmtId="176" fontId="11" fillId="0" borderId="11" xfId="1" applyNumberFormat="1" applyFont="1" applyBorder="1" applyAlignment="1">
      <alignment horizontal="center" vertical="center"/>
    </xf>
    <xf numFmtId="176" fontId="11" fillId="0" borderId="18" xfId="1" applyNumberFormat="1" applyFont="1" applyBorder="1" applyAlignment="1">
      <alignment horizontal="center" vertical="center"/>
    </xf>
    <xf numFmtId="176" fontId="11" fillId="0" borderId="19" xfId="1" applyNumberFormat="1" applyFont="1" applyBorder="1" applyAlignment="1">
      <alignment horizontal="center" vertical="center"/>
    </xf>
    <xf numFmtId="0" fontId="2" fillId="0" borderId="23" xfId="1" applyBorder="1">
      <alignment vertical="center"/>
    </xf>
    <xf numFmtId="0" fontId="2" fillId="0" borderId="24" xfId="1" applyBorder="1">
      <alignment vertical="center"/>
    </xf>
    <xf numFmtId="176" fontId="11" fillId="0" borderId="9" xfId="1" applyNumberFormat="1" applyFont="1" applyBorder="1" applyAlignment="1" applyProtection="1">
      <alignment horizontal="center" vertical="center" wrapText="1"/>
      <protection locked="0"/>
    </xf>
    <xf numFmtId="176" fontId="16" fillId="0" borderId="11" xfId="1" applyNumberFormat="1" applyFont="1" applyBorder="1" applyAlignment="1" applyProtection="1">
      <alignment horizontal="center" vertical="center"/>
      <protection locked="0"/>
    </xf>
    <xf numFmtId="176" fontId="16" fillId="0" borderId="18" xfId="1" applyNumberFormat="1" applyFont="1" applyBorder="1" applyAlignment="1" applyProtection="1">
      <alignment horizontal="center" vertical="center"/>
      <protection locked="0"/>
    </xf>
    <xf numFmtId="176" fontId="16" fillId="0" borderId="19" xfId="1" applyNumberFormat="1" applyFont="1" applyBorder="1" applyAlignment="1" applyProtection="1">
      <alignment horizontal="center" vertical="center"/>
      <protection locked="0"/>
    </xf>
    <xf numFmtId="0" fontId="2" fillId="0" borderId="23" xfId="1" applyBorder="1" applyAlignment="1" applyProtection="1">
      <alignment horizontal="center" vertical="center"/>
      <protection locked="0"/>
    </xf>
    <xf numFmtId="0" fontId="2" fillId="0" borderId="24" xfId="1" applyBorder="1" applyAlignment="1" applyProtection="1">
      <alignment horizontal="center" vertical="center"/>
      <protection locked="0"/>
    </xf>
    <xf numFmtId="176" fontId="11" fillId="0" borderId="16" xfId="1" applyNumberFormat="1" applyFont="1" applyBorder="1" applyAlignment="1" applyProtection="1">
      <alignment horizontal="center" vertical="center" wrapText="1" shrinkToFit="1"/>
      <protection locked="0"/>
    </xf>
    <xf numFmtId="0" fontId="11" fillId="0" borderId="21" xfId="1" applyFont="1" applyBorder="1" applyAlignment="1" applyProtection="1">
      <alignment horizontal="center" vertical="center" wrapText="1" shrinkToFit="1"/>
      <protection locked="0"/>
    </xf>
    <xf numFmtId="0" fontId="11" fillId="0" borderId="25" xfId="1" applyFont="1" applyBorder="1" applyAlignment="1" applyProtection="1">
      <alignment horizontal="center" vertical="center" wrapText="1" shrinkToFit="1"/>
      <protection locked="0"/>
    </xf>
    <xf numFmtId="176" fontId="11" fillId="0" borderId="17" xfId="1" applyNumberFormat="1" applyFont="1" applyBorder="1" applyAlignment="1">
      <alignment horizontal="center" vertical="center" wrapText="1" shrinkToFit="1"/>
    </xf>
    <xf numFmtId="0" fontId="10" fillId="0" borderId="22" xfId="1" applyFont="1" applyBorder="1" applyAlignment="1">
      <alignment horizontal="center" vertical="center" wrapText="1" shrinkToFit="1"/>
    </xf>
    <xf numFmtId="0" fontId="10" fillId="0" borderId="26" xfId="1" applyFont="1" applyBorder="1" applyAlignment="1">
      <alignment horizontal="center" vertical="center" wrapText="1" shrinkToFit="1"/>
    </xf>
    <xf numFmtId="176" fontId="11" fillId="0" borderId="2" xfId="1" applyNumberFormat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176" fontId="11" fillId="0" borderId="10" xfId="1" applyNumberFormat="1" applyFont="1" applyBorder="1" applyAlignment="1">
      <alignment horizontal="center" vertical="center"/>
    </xf>
    <xf numFmtId="0" fontId="10" fillId="0" borderId="18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19" xfId="1" applyFont="1" applyBorder="1" applyAlignment="1">
      <alignment horizontal="center" vertical="center"/>
    </xf>
    <xf numFmtId="0" fontId="2" fillId="0" borderId="23" xfId="1" applyBorder="1" applyAlignment="1">
      <alignment horizontal="center" vertical="center"/>
    </xf>
    <xf numFmtId="0" fontId="2" fillId="0" borderId="7" xfId="1" applyBorder="1" applyAlignment="1">
      <alignment horizontal="center" vertical="center"/>
    </xf>
    <xf numFmtId="0" fontId="2" fillId="0" borderId="24" xfId="1" applyBorder="1" applyAlignment="1">
      <alignment horizontal="center" vertical="center"/>
    </xf>
    <xf numFmtId="0" fontId="11" fillId="0" borderId="12" xfId="1" applyFont="1" applyBorder="1" applyAlignment="1">
      <alignment horizontal="center" vertical="center"/>
    </xf>
    <xf numFmtId="0" fontId="11" fillId="0" borderId="13" xfId="1" applyFont="1" applyBorder="1" applyAlignment="1">
      <alignment horizontal="center" vertical="center"/>
    </xf>
    <xf numFmtId="0" fontId="11" fillId="0" borderId="14" xfId="1" applyFont="1" applyBorder="1" applyAlignment="1">
      <alignment horizontal="center" vertical="center"/>
    </xf>
    <xf numFmtId="0" fontId="2" fillId="0" borderId="11" xfId="1" applyBorder="1" applyAlignment="1" applyProtection="1">
      <protection locked="0"/>
    </xf>
    <xf numFmtId="0" fontId="2" fillId="0" borderId="18" xfId="1" applyBorder="1" applyAlignment="1" applyProtection="1">
      <protection locked="0"/>
    </xf>
    <xf numFmtId="0" fontId="2" fillId="0" borderId="19" xfId="1" applyBorder="1" applyAlignment="1" applyProtection="1">
      <protection locked="0"/>
    </xf>
    <xf numFmtId="0" fontId="2" fillId="0" borderId="23" xfId="1" applyBorder="1" applyAlignment="1" applyProtection="1">
      <protection locked="0"/>
    </xf>
    <xf numFmtId="0" fontId="2" fillId="0" borderId="24" xfId="1" applyBorder="1" applyAlignment="1" applyProtection="1">
      <protection locked="0"/>
    </xf>
    <xf numFmtId="49" fontId="11" fillId="0" borderId="0" xfId="1" applyNumberFormat="1" applyFont="1" applyAlignment="1">
      <alignment horizontal="right" vertical="center" shrinkToFit="1"/>
    </xf>
    <xf numFmtId="49" fontId="11" fillId="0" borderId="0" xfId="1" applyNumberFormat="1" applyFont="1" applyAlignment="1">
      <alignment vertical="center" shrinkToFit="1"/>
    </xf>
    <xf numFmtId="49" fontId="11" fillId="0" borderId="7" xfId="1" applyNumberFormat="1" applyFont="1" applyBorder="1" applyAlignment="1">
      <alignment vertical="center" shrinkToFit="1"/>
    </xf>
    <xf numFmtId="12" fontId="15" fillId="2" borderId="0" xfId="1" applyNumberFormat="1" applyFont="1" applyFill="1" applyAlignment="1" applyProtection="1">
      <alignment horizontal="center" vertical="center" shrinkToFit="1"/>
      <protection locked="0"/>
    </xf>
    <xf numFmtId="12" fontId="10" fillId="2" borderId="7" xfId="1" applyNumberFormat="1" applyFont="1" applyFill="1" applyBorder="1" applyAlignment="1" applyProtection="1">
      <alignment vertical="center" shrinkToFit="1"/>
      <protection locked="0"/>
    </xf>
    <xf numFmtId="49" fontId="11" fillId="4" borderId="0" xfId="1" applyNumberFormat="1" applyFont="1" applyFill="1" applyAlignment="1">
      <alignment horizontal="right" vertical="center" shrinkToFit="1"/>
    </xf>
    <xf numFmtId="0" fontId="2" fillId="4" borderId="0" xfId="1" applyFill="1" applyAlignment="1">
      <alignment horizontal="right" vertical="center" shrinkToFit="1"/>
    </xf>
    <xf numFmtId="0" fontId="5" fillId="4" borderId="0" xfId="2" applyFill="1">
      <alignment vertical="center"/>
    </xf>
    <xf numFmtId="49" fontId="12" fillId="0" borderId="6" xfId="1" applyNumberFormat="1" applyFont="1" applyBorder="1" applyProtection="1">
      <alignment vertical="center"/>
      <protection locked="0"/>
    </xf>
    <xf numFmtId="49" fontId="12" fillId="0" borderId="6" xfId="1" applyNumberFormat="1" applyFont="1" applyBorder="1" applyAlignment="1" applyProtection="1">
      <alignment vertical="center" shrinkToFit="1"/>
      <protection locked="0"/>
    </xf>
    <xf numFmtId="0" fontId="10" fillId="0" borderId="6" xfId="1" applyFont="1" applyBorder="1" applyAlignment="1" applyProtection="1">
      <alignment vertical="center" shrinkToFit="1"/>
      <protection locked="0"/>
    </xf>
    <xf numFmtId="49" fontId="12" fillId="0" borderId="8" xfId="1" applyNumberFormat="1" applyFont="1" applyBorder="1" applyProtection="1">
      <alignment vertical="center"/>
      <protection locked="0"/>
    </xf>
    <xf numFmtId="0" fontId="5" fillId="0" borderId="8" xfId="2" applyBorder="1">
      <alignment vertical="center"/>
    </xf>
    <xf numFmtId="49" fontId="11" fillId="0" borderId="7" xfId="1" applyNumberFormat="1" applyFont="1" applyBorder="1" applyAlignment="1">
      <alignment horizontal="right" vertical="center" shrinkToFit="1"/>
    </xf>
    <xf numFmtId="49" fontId="12" fillId="0" borderId="7" xfId="1" applyNumberFormat="1" applyFont="1" applyBorder="1" applyAlignment="1" applyProtection="1">
      <alignment vertical="center" shrinkToFit="1"/>
      <protection locked="0"/>
    </xf>
    <xf numFmtId="0" fontId="10" fillId="0" borderId="7" xfId="1" applyFont="1" applyBorder="1" applyAlignment="1" applyProtection="1">
      <alignment vertical="center" shrinkToFit="1"/>
      <protection locked="0"/>
    </xf>
    <xf numFmtId="49" fontId="12" fillId="0" borderId="5" xfId="1" applyNumberFormat="1" applyFont="1" applyBorder="1" applyAlignment="1" applyProtection="1">
      <alignment vertical="center" shrinkToFit="1"/>
      <protection locked="0"/>
    </xf>
    <xf numFmtId="0" fontId="5" fillId="0" borderId="5" xfId="2" applyBorder="1" applyProtection="1">
      <alignment vertical="center"/>
      <protection locked="0"/>
    </xf>
    <xf numFmtId="49" fontId="11" fillId="0" borderId="6" xfId="1" applyNumberFormat="1" applyFont="1" applyBorder="1" applyProtection="1">
      <alignment vertical="center"/>
      <protection locked="0"/>
    </xf>
    <xf numFmtId="0" fontId="10" fillId="0" borderId="5" xfId="1" applyFont="1" applyBorder="1" applyAlignment="1" applyProtection="1">
      <alignment vertical="center" shrinkToFit="1"/>
      <protection locked="0"/>
    </xf>
    <xf numFmtId="0" fontId="5" fillId="0" borderId="6" xfId="2" applyBorder="1" applyProtection="1">
      <alignment vertical="center"/>
      <protection locked="0"/>
    </xf>
    <xf numFmtId="0" fontId="2" fillId="0" borderId="0" xfId="1" applyAlignment="1">
      <alignment shrinkToFit="1"/>
    </xf>
    <xf numFmtId="0" fontId="36" fillId="0" borderId="0" xfId="2" applyFont="1">
      <alignment vertical="center"/>
    </xf>
    <xf numFmtId="0" fontId="3" fillId="0" borderId="0" xfId="1" applyFont="1" applyAlignment="1">
      <alignment horizontal="left" vertical="center"/>
    </xf>
    <xf numFmtId="0" fontId="2" fillId="0" borderId="0" xfId="1" applyAlignment="1">
      <alignment horizontal="left" vertical="center"/>
    </xf>
    <xf numFmtId="0" fontId="5" fillId="0" borderId="0" xfId="2">
      <alignment vertical="center"/>
    </xf>
    <xf numFmtId="0" fontId="2" fillId="0" borderId="1" xfId="1" applyBorder="1" applyAlignment="1">
      <alignment horizontal="center" vertical="center"/>
    </xf>
    <xf numFmtId="49" fontId="6" fillId="0" borderId="0" xfId="1" applyNumberFormat="1" applyFont="1" applyProtection="1">
      <alignment vertical="center"/>
      <protection locked="0"/>
    </xf>
    <xf numFmtId="49" fontId="7" fillId="0" borderId="0" xfId="1" applyNumberFormat="1" applyFont="1" applyProtection="1">
      <alignment vertical="center"/>
      <protection locked="0"/>
    </xf>
    <xf numFmtId="49" fontId="7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center"/>
    </xf>
    <xf numFmtId="0" fontId="8" fillId="0" borderId="0" xfId="1" applyFont="1" applyProtection="1">
      <alignment vertical="center"/>
      <protection locked="0"/>
    </xf>
    <xf numFmtId="0" fontId="8" fillId="0" borderId="0" xfId="1" applyFont="1" applyAlignment="1" applyProtection="1">
      <alignment horizontal="center" vertical="center"/>
      <protection locked="0"/>
    </xf>
    <xf numFmtId="0" fontId="11" fillId="0" borderId="5" xfId="1" applyFont="1" applyBorder="1" applyAlignment="1" applyProtection="1">
      <protection locked="0"/>
    </xf>
    <xf numFmtId="49" fontId="13" fillId="0" borderId="5" xfId="1" applyNumberFormat="1" applyFont="1" applyBorder="1" applyAlignment="1" applyProtection="1">
      <alignment vertical="center" shrinkToFit="1"/>
      <protection locked="0"/>
    </xf>
    <xf numFmtId="0" fontId="14" fillId="0" borderId="5" xfId="1" applyFont="1" applyBorder="1" applyAlignment="1" applyProtection="1">
      <alignment vertical="center" shrinkToFit="1"/>
      <protection locked="0"/>
    </xf>
    <xf numFmtId="0" fontId="12" fillId="0" borderId="5" xfId="1" applyFont="1" applyBorder="1" applyAlignment="1" applyProtection="1">
      <alignment vertical="center" shrinkToFit="1"/>
      <protection locked="0"/>
    </xf>
    <xf numFmtId="3" fontId="19" fillId="0" borderId="82" xfId="1" applyNumberFormat="1" applyFont="1" applyBorder="1" applyProtection="1">
      <alignment vertical="center"/>
      <protection locked="0"/>
    </xf>
    <xf numFmtId="3" fontId="19" fillId="0" borderId="38" xfId="1" applyNumberFormat="1" applyFont="1" applyBorder="1" applyProtection="1">
      <alignment vertical="center"/>
      <protection locked="0"/>
    </xf>
    <xf numFmtId="38" fontId="11" fillId="0" borderId="89" xfId="1" applyNumberFormat="1" applyFont="1" applyBorder="1" applyAlignment="1" applyProtection="1">
      <alignment vertical="center" shrinkToFit="1"/>
      <protection locked="0"/>
    </xf>
    <xf numFmtId="38" fontId="24" fillId="0" borderId="47" xfId="2" applyNumberFormat="1" applyFont="1" applyBorder="1" applyAlignment="1" applyProtection="1">
      <alignment vertical="center" shrinkToFit="1"/>
      <protection locked="0"/>
    </xf>
    <xf numFmtId="176" fontId="12" fillId="2" borderId="68" xfId="1" applyNumberFormat="1" applyFont="1" applyFill="1" applyBorder="1" applyAlignment="1">
      <alignment vertical="center" shrinkToFit="1"/>
    </xf>
    <xf numFmtId="0" fontId="5" fillId="0" borderId="69" xfId="2" applyBorder="1" applyAlignment="1">
      <alignment vertical="center" shrinkToFit="1"/>
    </xf>
    <xf numFmtId="176" fontId="12" fillId="2" borderId="9" xfId="1" applyNumberFormat="1" applyFont="1" applyFill="1" applyBorder="1" applyAlignment="1">
      <alignment vertical="center" shrinkToFit="1"/>
    </xf>
    <xf numFmtId="0" fontId="5" fillId="0" borderId="11" xfId="2" applyBorder="1" applyAlignment="1">
      <alignment vertical="center" shrinkToFit="1"/>
    </xf>
    <xf numFmtId="49" fontId="15" fillId="0" borderId="86" xfId="3" applyNumberFormat="1" applyFont="1" applyBorder="1" applyAlignment="1" applyProtection="1">
      <alignment vertical="center" wrapText="1" shrinkToFit="1"/>
      <protection locked="0"/>
    </xf>
    <xf numFmtId="0" fontId="2" fillId="0" borderId="86" xfId="3" applyBorder="1" applyAlignment="1" applyProtection="1">
      <alignment vertical="center" wrapText="1" shrinkToFit="1"/>
      <protection locked="0"/>
    </xf>
    <xf numFmtId="0" fontId="2" fillId="0" borderId="5" xfId="3" applyBorder="1" applyAlignment="1" applyProtection="1">
      <alignment vertical="center" wrapText="1" shrinkToFit="1"/>
      <protection locked="0"/>
    </xf>
    <xf numFmtId="49" fontId="12" fillId="0" borderId="80" xfId="3" applyNumberFormat="1" applyFont="1" applyBorder="1" applyAlignment="1" applyProtection="1">
      <alignment horizontal="center" vertical="center" shrinkToFit="1"/>
      <protection locked="0"/>
    </xf>
    <xf numFmtId="49" fontId="12" fillId="0" borderId="81" xfId="3" applyNumberFormat="1" applyFont="1" applyBorder="1" applyAlignment="1" applyProtection="1">
      <alignment horizontal="center" vertical="center" shrinkToFit="1"/>
      <protection locked="0"/>
    </xf>
    <xf numFmtId="38" fontId="11" fillId="0" borderId="81" xfId="3" applyNumberFormat="1" applyFont="1" applyBorder="1" applyAlignment="1" applyProtection="1">
      <alignment horizontal="right" vertical="center" shrinkToFit="1"/>
      <protection locked="0"/>
    </xf>
    <xf numFmtId="38" fontId="24" fillId="0" borderId="38" xfId="2" applyNumberFormat="1" applyFont="1" applyBorder="1" applyAlignment="1" applyProtection="1">
      <alignment horizontal="right" vertical="center" shrinkToFit="1"/>
      <protection locked="0"/>
    </xf>
    <xf numFmtId="49" fontId="15" fillId="0" borderId="5" xfId="3" applyNumberFormat="1" applyFont="1" applyBorder="1" applyAlignment="1" applyProtection="1">
      <alignment vertical="center" wrapText="1" shrinkToFit="1"/>
      <protection locked="0"/>
    </xf>
    <xf numFmtId="0" fontId="2" fillId="0" borderId="0" xfId="3" applyAlignment="1" applyProtection="1">
      <alignment vertical="center" wrapText="1" shrinkToFit="1"/>
      <protection locked="0"/>
    </xf>
    <xf numFmtId="49" fontId="12" fillId="0" borderId="88" xfId="3" applyNumberFormat="1" applyFont="1" applyBorder="1" applyAlignment="1" applyProtection="1">
      <alignment horizontal="center" vertical="center" shrinkToFit="1"/>
      <protection locked="0"/>
    </xf>
    <xf numFmtId="49" fontId="12" fillId="0" borderId="89" xfId="3" applyNumberFormat="1" applyFont="1" applyBorder="1" applyAlignment="1" applyProtection="1">
      <alignment horizontal="center" vertical="center" shrinkToFit="1"/>
      <protection locked="0"/>
    </xf>
    <xf numFmtId="0" fontId="5" fillId="0" borderId="8" xfId="2" applyBorder="1" applyAlignment="1" applyProtection="1">
      <alignment vertical="center" shrinkToFit="1"/>
      <protection locked="0"/>
    </xf>
    <xf numFmtId="0" fontId="5" fillId="0" borderId="90" xfId="2" applyBorder="1" applyAlignment="1" applyProtection="1">
      <alignment vertical="center" shrinkToFit="1"/>
      <protection locked="0"/>
    </xf>
    <xf numFmtId="38" fontId="11" fillId="0" borderId="89" xfId="3" applyNumberFormat="1" applyFont="1" applyBorder="1" applyAlignment="1" applyProtection="1">
      <alignment horizontal="right" vertical="center" shrinkToFit="1"/>
      <protection locked="0"/>
    </xf>
    <xf numFmtId="38" fontId="24" fillId="0" borderId="47" xfId="2" applyNumberFormat="1" applyFont="1" applyBorder="1" applyAlignment="1" applyProtection="1">
      <alignment horizontal="right" vertical="center" shrinkToFit="1"/>
      <protection locked="0"/>
    </xf>
    <xf numFmtId="38" fontId="11" fillId="0" borderId="38" xfId="3" applyNumberFormat="1" applyFont="1" applyBorder="1" applyAlignment="1" applyProtection="1">
      <alignment horizontal="right" vertical="center" shrinkToFit="1"/>
      <protection locked="0"/>
    </xf>
    <xf numFmtId="176" fontId="29" fillId="0" borderId="18" xfId="3" applyNumberFormat="1" applyFont="1" applyBorder="1" applyAlignment="1">
      <alignment horizontal="right" vertical="center" wrapText="1" shrinkToFit="1"/>
    </xf>
    <xf numFmtId="0" fontId="2" fillId="0" borderId="0" xfId="3"/>
    <xf numFmtId="0" fontId="2" fillId="0" borderId="18" xfId="3" applyBorder="1"/>
    <xf numFmtId="176" fontId="11" fillId="0" borderId="4" xfId="3" applyNumberFormat="1" applyFont="1" applyBorder="1" applyAlignment="1">
      <alignment vertical="center" shrinkToFit="1"/>
    </xf>
    <xf numFmtId="176" fontId="23" fillId="0" borderId="0" xfId="3" applyNumberFormat="1" applyFont="1" applyAlignment="1">
      <alignment horizontal="right" vertical="center" shrinkToFit="1"/>
    </xf>
    <xf numFmtId="0" fontId="23" fillId="0" borderId="0" xfId="3" applyFont="1" applyAlignment="1">
      <alignment horizontal="right" vertical="center" shrinkToFit="1"/>
    </xf>
    <xf numFmtId="176" fontId="11" fillId="0" borderId="74" xfId="3" applyNumberFormat="1" applyFont="1" applyBorder="1" applyAlignment="1">
      <alignment horizontal="center" vertical="center" wrapText="1" shrinkToFit="1"/>
    </xf>
    <xf numFmtId="0" fontId="10" fillId="0" borderId="79" xfId="3" applyFont="1" applyBorder="1" applyAlignment="1">
      <alignment horizontal="center" vertical="center" wrapText="1" shrinkToFit="1"/>
    </xf>
    <xf numFmtId="176" fontId="11" fillId="0" borderId="75" xfId="3" applyNumberFormat="1" applyFont="1" applyBorder="1" applyAlignment="1" applyProtection="1">
      <alignment horizontal="center" vertical="center" shrinkToFit="1"/>
      <protection locked="0"/>
    </xf>
    <xf numFmtId="0" fontId="10" fillId="0" borderId="53" xfId="3" applyFont="1" applyBorder="1" applyAlignment="1" applyProtection="1">
      <alignment horizontal="center" vertical="center" shrinkToFit="1"/>
      <protection locked="0"/>
    </xf>
    <xf numFmtId="0" fontId="10" fillId="0" borderId="76" xfId="3" applyFont="1" applyBorder="1" applyAlignment="1" applyProtection="1">
      <alignment horizontal="center" vertical="center" shrinkToFit="1"/>
      <protection locked="0"/>
    </xf>
    <xf numFmtId="176" fontId="11" fillId="0" borderId="77" xfId="3" applyNumberFormat="1" applyFont="1" applyBorder="1" applyAlignment="1">
      <alignment horizontal="center" vertical="center" wrapText="1" shrinkToFit="1"/>
    </xf>
    <xf numFmtId="0" fontId="19" fillId="0" borderId="11" xfId="3" applyFont="1" applyBorder="1" applyAlignment="1">
      <alignment vertical="center" wrapText="1" shrinkToFit="1"/>
    </xf>
    <xf numFmtId="0" fontId="19" fillId="0" borderId="83" xfId="3" applyFont="1" applyBorder="1" applyAlignment="1">
      <alignment vertical="center" wrapText="1" shrinkToFit="1"/>
    </xf>
    <xf numFmtId="0" fontId="19" fillId="0" borderId="84" xfId="3" applyFont="1" applyBorder="1" applyAlignment="1">
      <alignment vertical="center" wrapText="1" shrinkToFit="1"/>
    </xf>
    <xf numFmtId="49" fontId="15" fillId="0" borderId="0" xfId="3" applyNumberFormat="1" applyFont="1" applyAlignment="1" applyProtection="1">
      <alignment horizontal="center" vertical="center" wrapText="1" shrinkToFit="1"/>
      <protection locked="0"/>
    </xf>
    <xf numFmtId="0" fontId="11" fillId="0" borderId="0" xfId="3" applyFont="1" applyAlignment="1">
      <alignment horizontal="center" vertical="center"/>
    </xf>
    <xf numFmtId="176" fontId="11" fillId="0" borderId="80" xfId="3" applyNumberFormat="1" applyFont="1" applyBorder="1" applyAlignment="1">
      <alignment horizontal="center" vertical="center" shrinkToFit="1"/>
    </xf>
    <xf numFmtId="176" fontId="11" fillId="0" borderId="81" xfId="3" applyNumberFormat="1" applyFont="1" applyBorder="1" applyAlignment="1">
      <alignment horizontal="center" vertical="center" shrinkToFit="1"/>
    </xf>
    <xf numFmtId="176" fontId="11" fillId="0" borderId="0" xfId="3" applyNumberFormat="1" applyFont="1" applyAlignment="1" applyProtection="1">
      <alignment horizontal="center" vertical="center" wrapText="1"/>
      <protection locked="0"/>
    </xf>
    <xf numFmtId="0" fontId="5" fillId="0" borderId="0" xfId="2" applyAlignment="1" applyProtection="1">
      <alignment vertical="center" wrapText="1"/>
      <protection locked="0"/>
    </xf>
    <xf numFmtId="176" fontId="16" fillId="0" borderId="0" xfId="3" applyNumberFormat="1" applyFont="1" applyAlignment="1">
      <alignment vertical="center" shrinkToFit="1"/>
    </xf>
    <xf numFmtId="176" fontId="11" fillId="0" borderId="41" xfId="3" applyNumberFormat="1" applyFont="1" applyBorder="1" applyAlignment="1">
      <alignment vertical="center" shrinkToFit="1"/>
    </xf>
    <xf numFmtId="176" fontId="11" fillId="0" borderId="32" xfId="3" applyNumberFormat="1" applyFont="1" applyBorder="1" applyAlignment="1">
      <alignment vertical="center" shrinkToFit="1"/>
    </xf>
    <xf numFmtId="176" fontId="11" fillId="0" borderId="27" xfId="3" applyNumberFormat="1" applyFont="1" applyBorder="1" applyAlignment="1">
      <alignment vertical="center" shrinkToFit="1"/>
    </xf>
    <xf numFmtId="176" fontId="11" fillId="0" borderId="99" xfId="3" applyNumberFormat="1" applyFont="1" applyBorder="1" applyAlignment="1">
      <alignment vertical="center" shrinkToFit="1"/>
    </xf>
    <xf numFmtId="176" fontId="11" fillId="0" borderId="1" xfId="3" applyNumberFormat="1" applyFont="1" applyBorder="1" applyAlignment="1">
      <alignment horizontal="left" vertical="center" shrinkToFit="1"/>
    </xf>
    <xf numFmtId="176" fontId="11" fillId="0" borderId="1" xfId="3" applyNumberFormat="1" applyFont="1" applyBorder="1" applyAlignment="1">
      <alignment vertical="center" shrinkToFit="1"/>
    </xf>
    <xf numFmtId="176" fontId="11" fillId="0" borderId="107" xfId="3" applyNumberFormat="1" applyFont="1" applyBorder="1" applyAlignment="1">
      <alignment vertical="center" shrinkToFit="1"/>
    </xf>
    <xf numFmtId="179" fontId="29" fillId="0" borderId="33" xfId="3" applyNumberFormat="1" applyFont="1" applyBorder="1" applyAlignment="1" applyProtection="1">
      <alignment horizontal="left" vertical="center" shrinkToFit="1"/>
      <protection locked="0"/>
    </xf>
    <xf numFmtId="179" fontId="29" fillId="0" borderId="6" xfId="3" applyNumberFormat="1" applyFont="1" applyBorder="1" applyAlignment="1" applyProtection="1">
      <alignment horizontal="left" vertical="center" shrinkToFit="1"/>
      <protection locked="0"/>
    </xf>
    <xf numFmtId="179" fontId="29" fillId="0" borderId="38" xfId="3" applyNumberFormat="1" applyFont="1" applyBorder="1" applyAlignment="1" applyProtection="1">
      <alignment horizontal="left" vertical="center" shrinkToFit="1"/>
      <protection locked="0"/>
    </xf>
    <xf numFmtId="0" fontId="11" fillId="0" borderId="42" xfId="3" applyFont="1" applyBorder="1" applyAlignment="1">
      <alignment vertical="center" shrinkToFit="1"/>
    </xf>
    <xf numFmtId="0" fontId="10" fillId="0" borderId="8" xfId="3" applyFont="1" applyBorder="1" applyAlignment="1">
      <alignment vertical="center" shrinkToFit="1"/>
    </xf>
    <xf numFmtId="0" fontId="10" fillId="0" borderId="47" xfId="3" applyFont="1" applyBorder="1" applyAlignment="1">
      <alignment vertical="center" shrinkToFit="1"/>
    </xf>
    <xf numFmtId="176" fontId="11" fillId="0" borderId="17" xfId="3" applyNumberFormat="1" applyFont="1" applyBorder="1" applyAlignment="1">
      <alignment horizontal="center" vertical="center" wrapText="1" shrinkToFit="1"/>
    </xf>
    <xf numFmtId="0" fontId="10" fillId="0" borderId="22" xfId="3" applyFont="1" applyBorder="1" applyAlignment="1">
      <alignment horizontal="center" vertical="center" wrapText="1" shrinkToFit="1"/>
    </xf>
    <xf numFmtId="0" fontId="10" fillId="0" borderId="26" xfId="3" applyFont="1" applyBorder="1" applyAlignment="1">
      <alignment horizontal="center" vertical="center" wrapText="1" shrinkToFit="1"/>
    </xf>
    <xf numFmtId="176" fontId="11" fillId="0" borderId="2" xfId="3" applyNumberFormat="1" applyFont="1" applyBorder="1" applyAlignment="1">
      <alignment horizontal="center" vertical="center" wrapText="1"/>
    </xf>
    <xf numFmtId="0" fontId="11" fillId="0" borderId="3" xfId="3" applyFont="1" applyBorder="1" applyAlignment="1">
      <alignment horizontal="center" vertical="center" wrapText="1"/>
    </xf>
    <xf numFmtId="176" fontId="11" fillId="0" borderId="2" xfId="3" applyNumberFormat="1" applyFont="1" applyBorder="1" applyAlignment="1">
      <alignment horizontal="center" vertical="center" wrapText="1" shrinkToFit="1"/>
    </xf>
    <xf numFmtId="0" fontId="11" fillId="0" borderId="3" xfId="3" applyFont="1" applyBorder="1" applyAlignment="1">
      <alignment horizontal="center" vertical="center" wrapText="1" shrinkToFit="1"/>
    </xf>
    <xf numFmtId="0" fontId="19" fillId="0" borderId="4" xfId="3" applyFont="1" applyBorder="1" applyAlignment="1">
      <alignment horizontal="center" vertical="center" shrinkToFit="1"/>
    </xf>
    <xf numFmtId="176" fontId="11" fillId="0" borderId="36" xfId="3" applyNumberFormat="1" applyFont="1" applyBorder="1" applyAlignment="1" applyProtection="1">
      <alignment horizontal="center" vertical="center" shrinkToFit="1"/>
      <protection locked="0"/>
    </xf>
    <xf numFmtId="176" fontId="11" fillId="0" borderId="84" xfId="3" applyNumberFormat="1" applyFont="1" applyBorder="1" applyAlignment="1" applyProtection="1">
      <alignment horizontal="center" vertical="center" shrinkToFit="1"/>
      <protection locked="0"/>
    </xf>
    <xf numFmtId="176" fontId="12" fillId="0" borderId="33" xfId="3" applyNumberFormat="1" applyFont="1" applyBorder="1" applyAlignment="1" applyProtection="1">
      <alignment horizontal="center" vertical="center" shrinkToFit="1"/>
      <protection locked="0"/>
    </xf>
    <xf numFmtId="176" fontId="11" fillId="0" borderId="38" xfId="3" applyNumberFormat="1" applyFont="1" applyBorder="1" applyAlignment="1" applyProtection="1">
      <alignment horizontal="center" vertical="center" shrinkToFit="1"/>
      <protection locked="0"/>
    </xf>
    <xf numFmtId="176" fontId="11" fillId="0" borderId="9" xfId="3" applyNumberFormat="1" applyFont="1" applyBorder="1" applyAlignment="1">
      <alignment horizontal="center" vertical="center" shrinkToFit="1"/>
    </xf>
    <xf numFmtId="176" fontId="11" fillId="0" borderId="11" xfId="3" applyNumberFormat="1" applyFont="1" applyBorder="1" applyAlignment="1">
      <alignment horizontal="center" vertical="center" shrinkToFit="1"/>
    </xf>
    <xf numFmtId="176" fontId="11" fillId="0" borderId="10" xfId="3" applyNumberFormat="1" applyFont="1" applyBorder="1" applyAlignment="1">
      <alignment horizontal="center" vertical="center" shrinkToFit="1"/>
    </xf>
    <xf numFmtId="176" fontId="11" fillId="0" borderId="36" xfId="3" applyNumberFormat="1" applyFont="1" applyBorder="1" applyAlignment="1">
      <alignment horizontal="center" vertical="center" shrinkToFit="1"/>
    </xf>
    <xf numFmtId="176" fontId="11" fillId="0" borderId="84" xfId="3" applyNumberFormat="1" applyFont="1" applyBorder="1" applyAlignment="1">
      <alignment horizontal="center" vertical="center" shrinkToFit="1"/>
    </xf>
    <xf numFmtId="176" fontId="11" fillId="0" borderId="9" xfId="3" applyNumberFormat="1" applyFont="1" applyBorder="1" applyAlignment="1" applyProtection="1">
      <alignment horizontal="center" vertical="center" wrapText="1"/>
      <protection locked="0"/>
    </xf>
    <xf numFmtId="176" fontId="16" fillId="0" borderId="11" xfId="3" applyNumberFormat="1" applyFont="1" applyBorder="1" applyAlignment="1" applyProtection="1">
      <alignment horizontal="center" vertical="center" wrapText="1"/>
      <protection locked="0"/>
    </xf>
    <xf numFmtId="176" fontId="16" fillId="0" borderId="36" xfId="3" applyNumberFormat="1" applyFont="1" applyBorder="1" applyAlignment="1" applyProtection="1">
      <alignment horizontal="center" vertical="center" wrapText="1"/>
      <protection locked="0"/>
    </xf>
    <xf numFmtId="176" fontId="16" fillId="0" borderId="84" xfId="3" applyNumberFormat="1" applyFont="1" applyBorder="1" applyAlignment="1" applyProtection="1">
      <alignment horizontal="center" vertical="center" wrapText="1"/>
      <protection locked="0"/>
    </xf>
    <xf numFmtId="176" fontId="11" fillId="0" borderId="16" xfId="3" applyNumberFormat="1" applyFont="1" applyBorder="1" applyAlignment="1" applyProtection="1">
      <alignment horizontal="center" vertical="center" wrapText="1" shrinkToFit="1"/>
      <protection locked="0"/>
    </xf>
    <xf numFmtId="0" fontId="11" fillId="0" borderId="21" xfId="3" applyFont="1" applyBorder="1" applyAlignment="1" applyProtection="1">
      <alignment horizontal="center" vertical="center" wrapText="1" shrinkToFit="1"/>
      <protection locked="0"/>
    </xf>
    <xf numFmtId="0" fontId="11" fillId="0" borderId="25" xfId="3" applyFont="1" applyBorder="1" applyAlignment="1" applyProtection="1">
      <alignment horizontal="center" vertical="center" wrapText="1" shrinkToFit="1"/>
      <protection locked="0"/>
    </xf>
    <xf numFmtId="49" fontId="12" fillId="0" borderId="6" xfId="3" applyNumberFormat="1" applyFont="1" applyBorder="1" applyAlignment="1" applyProtection="1">
      <alignment vertical="center" shrinkToFit="1"/>
      <protection locked="0"/>
    </xf>
    <xf numFmtId="0" fontId="10" fillId="0" borderId="6" xfId="3" applyFont="1" applyBorder="1" applyAlignment="1" applyProtection="1">
      <alignment vertical="center" shrinkToFit="1"/>
      <protection locked="0"/>
    </xf>
    <xf numFmtId="49" fontId="10" fillId="0" borderId="7" xfId="3" applyNumberFormat="1" applyFont="1" applyBorder="1" applyAlignment="1">
      <alignment horizontal="right" vertical="center" shrinkToFit="1"/>
    </xf>
    <xf numFmtId="49" fontId="12" fillId="0" borderId="8" xfId="3" applyNumberFormat="1" applyFont="1" applyBorder="1" applyAlignment="1" applyProtection="1">
      <alignment vertical="center" shrinkToFit="1"/>
      <protection locked="0"/>
    </xf>
    <xf numFmtId="49" fontId="11" fillId="0" borderId="7" xfId="3" applyNumberFormat="1" applyFont="1" applyBorder="1" applyAlignment="1">
      <alignment horizontal="right" vertical="center" shrinkToFit="1"/>
    </xf>
    <xf numFmtId="49" fontId="12" fillId="0" borderId="7" xfId="3" applyNumberFormat="1" applyFont="1" applyBorder="1" applyAlignment="1" applyProtection="1">
      <alignment vertical="center" shrinkToFit="1"/>
      <protection locked="0"/>
    </xf>
    <xf numFmtId="0" fontId="10" fillId="0" borderId="7" xfId="3" applyFont="1" applyBorder="1" applyAlignment="1" applyProtection="1">
      <alignment vertical="center" shrinkToFit="1"/>
      <protection locked="0"/>
    </xf>
    <xf numFmtId="0" fontId="10" fillId="0" borderId="18" xfId="3" applyFont="1" applyBorder="1" applyAlignment="1">
      <alignment horizontal="center" vertical="center" shrinkToFit="1"/>
    </xf>
    <xf numFmtId="0" fontId="10" fillId="0" borderId="0" xfId="3" applyFont="1" applyAlignment="1">
      <alignment horizontal="center" vertical="center" shrinkToFit="1"/>
    </xf>
    <xf numFmtId="0" fontId="10" fillId="0" borderId="19" xfId="3" applyFont="1" applyBorder="1" applyAlignment="1">
      <alignment horizontal="center" vertical="center" shrinkToFit="1"/>
    </xf>
    <xf numFmtId="176" fontId="11" fillId="0" borderId="9" xfId="3" applyNumberFormat="1" applyFont="1" applyBorder="1" applyAlignment="1">
      <alignment horizontal="center" vertical="center" wrapText="1" shrinkToFit="1"/>
    </xf>
    <xf numFmtId="176" fontId="11" fillId="0" borderId="29" xfId="3" applyNumberFormat="1" applyFont="1" applyBorder="1" applyAlignment="1">
      <alignment horizontal="center" vertical="center" wrapText="1" shrinkToFit="1"/>
    </xf>
    <xf numFmtId="176" fontId="11" fillId="0" borderId="36" xfId="3" applyNumberFormat="1" applyFont="1" applyBorder="1" applyAlignment="1">
      <alignment horizontal="center" vertical="center" wrapText="1" shrinkToFit="1"/>
    </xf>
    <xf numFmtId="176" fontId="11" fillId="0" borderId="95" xfId="3" applyNumberFormat="1" applyFont="1" applyBorder="1" applyAlignment="1">
      <alignment horizontal="center" vertical="center" wrapText="1" shrinkToFit="1"/>
    </xf>
    <xf numFmtId="176" fontId="11" fillId="0" borderId="94" xfId="3" applyNumberFormat="1" applyFont="1" applyBorder="1" applyAlignment="1" applyProtection="1">
      <alignment horizontal="center" vertical="center" wrapText="1" shrinkToFit="1"/>
      <protection locked="0"/>
    </xf>
    <xf numFmtId="176" fontId="16" fillId="0" borderId="29" xfId="3" applyNumberFormat="1" applyFont="1" applyBorder="1" applyAlignment="1" applyProtection="1">
      <alignment horizontal="center" vertical="center" wrapText="1" shrinkToFit="1"/>
      <protection locked="0"/>
    </xf>
    <xf numFmtId="176" fontId="16" fillId="0" borderId="96" xfId="3" applyNumberFormat="1" applyFont="1" applyBorder="1" applyAlignment="1" applyProtection="1">
      <alignment horizontal="center" vertical="center" wrapText="1" shrinkToFit="1"/>
      <protection locked="0"/>
    </xf>
    <xf numFmtId="176" fontId="16" fillId="0" borderId="95" xfId="3" applyNumberFormat="1" applyFont="1" applyBorder="1" applyAlignment="1" applyProtection="1">
      <alignment horizontal="center" vertical="center" wrapText="1" shrinkToFit="1"/>
      <protection locked="0"/>
    </xf>
    <xf numFmtId="49" fontId="11" fillId="0" borderId="0" xfId="3" applyNumberFormat="1" applyFont="1" applyAlignment="1">
      <alignment horizontal="right" vertical="center" shrinkToFit="1"/>
    </xf>
    <xf numFmtId="49" fontId="11" fillId="0" borderId="0" xfId="3" applyNumberFormat="1" applyFont="1" applyAlignment="1">
      <alignment vertical="center" shrinkToFit="1"/>
    </xf>
    <xf numFmtId="49" fontId="11" fillId="0" borderId="7" xfId="3" applyNumberFormat="1" applyFont="1" applyBorder="1" applyAlignment="1">
      <alignment vertical="center" shrinkToFit="1"/>
    </xf>
    <xf numFmtId="12" fontId="15" fillId="0" borderId="86" xfId="3" applyNumberFormat="1" applyFont="1" applyBorder="1" applyAlignment="1" applyProtection="1">
      <alignment horizontal="center" vertical="center" shrinkToFit="1"/>
      <protection locked="0"/>
    </xf>
    <xf numFmtId="12" fontId="10" fillId="0" borderId="7" xfId="3" applyNumberFormat="1" applyFont="1" applyBorder="1" applyAlignment="1" applyProtection="1">
      <alignment vertical="center" shrinkToFit="1"/>
      <protection locked="0"/>
    </xf>
    <xf numFmtId="49" fontId="11" fillId="0" borderId="86" xfId="3" applyNumberFormat="1" applyFont="1" applyBorder="1" applyAlignment="1">
      <alignment vertical="center" wrapText="1" shrinkToFit="1"/>
    </xf>
    <xf numFmtId="49" fontId="11" fillId="0" borderId="7" xfId="3" applyNumberFormat="1" applyFont="1" applyBorder="1" applyAlignment="1">
      <alignment vertical="center" wrapText="1" shrinkToFit="1"/>
    </xf>
    <xf numFmtId="49" fontId="12" fillId="0" borderId="5" xfId="3" applyNumberFormat="1" applyFont="1" applyBorder="1" applyAlignment="1" applyProtection="1">
      <alignment vertical="center" shrinkToFit="1"/>
      <protection locked="0"/>
    </xf>
    <xf numFmtId="49" fontId="30" fillId="0" borderId="0" xfId="3" applyNumberFormat="1" applyFont="1" applyAlignment="1">
      <alignment vertical="center" shrinkToFit="1"/>
    </xf>
    <xf numFmtId="49" fontId="7" fillId="0" borderId="0" xfId="3" applyNumberFormat="1" applyFont="1" applyAlignment="1">
      <alignment horizontal="center" vertical="center" shrinkToFit="1"/>
    </xf>
    <xf numFmtId="0" fontId="31" fillId="0" borderId="0" xfId="3" applyFont="1" applyAlignment="1" applyProtection="1">
      <alignment horizontal="center" vertical="center"/>
      <protection locked="0"/>
    </xf>
    <xf numFmtId="0" fontId="34" fillId="0" borderId="0" xfId="2" applyFont="1" applyAlignment="1" applyProtection="1">
      <alignment horizontal="center" vertical="center"/>
      <protection locked="0"/>
    </xf>
    <xf numFmtId="49" fontId="9" fillId="0" borderId="0" xfId="3" applyNumberFormat="1" applyFont="1" applyAlignment="1" applyProtection="1">
      <alignment horizontal="center" vertical="center"/>
      <protection locked="0"/>
    </xf>
    <xf numFmtId="0" fontId="2" fillId="0" borderId="0" xfId="3" applyAlignment="1" applyProtection="1">
      <alignment horizontal="center" vertical="center"/>
      <protection locked="0"/>
    </xf>
    <xf numFmtId="49" fontId="13" fillId="0" borderId="5" xfId="3" applyNumberFormat="1" applyFont="1" applyBorder="1" applyAlignment="1" applyProtection="1">
      <alignment vertical="center" shrinkToFit="1"/>
      <protection locked="0"/>
    </xf>
    <xf numFmtId="0" fontId="14" fillId="0" borderId="5" xfId="3" applyFont="1" applyBorder="1" applyAlignment="1" applyProtection="1">
      <alignment vertical="center" shrinkToFit="1"/>
      <protection locked="0"/>
    </xf>
    <xf numFmtId="0" fontId="5" fillId="0" borderId="5" xfId="2" applyBorder="1" applyAlignment="1" applyProtection="1">
      <alignment horizontal="left" vertical="center" shrinkToFit="1"/>
      <protection locked="0"/>
    </xf>
    <xf numFmtId="179" fontId="29" fillId="0" borderId="33" xfId="3" applyNumberFormat="1" applyFont="1" applyBorder="1" applyAlignment="1">
      <alignment horizontal="left" vertical="center" shrinkToFit="1"/>
    </xf>
    <xf numFmtId="179" fontId="29" fillId="0" borderId="6" xfId="3" applyNumberFormat="1" applyFont="1" applyBorder="1" applyAlignment="1">
      <alignment horizontal="left" vertical="center" shrinkToFit="1"/>
    </xf>
    <xf numFmtId="179" fontId="29" fillId="0" borderId="38" xfId="3" applyNumberFormat="1" applyFont="1" applyBorder="1" applyAlignment="1">
      <alignment horizontal="left" vertical="center" shrinkToFit="1"/>
    </xf>
    <xf numFmtId="0" fontId="10" fillId="0" borderId="5" xfId="3" applyFont="1" applyBorder="1" applyAlignment="1" applyProtection="1">
      <alignment vertical="center" shrinkToFit="1"/>
      <protection locked="0"/>
    </xf>
  </cellXfs>
  <cellStyles count="5">
    <cellStyle name="桁区切り 2" xfId="4" xr:uid="{56C60495-C674-4CF1-AC78-D4A079A615F8}"/>
    <cellStyle name="標準" xfId="0" builtinId="0"/>
    <cellStyle name="標準 2" xfId="2" xr:uid="{36759756-3645-47FE-8D41-072CBAB6B06E}"/>
    <cellStyle name="標準 2 2" xfId="3" xr:uid="{845ECBA9-8C12-4DCC-879D-6A8B4824ADBF}"/>
    <cellStyle name="標準 3" xfId="1" xr:uid="{4E1591DA-C867-4460-AF07-2DA8DAB674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calcChain.xml" Type="http://schemas.openxmlformats.org/officeDocument/2006/relationships/calcChain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metadata.xml" Type="http://schemas.openxmlformats.org/officeDocument/2006/relationships/sheetMetadata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247650</xdr:colOff>
      <xdr:row>5</xdr:row>
      <xdr:rowOff>0</xdr:rowOff>
    </xdr:from>
    <xdr:to>
      <xdr:col>35</xdr:col>
      <xdr:colOff>161925</xdr:colOff>
      <xdr:row>6</xdr:row>
      <xdr:rowOff>142875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1B8FADB-79B4-39F8-1802-488660BCD097}"/>
            </a:ext>
          </a:extLst>
        </xdr:cNvPr>
        <xdr:cNvSpPr/>
      </xdr:nvSpPr>
      <xdr:spPr>
        <a:xfrm>
          <a:off x="13401675" y="952500"/>
          <a:ext cx="4267200" cy="352425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一部を除き、基礎情報は設備投資シートの内容から引用しています。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50800</xdr:colOff>
      <xdr:row>0</xdr:row>
      <xdr:rowOff>76201</xdr:rowOff>
    </xdr:from>
    <xdr:to>
      <xdr:col>26</xdr:col>
      <xdr:colOff>1009649</xdr:colOff>
      <xdr:row>1</xdr:row>
      <xdr:rowOff>215901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B3471BE-AE84-4CEB-B9B0-74C89124AEB7}"/>
            </a:ext>
          </a:extLst>
        </xdr:cNvPr>
        <xdr:cNvSpPr/>
      </xdr:nvSpPr>
      <xdr:spPr>
        <a:xfrm>
          <a:off x="12538075" y="76201"/>
          <a:ext cx="958849" cy="234950"/>
        </a:xfrm>
        <a:prstGeom prst="rect">
          <a:avLst/>
        </a:prstGeom>
        <a:solidFill>
          <a:sysClr val="window" lastClr="FFFFFF"/>
        </a:solidFill>
        <a:ln w="952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参考書式</a:t>
          </a:r>
        </a:p>
      </xdr:txBody>
    </xdr:sp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390525</xdr:colOff>
      <xdr:row>19</xdr:row>
      <xdr:rowOff>78441</xdr:rowOff>
    </xdr:from>
    <xdr:to>
      <xdr:col>16</xdr:col>
      <xdr:colOff>409575</xdr:colOff>
      <xdr:row>21</xdr:row>
      <xdr:rowOff>152400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45C062A1-6AAB-4213-831F-4AE6ECBD03EB}"/>
            </a:ext>
          </a:extLst>
        </xdr:cNvPr>
        <xdr:cNvSpPr/>
      </xdr:nvSpPr>
      <xdr:spPr>
        <a:xfrm>
          <a:off x="3886200" y="4812366"/>
          <a:ext cx="3505200" cy="607359"/>
        </a:xfrm>
        <a:prstGeom prst="wedgeRoundRectCallout">
          <a:avLst>
            <a:gd name="adj1" fmla="val -62063"/>
            <a:gd name="adj2" fmla="val 88158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助成事業でも、学術機関等に対する委託費・共同研究費の場合「間接経費」を積算可能です。</a:t>
          </a:r>
        </a:p>
      </xdr:txBody>
    </xdr:sp>
    <xdr:clientData/>
  </xdr:twoCellAnchor>
  <xdr:twoCellAnchor>
    <xdr:from>
      <xdr:col>26</xdr:col>
      <xdr:colOff>50800</xdr:colOff>
      <xdr:row>0</xdr:row>
      <xdr:rowOff>76201</xdr:rowOff>
    </xdr:from>
    <xdr:to>
      <xdr:col>26</xdr:col>
      <xdr:colOff>1009649</xdr:colOff>
      <xdr:row>1</xdr:row>
      <xdr:rowOff>215901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B11456D7-B2A2-4D45-96BB-2DB71A0AF6C3}"/>
            </a:ext>
          </a:extLst>
        </xdr:cNvPr>
        <xdr:cNvSpPr/>
      </xdr:nvSpPr>
      <xdr:spPr>
        <a:xfrm>
          <a:off x="12538075" y="76201"/>
          <a:ext cx="958849" cy="234950"/>
        </a:xfrm>
        <a:prstGeom prst="rect">
          <a:avLst/>
        </a:prstGeom>
        <a:solidFill>
          <a:sysClr val="window" lastClr="FFFFFF"/>
        </a:solidFill>
        <a:ln w="952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参考書式</a:t>
          </a:r>
        </a:p>
      </xdr:txBody>
    </xdr:sp>
    <xdr:clientData/>
  </xdr:twoCellAnchor>
  <xdr:twoCellAnchor>
    <xdr:from>
      <xdr:col>8</xdr:col>
      <xdr:colOff>390525</xdr:colOff>
      <xdr:row>23</xdr:row>
      <xdr:rowOff>76200</xdr:rowOff>
    </xdr:from>
    <xdr:to>
      <xdr:col>16</xdr:col>
      <xdr:colOff>371475</xdr:colOff>
      <xdr:row>26</xdr:row>
      <xdr:rowOff>247651</xdr:rowOff>
    </xdr:to>
    <xdr:sp macro="" textlink="">
      <xdr:nvSpPr>
        <xdr:cNvPr id="5" name="角丸四角形吹き出し 5">
          <a:extLst>
            <a:ext uri="{FF2B5EF4-FFF2-40B4-BE49-F238E27FC236}">
              <a16:creationId xmlns:a16="http://schemas.microsoft.com/office/drawing/2014/main" id="{366DEC89-4BE5-444A-8443-5CA2E978BF78}"/>
            </a:ext>
          </a:extLst>
        </xdr:cNvPr>
        <xdr:cNvSpPr/>
      </xdr:nvSpPr>
      <xdr:spPr>
        <a:xfrm>
          <a:off x="3886200" y="5876925"/>
          <a:ext cx="3467100" cy="971551"/>
        </a:xfrm>
        <a:prstGeom prst="wedgeRoundRectCallout">
          <a:avLst>
            <a:gd name="adj1" fmla="val -64895"/>
            <a:gd name="adj2" fmla="val 30194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助成先がＮＥＤＯへ計上する助成対象費用は、消費税抜き額になります。</a:t>
          </a:r>
          <a:endParaRPr lang="ja-JP" altLang="ja-JP" sz="10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（ただし、委託契約は消費税の課税取引となりますので、助成先と委託先の関係では総計Ｄにて精算します。）</a:t>
          </a:r>
          <a:endParaRPr kumimoji="1" lang="en-US" altLang="ja-JP" sz="10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561975</xdr:colOff>
      <xdr:row>4</xdr:row>
      <xdr:rowOff>85726</xdr:rowOff>
    </xdr:from>
    <xdr:to>
      <xdr:col>12</xdr:col>
      <xdr:colOff>104775</xdr:colOff>
      <xdr:row>7</xdr:row>
      <xdr:rowOff>9525</xdr:rowOff>
    </xdr:to>
    <xdr:sp macro="" textlink="">
      <xdr:nvSpPr>
        <xdr:cNvPr id="6" name="角丸四角形吹き出し 6">
          <a:extLst>
            <a:ext uri="{FF2B5EF4-FFF2-40B4-BE49-F238E27FC236}">
              <a16:creationId xmlns:a16="http://schemas.microsoft.com/office/drawing/2014/main" id="{A8DC32B3-E20A-44E5-9541-C59128E2BECD}"/>
            </a:ext>
          </a:extLst>
        </xdr:cNvPr>
        <xdr:cNvSpPr/>
      </xdr:nvSpPr>
      <xdr:spPr>
        <a:xfrm>
          <a:off x="2295525" y="866776"/>
          <a:ext cx="3028950" cy="676274"/>
        </a:xfrm>
        <a:prstGeom prst="wedgeRoundRectCallout">
          <a:avLst>
            <a:gd name="adj1" fmla="val -59645"/>
            <a:gd name="adj2" fmla="val -106440"/>
            <a:gd name="adj3" fmla="val 16667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>
              <a:solidFill>
                <a:sysClr val="windowText" lastClr="000000"/>
              </a:solidFill>
            </a:rPr>
            <a:t>助成先からの委託の場合の経費発生調書なので、委託先からすると委託元＝助成先です。</a:t>
          </a:r>
          <a:endParaRPr kumimoji="1" lang="en-US" altLang="ja-JP" sz="10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Relationship Id="rId2" Target="../drawings/drawing3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D7A2E-E8E3-4473-A7ED-52872C2A7D35}">
  <sheetPr>
    <pageSetUpPr fitToPage="1"/>
  </sheetPr>
  <dimension ref="A2:AE45"/>
  <sheetViews>
    <sheetView tabSelected="1" view="pageBreakPreview" zoomScaleSheetLayoutView="100" workbookViewId="0">
      <selection activeCell="U36" sqref="U36:AA37"/>
    </sheetView>
  </sheetViews>
  <sheetFormatPr defaultColWidth="9" defaultRowHeight="13.2" x14ac:dyDescent="0.2"/>
  <cols>
    <col min="1" max="1" width="5" style="1" customWidth="1"/>
    <col min="2" max="2" width="9" style="1"/>
    <col min="3" max="3" width="7.77734375" style="1" customWidth="1"/>
    <col min="4" max="4" width="1.6640625" style="1" customWidth="1"/>
    <col min="5" max="5" width="9.109375" style="1" customWidth="1"/>
    <col min="6" max="6" width="1.6640625" style="1" customWidth="1"/>
    <col min="7" max="7" width="9.109375" style="1" customWidth="1"/>
    <col min="8" max="8" width="1.6640625" style="1" customWidth="1"/>
    <col min="9" max="9" width="9.109375" style="1" customWidth="1"/>
    <col min="10" max="10" width="1.6640625" style="1" customWidth="1"/>
    <col min="11" max="11" width="9.109375" style="1" customWidth="1"/>
    <col min="12" max="12" width="2" style="1" customWidth="1"/>
    <col min="13" max="13" width="9.6640625" style="1" customWidth="1"/>
    <col min="14" max="14" width="2" style="1" customWidth="1"/>
    <col min="15" max="15" width="9.109375" style="1" customWidth="1"/>
    <col min="16" max="16" width="1.6640625" style="1" customWidth="1"/>
    <col min="17" max="17" width="9.109375" style="1" customWidth="1"/>
    <col min="18" max="18" width="1.6640625" style="1" customWidth="1"/>
    <col min="19" max="19" width="9.109375" style="1" customWidth="1"/>
    <col min="20" max="20" width="1.6640625" style="1" customWidth="1"/>
    <col min="21" max="21" width="8.77734375" style="1" customWidth="1"/>
    <col min="22" max="22" width="1.6640625" style="1" customWidth="1"/>
    <col min="23" max="23" width="9.109375" style="1" customWidth="1"/>
    <col min="24" max="26" width="10.33203125" style="1" customWidth="1"/>
    <col min="27" max="27" width="10" style="1" customWidth="1"/>
    <col min="28" max="28" width="1" style="1" customWidth="1"/>
    <col min="29" max="29" width="6.109375" style="1" customWidth="1"/>
    <col min="30" max="30" width="9.109375" style="1" customWidth="1"/>
    <col min="31" max="31" width="5.88671875" style="1" customWidth="1"/>
    <col min="32" max="16384" width="9" style="1"/>
  </cols>
  <sheetData>
    <row r="2" spans="1:27" ht="8.25" customHeight="1" x14ac:dyDescent="0.2">
      <c r="X2" s="319" t="s">
        <v>0</v>
      </c>
      <c r="Y2" s="318">
        <v>0.5</v>
      </c>
    </row>
    <row r="3" spans="1:27" ht="20.25" customHeight="1" x14ac:dyDescent="0.2">
      <c r="A3" s="446" t="s">
        <v>1</v>
      </c>
      <c r="B3" s="447"/>
      <c r="C3" s="447"/>
      <c r="D3" s="447"/>
      <c r="E3" s="447"/>
      <c r="F3" s="448"/>
      <c r="G3" s="448"/>
      <c r="X3" s="319"/>
      <c r="Y3" s="318">
        <v>0.33333333333333331</v>
      </c>
      <c r="Z3" s="449" t="s">
        <v>2</v>
      </c>
      <c r="AA3" s="449"/>
    </row>
    <row r="4" spans="1:27" ht="16.5" customHeight="1" x14ac:dyDescent="0.2">
      <c r="A4" s="450" t="s">
        <v>3</v>
      </c>
      <c r="B4" s="451"/>
      <c r="C4" s="451"/>
      <c r="D4" s="451"/>
      <c r="E4" s="451"/>
      <c r="F4" s="357"/>
      <c r="G4" s="357"/>
      <c r="H4" s="2"/>
      <c r="I4" s="452" t="s">
        <v>4</v>
      </c>
      <c r="J4" s="453"/>
      <c r="K4" s="453"/>
      <c r="L4" s="451" t="s">
        <v>5</v>
      </c>
      <c r="M4" s="454"/>
      <c r="N4" s="454"/>
      <c r="O4" s="455" t="s">
        <v>6</v>
      </c>
      <c r="P4" s="455"/>
      <c r="Q4" s="455"/>
      <c r="R4" s="455"/>
      <c r="S4" s="455"/>
      <c r="T4" s="455"/>
      <c r="U4" s="455"/>
      <c r="V4" s="455"/>
      <c r="W4" s="112"/>
      <c r="X4" s="3"/>
    </row>
    <row r="5" spans="1:27" ht="16.5" customHeight="1" x14ac:dyDescent="0.2">
      <c r="A5" s="5"/>
      <c r="B5" s="6"/>
      <c r="C5" s="6"/>
      <c r="D5" s="6"/>
      <c r="E5" s="6"/>
      <c r="F5" s="6"/>
      <c r="H5" s="2"/>
      <c r="J5" s="423" t="s">
        <v>7</v>
      </c>
      <c r="K5" s="444"/>
      <c r="L5" s="445"/>
      <c r="M5" s="456"/>
      <c r="N5" s="456"/>
      <c r="O5" s="456"/>
      <c r="P5" s="456"/>
      <c r="Q5" s="456"/>
      <c r="R5" s="456"/>
      <c r="S5" s="456"/>
      <c r="T5" s="456"/>
      <c r="U5" s="456"/>
      <c r="V5" s="423" t="s">
        <v>8</v>
      </c>
      <c r="W5" s="423"/>
      <c r="X5" s="457" t="s">
        <v>9</v>
      </c>
      <c r="Y5" s="458"/>
      <c r="Z5" s="458"/>
      <c r="AA5" s="4"/>
    </row>
    <row r="6" spans="1:27" ht="16.5" customHeight="1" x14ac:dyDescent="0.2">
      <c r="A6" s="423" t="s">
        <v>10</v>
      </c>
      <c r="B6" s="423"/>
      <c r="C6" s="439"/>
      <c r="D6" s="439"/>
      <c r="E6" s="439"/>
      <c r="F6" s="439"/>
      <c r="G6" s="439"/>
      <c r="H6" s="440"/>
      <c r="I6" s="440"/>
      <c r="J6" s="423" t="s">
        <v>11</v>
      </c>
      <c r="K6" s="444"/>
      <c r="L6" s="445"/>
      <c r="M6" s="441" t="s">
        <v>12</v>
      </c>
      <c r="N6" s="441"/>
      <c r="O6" s="441"/>
      <c r="P6" s="441"/>
      <c r="Q6" s="441"/>
      <c r="R6" s="441"/>
      <c r="S6" s="441"/>
      <c r="T6" s="441"/>
      <c r="U6" s="441"/>
      <c r="V6" s="423" t="s">
        <v>13</v>
      </c>
      <c r="W6" s="423"/>
      <c r="X6" s="432" t="s">
        <v>14</v>
      </c>
      <c r="Y6" s="433"/>
      <c r="Z6" s="433"/>
      <c r="AA6" s="442"/>
    </row>
    <row r="7" spans="1:27" ht="16.5" customHeight="1" x14ac:dyDescent="0.2">
      <c r="A7" s="423" t="s">
        <v>15</v>
      </c>
      <c r="B7" s="423"/>
      <c r="C7" s="432"/>
      <c r="D7" s="432"/>
      <c r="E7" s="432"/>
      <c r="F7" s="432"/>
      <c r="G7" s="432"/>
      <c r="H7" s="443"/>
      <c r="I7" s="443"/>
      <c r="L7" s="7"/>
      <c r="M7" s="431"/>
      <c r="N7" s="431"/>
      <c r="O7" s="431"/>
      <c r="P7" s="431"/>
      <c r="Q7" s="431"/>
      <c r="R7" s="431"/>
      <c r="S7" s="431"/>
      <c r="T7" s="431"/>
      <c r="U7" s="431"/>
      <c r="V7" s="423" t="s">
        <v>16</v>
      </c>
      <c r="W7" s="423"/>
      <c r="X7" s="432" t="s">
        <v>17</v>
      </c>
      <c r="Y7" s="433"/>
      <c r="Z7" s="433"/>
      <c r="AA7" s="433"/>
    </row>
    <row r="8" spans="1:27" ht="16.5" customHeight="1" x14ac:dyDescent="0.2">
      <c r="A8" s="423" t="s">
        <v>18</v>
      </c>
      <c r="B8" s="424"/>
      <c r="C8" s="426"/>
      <c r="D8" s="115"/>
      <c r="E8" s="8" t="s">
        <v>19</v>
      </c>
      <c r="F8" s="8"/>
      <c r="G8" s="8"/>
      <c r="H8" s="9"/>
      <c r="J8" s="428" t="s">
        <v>20</v>
      </c>
      <c r="K8" s="429"/>
      <c r="L8" s="430"/>
      <c r="M8" s="431"/>
      <c r="N8" s="431"/>
      <c r="O8" s="431"/>
      <c r="P8" s="431"/>
      <c r="Q8" s="431"/>
      <c r="R8" s="431"/>
      <c r="S8" s="431"/>
      <c r="T8" s="431"/>
      <c r="U8" s="431"/>
      <c r="V8" s="423" t="s">
        <v>21</v>
      </c>
      <c r="W8" s="423"/>
      <c r="X8" s="432" t="s">
        <v>22</v>
      </c>
      <c r="Y8" s="433"/>
      <c r="Z8" s="433"/>
      <c r="AA8" s="433"/>
    </row>
    <row r="9" spans="1:27" ht="16.5" customHeight="1" x14ac:dyDescent="0.2">
      <c r="A9" s="425"/>
      <c r="B9" s="425"/>
      <c r="C9" s="427"/>
      <c r="D9" s="116"/>
      <c r="E9" s="10"/>
      <c r="F9" s="10"/>
      <c r="G9" s="10"/>
      <c r="J9" s="11"/>
      <c r="K9" s="11"/>
      <c r="L9" s="12"/>
      <c r="M9" s="434"/>
      <c r="N9" s="435"/>
      <c r="O9" s="435"/>
      <c r="P9" s="435"/>
      <c r="Q9" s="435"/>
      <c r="R9" s="435"/>
      <c r="S9" s="435"/>
      <c r="T9" s="435"/>
      <c r="U9" s="435"/>
      <c r="V9" s="436" t="s">
        <v>23</v>
      </c>
      <c r="W9" s="436"/>
      <c r="X9" s="437" t="s">
        <v>24</v>
      </c>
      <c r="Y9" s="438"/>
      <c r="Z9" s="438"/>
      <c r="AA9" s="438"/>
    </row>
    <row r="10" spans="1:27" ht="23.25" customHeight="1" x14ac:dyDescent="0.2">
      <c r="A10" s="388" t="s">
        <v>25</v>
      </c>
      <c r="B10" s="408"/>
      <c r="C10" s="389"/>
      <c r="D10" s="415" t="s">
        <v>26</v>
      </c>
      <c r="E10" s="416"/>
      <c r="F10" s="416"/>
      <c r="G10" s="417"/>
      <c r="H10" s="394" t="s">
        <v>27</v>
      </c>
      <c r="I10" s="418"/>
      <c r="J10" s="394" t="s">
        <v>28</v>
      </c>
      <c r="K10" s="418"/>
      <c r="L10" s="394" t="s">
        <v>29</v>
      </c>
      <c r="M10" s="418"/>
      <c r="N10" s="394" t="s">
        <v>30</v>
      </c>
      <c r="O10" s="418"/>
      <c r="P10" s="385" t="s">
        <v>31</v>
      </c>
      <c r="Q10" s="386"/>
      <c r="R10" s="386"/>
      <c r="S10" s="387"/>
      <c r="T10" s="388" t="s">
        <v>32</v>
      </c>
      <c r="U10" s="389"/>
      <c r="V10" s="394" t="s">
        <v>33</v>
      </c>
      <c r="W10" s="395"/>
      <c r="X10" s="400" t="s">
        <v>34</v>
      </c>
      <c r="Y10" s="403" t="s">
        <v>35</v>
      </c>
      <c r="Z10" s="406" t="s">
        <v>36</v>
      </c>
      <c r="AA10" s="370" t="s">
        <v>37</v>
      </c>
    </row>
    <row r="11" spans="1:27" ht="19.5" customHeight="1" x14ac:dyDescent="0.2">
      <c r="A11" s="409"/>
      <c r="B11" s="410"/>
      <c r="C11" s="411"/>
      <c r="D11" s="373" t="s">
        <v>38</v>
      </c>
      <c r="E11" s="374"/>
      <c r="F11" s="375" t="s">
        <v>39</v>
      </c>
      <c r="G11" s="376"/>
      <c r="H11" s="419"/>
      <c r="I11" s="420"/>
      <c r="J11" s="419"/>
      <c r="K11" s="420"/>
      <c r="L11" s="419"/>
      <c r="M11" s="420"/>
      <c r="N11" s="419"/>
      <c r="O11" s="420"/>
      <c r="P11" s="378" t="s">
        <v>40</v>
      </c>
      <c r="Q11" s="379"/>
      <c r="R11" s="378" t="s">
        <v>40</v>
      </c>
      <c r="S11" s="382"/>
      <c r="T11" s="390"/>
      <c r="U11" s="391"/>
      <c r="V11" s="396"/>
      <c r="W11" s="397"/>
      <c r="X11" s="401"/>
      <c r="Y11" s="404"/>
      <c r="Z11" s="407"/>
      <c r="AA11" s="371"/>
    </row>
    <row r="12" spans="1:27" ht="21.75" customHeight="1" x14ac:dyDescent="0.2">
      <c r="A12" s="412"/>
      <c r="B12" s="413"/>
      <c r="C12" s="414"/>
      <c r="D12" s="374"/>
      <c r="E12" s="374"/>
      <c r="F12" s="377"/>
      <c r="G12" s="376"/>
      <c r="H12" s="421"/>
      <c r="I12" s="422"/>
      <c r="J12" s="421"/>
      <c r="K12" s="422"/>
      <c r="L12" s="421"/>
      <c r="M12" s="422"/>
      <c r="N12" s="421"/>
      <c r="O12" s="422"/>
      <c r="P12" s="380"/>
      <c r="Q12" s="381"/>
      <c r="R12" s="383"/>
      <c r="S12" s="384"/>
      <c r="T12" s="392"/>
      <c r="U12" s="393"/>
      <c r="V12" s="398"/>
      <c r="W12" s="399"/>
      <c r="X12" s="402"/>
      <c r="Y12" s="405"/>
      <c r="Z12" s="13" t="s">
        <v>41</v>
      </c>
      <c r="AA12" s="372"/>
    </row>
    <row r="13" spans="1:27" ht="17.25" customHeight="1" x14ac:dyDescent="0.2">
      <c r="A13" s="367" t="s">
        <v>42</v>
      </c>
      <c r="B13" s="367"/>
      <c r="C13" s="367"/>
      <c r="D13" s="368">
        <f>SUM(E14:E16)</f>
        <v>0</v>
      </c>
      <c r="E13" s="345"/>
      <c r="F13" s="14"/>
      <c r="G13" s="15">
        <f>SUM(G14:G16)</f>
        <v>0</v>
      </c>
      <c r="H13" s="16"/>
      <c r="I13" s="17">
        <f>SUM(I14:I16)</f>
        <v>0</v>
      </c>
      <c r="J13" s="14"/>
      <c r="K13" s="17">
        <f>SUM(K14:K16)</f>
        <v>0</v>
      </c>
      <c r="L13" s="14"/>
      <c r="M13" s="17">
        <f>SUM(M14:M16)</f>
        <v>0</v>
      </c>
      <c r="N13" s="14"/>
      <c r="O13" s="17">
        <f>SUM(O14:O16)</f>
        <v>0</v>
      </c>
      <c r="P13" s="14"/>
      <c r="Q13" s="17">
        <f>SUM(Q14:Q16)</f>
        <v>0</v>
      </c>
      <c r="R13" s="18"/>
      <c r="S13" s="17">
        <f>SUM(S14:S16)</f>
        <v>0</v>
      </c>
      <c r="T13" s="14"/>
      <c r="U13" s="17">
        <f>SUM(U14:U16)</f>
        <v>0</v>
      </c>
      <c r="V13" s="14"/>
      <c r="W13" s="17">
        <f>SUM(W14:W16)</f>
        <v>0</v>
      </c>
      <c r="X13" s="19">
        <f>G13-W13</f>
        <v>0</v>
      </c>
      <c r="Y13" s="20"/>
      <c r="Z13" s="21">
        <f>SUM(G13,Y13)</f>
        <v>0</v>
      </c>
      <c r="AA13" s="22">
        <f>MIN(W13,Z13)</f>
        <v>0</v>
      </c>
    </row>
    <row r="14" spans="1:27" ht="17.25" customHeight="1" x14ac:dyDescent="0.2">
      <c r="A14" s="369" t="s">
        <v>43</v>
      </c>
      <c r="B14" s="369"/>
      <c r="C14" s="369"/>
      <c r="D14" s="23"/>
      <c r="E14" s="24"/>
      <c r="F14" s="25"/>
      <c r="G14" s="26"/>
      <c r="H14" s="27"/>
      <c r="I14" s="24"/>
      <c r="J14" s="25"/>
      <c r="K14" s="24"/>
      <c r="L14" s="25"/>
      <c r="M14" s="24"/>
      <c r="N14" s="25"/>
      <c r="O14" s="24"/>
      <c r="P14" s="25"/>
      <c r="Q14" s="24"/>
      <c r="R14" s="28"/>
      <c r="S14" s="24"/>
      <c r="T14" s="25"/>
      <c r="U14" s="24"/>
      <c r="V14" s="25"/>
      <c r="W14" s="29">
        <f>SUM(I14,K14,M14,O14,U14)</f>
        <v>0</v>
      </c>
      <c r="X14" s="30"/>
      <c r="Y14" s="31"/>
      <c r="Z14" s="32"/>
      <c r="AA14" s="32"/>
    </row>
    <row r="15" spans="1:27" ht="17.25" customHeight="1" x14ac:dyDescent="0.2">
      <c r="A15" s="369" t="s">
        <v>44</v>
      </c>
      <c r="B15" s="369"/>
      <c r="C15" s="369"/>
      <c r="D15" s="23"/>
      <c r="E15" s="33"/>
      <c r="F15" s="25"/>
      <c r="G15" s="34"/>
      <c r="H15" s="35"/>
      <c r="I15" s="33"/>
      <c r="J15" s="25"/>
      <c r="K15" s="33"/>
      <c r="L15" s="25"/>
      <c r="M15" s="33"/>
      <c r="N15" s="25"/>
      <c r="O15" s="33"/>
      <c r="P15" s="25"/>
      <c r="Q15" s="33"/>
      <c r="R15" s="25"/>
      <c r="S15" s="33"/>
      <c r="T15" s="25"/>
      <c r="U15" s="33"/>
      <c r="V15" s="25"/>
      <c r="W15" s="36">
        <f>SUM(I15,K15,M15,O15,U15)</f>
        <v>0</v>
      </c>
      <c r="X15" s="30"/>
      <c r="Y15" s="31"/>
      <c r="Z15" s="32"/>
      <c r="AA15" s="32"/>
    </row>
    <row r="16" spans="1:27" ht="17.25" customHeight="1" x14ac:dyDescent="0.2">
      <c r="A16" s="359" t="s">
        <v>45</v>
      </c>
      <c r="B16" s="359"/>
      <c r="C16" s="359"/>
      <c r="D16" s="37"/>
      <c r="E16" s="38"/>
      <c r="F16" s="39"/>
      <c r="G16" s="40"/>
      <c r="H16" s="41"/>
      <c r="I16" s="38"/>
      <c r="J16" s="39"/>
      <c r="K16" s="38"/>
      <c r="L16" s="39"/>
      <c r="M16" s="38"/>
      <c r="N16" s="39"/>
      <c r="O16" s="38"/>
      <c r="P16" s="39"/>
      <c r="Q16" s="38"/>
      <c r="R16" s="39"/>
      <c r="S16" s="38"/>
      <c r="T16" s="39"/>
      <c r="U16" s="38"/>
      <c r="V16" s="39"/>
      <c r="W16" s="42">
        <f>SUM(I16,K16,M16,O16,U16)</f>
        <v>0</v>
      </c>
      <c r="X16" s="43"/>
      <c r="Y16" s="44"/>
      <c r="Z16" s="45"/>
      <c r="AA16" s="45"/>
    </row>
    <row r="17" spans="1:31" ht="17.25" customHeight="1" x14ac:dyDescent="0.2">
      <c r="A17" s="367" t="s">
        <v>46</v>
      </c>
      <c r="B17" s="367"/>
      <c r="C17" s="367"/>
      <c r="D17" s="368">
        <f>SUM(E18:E19)</f>
        <v>0</v>
      </c>
      <c r="E17" s="345"/>
      <c r="F17" s="14"/>
      <c r="G17" s="15">
        <f>SUM(G18:G19)</f>
        <v>0</v>
      </c>
      <c r="H17" s="16"/>
      <c r="I17" s="17">
        <f>SUM(I18:I19)</f>
        <v>0</v>
      </c>
      <c r="J17" s="14"/>
      <c r="K17" s="17">
        <f>SUM(K18:K19)</f>
        <v>0</v>
      </c>
      <c r="L17" s="14"/>
      <c r="M17" s="17">
        <f>SUM(M18:M19)</f>
        <v>0</v>
      </c>
      <c r="N17" s="14"/>
      <c r="O17" s="17">
        <f>SUM(O18:O19)</f>
        <v>0</v>
      </c>
      <c r="P17" s="14"/>
      <c r="Q17" s="17">
        <f>SUM(Q18:Q19)</f>
        <v>0</v>
      </c>
      <c r="R17" s="18"/>
      <c r="S17" s="17">
        <f>SUM(S18:S19)</f>
        <v>0</v>
      </c>
      <c r="T17" s="14"/>
      <c r="U17" s="17">
        <f>SUM(U18:U19)</f>
        <v>0</v>
      </c>
      <c r="V17" s="14"/>
      <c r="W17" s="17">
        <f>SUM(W18:W19)</f>
        <v>0</v>
      </c>
      <c r="X17" s="19">
        <f>G17-W17</f>
        <v>0</v>
      </c>
      <c r="Y17" s="20"/>
      <c r="Z17" s="21">
        <f>SUM(G17,Y17)</f>
        <v>0</v>
      </c>
      <c r="AA17" s="22">
        <f>MIN(W17,Z17)</f>
        <v>0</v>
      </c>
    </row>
    <row r="18" spans="1:31" ht="17.25" customHeight="1" x14ac:dyDescent="0.2">
      <c r="A18" s="369" t="s">
        <v>47</v>
      </c>
      <c r="B18" s="369"/>
      <c r="C18" s="369"/>
      <c r="D18" s="23"/>
      <c r="E18" s="24"/>
      <c r="F18" s="25"/>
      <c r="G18" s="26"/>
      <c r="H18" s="27"/>
      <c r="I18" s="24"/>
      <c r="J18" s="25"/>
      <c r="K18" s="24"/>
      <c r="L18" s="25"/>
      <c r="M18" s="24"/>
      <c r="N18" s="25"/>
      <c r="O18" s="24"/>
      <c r="P18" s="25"/>
      <c r="Q18" s="24"/>
      <c r="R18" s="28"/>
      <c r="S18" s="24"/>
      <c r="T18" s="25"/>
      <c r="U18" s="24"/>
      <c r="V18" s="25"/>
      <c r="W18" s="29">
        <f>SUM(I18,K18,M18,O18,U18)</f>
        <v>0</v>
      </c>
      <c r="X18" s="30"/>
      <c r="Y18" s="31"/>
      <c r="Z18" s="32"/>
      <c r="AA18" s="32"/>
    </row>
    <row r="19" spans="1:31" ht="17.25" customHeight="1" x14ac:dyDescent="0.2">
      <c r="A19" s="359" t="s">
        <v>48</v>
      </c>
      <c r="B19" s="359"/>
      <c r="C19" s="359"/>
      <c r="D19" s="37"/>
      <c r="E19" s="38"/>
      <c r="F19" s="39"/>
      <c r="G19" s="40"/>
      <c r="H19" s="41"/>
      <c r="I19" s="38"/>
      <c r="J19" s="39"/>
      <c r="K19" s="38"/>
      <c r="L19" s="39"/>
      <c r="M19" s="38"/>
      <c r="N19" s="39"/>
      <c r="O19" s="38"/>
      <c r="P19" s="39"/>
      <c r="Q19" s="38"/>
      <c r="R19" s="39"/>
      <c r="S19" s="38"/>
      <c r="T19" s="39"/>
      <c r="U19" s="38"/>
      <c r="V19" s="39"/>
      <c r="W19" s="42">
        <f>SUM(I19,K19,M19,O19,U19)</f>
        <v>0</v>
      </c>
      <c r="X19" s="43"/>
      <c r="Y19" s="44"/>
      <c r="Z19" s="45"/>
      <c r="AA19" s="45"/>
    </row>
    <row r="20" spans="1:31" ht="17.25" customHeight="1" x14ac:dyDescent="0.2">
      <c r="A20" s="367" t="s">
        <v>49</v>
      </c>
      <c r="B20" s="367"/>
      <c r="C20" s="367"/>
      <c r="D20" s="368">
        <f>SUM(E21:E24)</f>
        <v>0</v>
      </c>
      <c r="E20" s="345"/>
      <c r="F20" s="14"/>
      <c r="G20" s="15">
        <f>SUM(G21:G24)</f>
        <v>0</v>
      </c>
      <c r="H20" s="16"/>
      <c r="I20" s="17">
        <f>SUM(I21:I24)</f>
        <v>0</v>
      </c>
      <c r="J20" s="14"/>
      <c r="K20" s="17">
        <f>SUM(K21:K24)</f>
        <v>0</v>
      </c>
      <c r="L20" s="14"/>
      <c r="M20" s="17">
        <f>SUM(M21:M24)</f>
        <v>0</v>
      </c>
      <c r="N20" s="14"/>
      <c r="O20" s="17">
        <f>SUM(O21:O24)</f>
        <v>0</v>
      </c>
      <c r="P20" s="14"/>
      <c r="Q20" s="17">
        <f>SUM(Q21:Q24)</f>
        <v>0</v>
      </c>
      <c r="R20" s="18"/>
      <c r="S20" s="17">
        <f>SUM(S21:S24)</f>
        <v>0</v>
      </c>
      <c r="T20" s="14"/>
      <c r="U20" s="17">
        <f>SUM(U21:U24)</f>
        <v>0</v>
      </c>
      <c r="V20" s="14"/>
      <c r="W20" s="17">
        <f>SUM(W21:W24)</f>
        <v>0</v>
      </c>
      <c r="X20" s="19">
        <f>G20-W20</f>
        <v>0</v>
      </c>
      <c r="Y20" s="20"/>
      <c r="Z20" s="21">
        <f>SUM(G20,Y20)</f>
        <v>0</v>
      </c>
      <c r="AA20" s="22">
        <f>MIN(W20,Z20)</f>
        <v>0</v>
      </c>
    </row>
    <row r="21" spans="1:31" ht="17.25" customHeight="1" x14ac:dyDescent="0.2">
      <c r="A21" s="369" t="s">
        <v>50</v>
      </c>
      <c r="B21" s="369"/>
      <c r="C21" s="369"/>
      <c r="D21" s="23"/>
      <c r="E21" s="24"/>
      <c r="F21" s="25"/>
      <c r="G21" s="26"/>
      <c r="H21" s="27"/>
      <c r="I21" s="24"/>
      <c r="J21" s="25"/>
      <c r="K21" s="24"/>
      <c r="L21" s="25"/>
      <c r="M21" s="24"/>
      <c r="N21" s="25"/>
      <c r="O21" s="24"/>
      <c r="P21" s="25"/>
      <c r="Q21" s="24"/>
      <c r="R21" s="28"/>
      <c r="S21" s="24"/>
      <c r="T21" s="25"/>
      <c r="U21" s="24"/>
      <c r="V21" s="25"/>
      <c r="W21" s="29">
        <f>SUM(I21,K21,M21,O21,U21)</f>
        <v>0</v>
      </c>
      <c r="X21" s="30"/>
      <c r="Y21" s="31"/>
      <c r="Z21" s="32"/>
      <c r="AA21" s="32"/>
    </row>
    <row r="22" spans="1:31" ht="17.25" customHeight="1" x14ac:dyDescent="0.2">
      <c r="A22" s="369" t="s">
        <v>51</v>
      </c>
      <c r="B22" s="369"/>
      <c r="C22" s="369"/>
      <c r="D22" s="23"/>
      <c r="E22" s="33"/>
      <c r="F22" s="25"/>
      <c r="G22" s="34"/>
      <c r="H22" s="35"/>
      <c r="I22" s="33"/>
      <c r="J22" s="25"/>
      <c r="K22" s="33"/>
      <c r="L22" s="25"/>
      <c r="M22" s="33"/>
      <c r="N22" s="25"/>
      <c r="O22" s="33"/>
      <c r="P22" s="25"/>
      <c r="Q22" s="33"/>
      <c r="R22" s="25"/>
      <c r="S22" s="33"/>
      <c r="T22" s="25"/>
      <c r="U22" s="33"/>
      <c r="V22" s="25"/>
      <c r="W22" s="36">
        <f>SUM(I22,K22,M22,O22,U22)</f>
        <v>0</v>
      </c>
      <c r="X22" s="30"/>
      <c r="Y22" s="31"/>
      <c r="Z22" s="32"/>
      <c r="AA22" s="32"/>
    </row>
    <row r="23" spans="1:31" ht="17.25" customHeight="1" x14ac:dyDescent="0.2">
      <c r="A23" s="369" t="s">
        <v>52</v>
      </c>
      <c r="B23" s="369"/>
      <c r="C23" s="369"/>
      <c r="D23" s="23"/>
      <c r="E23" s="33"/>
      <c r="F23" s="25"/>
      <c r="G23" s="34"/>
      <c r="H23" s="35"/>
      <c r="I23" s="33"/>
      <c r="J23" s="25"/>
      <c r="K23" s="33"/>
      <c r="L23" s="25"/>
      <c r="M23" s="33"/>
      <c r="N23" s="25"/>
      <c r="O23" s="33"/>
      <c r="P23" s="25"/>
      <c r="Q23" s="33"/>
      <c r="R23" s="25"/>
      <c r="S23" s="33"/>
      <c r="T23" s="25"/>
      <c r="U23" s="33"/>
      <c r="V23" s="25"/>
      <c r="W23" s="36">
        <f>SUM(I23,K23,M23,O23,U23)</f>
        <v>0</v>
      </c>
      <c r="X23" s="30"/>
      <c r="Y23" s="31"/>
      <c r="Z23" s="32"/>
      <c r="AA23" s="32"/>
    </row>
    <row r="24" spans="1:31" ht="17.25" customHeight="1" thickBot="1" x14ac:dyDescent="0.25">
      <c r="A24" s="359" t="s">
        <v>53</v>
      </c>
      <c r="B24" s="359"/>
      <c r="C24" s="359"/>
      <c r="D24" s="37"/>
      <c r="E24" s="38"/>
      <c r="F24" s="39"/>
      <c r="G24" s="40"/>
      <c r="H24" s="41"/>
      <c r="I24" s="38"/>
      <c r="J24" s="39"/>
      <c r="K24" s="38"/>
      <c r="L24" s="39"/>
      <c r="M24" s="38"/>
      <c r="N24" s="39"/>
      <c r="O24" s="38"/>
      <c r="P24" s="39"/>
      <c r="Q24" s="38"/>
      <c r="R24" s="39"/>
      <c r="S24" s="38"/>
      <c r="T24" s="39"/>
      <c r="U24" s="38"/>
      <c r="V24" s="46"/>
      <c r="W24" s="47">
        <f>SUM(I24,K24,M24,O24,U24)</f>
        <v>0</v>
      </c>
      <c r="X24" s="43"/>
      <c r="Y24" s="48"/>
      <c r="Z24" s="49"/>
      <c r="AA24" s="45"/>
    </row>
    <row r="25" spans="1:31" ht="17.25" customHeight="1" thickBot="1" x14ac:dyDescent="0.25">
      <c r="A25" s="360" t="s">
        <v>54</v>
      </c>
      <c r="B25" s="361"/>
      <c r="C25" s="361"/>
      <c r="D25" s="50"/>
      <c r="E25" s="51">
        <f>SUM(D13,D17,D20)</f>
        <v>0</v>
      </c>
      <c r="F25" s="52"/>
      <c r="G25" s="53">
        <f>SUM(G13,G17,G20)</f>
        <v>0</v>
      </c>
      <c r="H25" s="54"/>
      <c r="I25" s="51">
        <f>SUM(I13,I17,I20)</f>
        <v>0</v>
      </c>
      <c r="J25" s="54"/>
      <c r="K25" s="51">
        <f>SUM(K13,K17,K20)</f>
        <v>0</v>
      </c>
      <c r="L25" s="54"/>
      <c r="M25" s="51">
        <f>SUM(M13,M17,M20)</f>
        <v>0</v>
      </c>
      <c r="N25" s="54"/>
      <c r="O25" s="51">
        <f>SUM(O13,O17,O20)</f>
        <v>0</v>
      </c>
      <c r="P25" s="54"/>
      <c r="Q25" s="51">
        <f>SUM(Q13,Q17,Q20)</f>
        <v>0</v>
      </c>
      <c r="R25" s="52"/>
      <c r="S25" s="51">
        <f>SUM(S13,S17,S20)</f>
        <v>0</v>
      </c>
      <c r="T25" s="52"/>
      <c r="U25" s="54">
        <f>SUM(U13,U17,U20)</f>
        <v>0</v>
      </c>
      <c r="V25" s="55"/>
      <c r="W25" s="56">
        <f>SUM(W13,W17,W20)</f>
        <v>0</v>
      </c>
      <c r="X25" s="53">
        <f>G25-W25</f>
        <v>0</v>
      </c>
      <c r="Y25" s="57">
        <f>SUM(Y13,Y17,Y20)</f>
        <v>0</v>
      </c>
      <c r="Z25" s="58">
        <f>SUM(G25,Y25)</f>
        <v>0</v>
      </c>
      <c r="AA25" s="58">
        <f>SUM(AA13,AA17,AA20)</f>
        <v>0</v>
      </c>
    </row>
    <row r="26" spans="1:31" ht="17.25" customHeight="1" x14ac:dyDescent="0.2">
      <c r="A26" s="119" t="s">
        <v>55</v>
      </c>
      <c r="B26" s="120" t="s">
        <v>56</v>
      </c>
      <c r="C26" s="121"/>
      <c r="D26" s="122"/>
      <c r="E26" s="20"/>
      <c r="F26" s="122"/>
      <c r="G26" s="123"/>
      <c r="H26" s="124"/>
      <c r="I26" s="20"/>
      <c r="J26" s="124"/>
      <c r="K26" s="20"/>
      <c r="L26" s="124"/>
      <c r="M26" s="20"/>
      <c r="N26" s="124"/>
      <c r="O26" s="20"/>
      <c r="P26" s="124"/>
      <c r="Q26" s="20"/>
      <c r="R26" s="122"/>
      <c r="S26" s="20"/>
      <c r="T26" s="122"/>
      <c r="U26" s="20"/>
      <c r="V26" s="125"/>
      <c r="W26" s="126">
        <f>SUM(I26,K26,M26,O26,U26)</f>
        <v>0</v>
      </c>
      <c r="X26" s="127">
        <f>G26-W26</f>
        <v>0</v>
      </c>
      <c r="Y26" s="59">
        <f>SUMIF(Y13:Y20,"&lt;0",Y13:Y20)</f>
        <v>0</v>
      </c>
      <c r="Z26" s="114" t="s">
        <v>57</v>
      </c>
      <c r="AA26" s="22">
        <f>MIN(W26,G26)</f>
        <v>0</v>
      </c>
    </row>
    <row r="27" spans="1:31" ht="17.25" customHeight="1" thickBot="1" x14ac:dyDescent="0.25">
      <c r="A27" s="128" t="s">
        <v>58</v>
      </c>
      <c r="B27" s="129" t="s">
        <v>59</v>
      </c>
      <c r="C27" s="130"/>
      <c r="D27" s="131"/>
      <c r="E27" s="132"/>
      <c r="F27" s="131"/>
      <c r="G27" s="133"/>
      <c r="H27" s="134"/>
      <c r="I27" s="132"/>
      <c r="J27" s="134"/>
      <c r="K27" s="132"/>
      <c r="L27" s="134"/>
      <c r="M27" s="132"/>
      <c r="N27" s="134"/>
      <c r="O27" s="132"/>
      <c r="P27" s="134"/>
      <c r="Q27" s="132"/>
      <c r="R27" s="131"/>
      <c r="S27" s="132"/>
      <c r="T27" s="131"/>
      <c r="U27" s="132"/>
      <c r="V27" s="135"/>
      <c r="W27" s="136">
        <f>SUM(I27,K27,M27,O27,U27)</f>
        <v>0</v>
      </c>
      <c r="X27" s="137">
        <f>G27-W27</f>
        <v>0</v>
      </c>
      <c r="Y27" s="60">
        <f>ROUNDDOWN(G25*-0.5,0)</f>
        <v>0</v>
      </c>
      <c r="Z27" s="113" t="s">
        <v>60</v>
      </c>
      <c r="AA27" s="61">
        <f>MIN(W27,G27)</f>
        <v>0</v>
      </c>
    </row>
    <row r="28" spans="1:31" ht="17.25" customHeight="1" thickBot="1" x14ac:dyDescent="0.25">
      <c r="A28" s="362" t="s">
        <v>61</v>
      </c>
      <c r="B28" s="363"/>
      <c r="C28" s="363"/>
      <c r="D28" s="62"/>
      <c r="E28" s="63">
        <f>SUM(E25:E27)</f>
        <v>0</v>
      </c>
      <c r="F28" s="64"/>
      <c r="G28" s="65">
        <f>SUM(G25:G27)</f>
        <v>0</v>
      </c>
      <c r="H28" s="66"/>
      <c r="I28" s="63">
        <f>SUM(I25:I27)</f>
        <v>0</v>
      </c>
      <c r="J28" s="66"/>
      <c r="K28" s="63">
        <f>SUM(K25:K27)</f>
        <v>0</v>
      </c>
      <c r="L28" s="66"/>
      <c r="M28" s="63">
        <f>SUM(M25:M27)</f>
        <v>0</v>
      </c>
      <c r="N28" s="66"/>
      <c r="O28" s="63">
        <f>SUM(O25:O27)</f>
        <v>0</v>
      </c>
      <c r="P28" s="66"/>
      <c r="Q28" s="63">
        <f>SUM(Q25:Q27)</f>
        <v>0</v>
      </c>
      <c r="R28" s="64"/>
      <c r="S28" s="63">
        <f>SUM(S25:S27)</f>
        <v>0</v>
      </c>
      <c r="T28" s="64"/>
      <c r="U28" s="66">
        <f>SUM(U25:U27)</f>
        <v>0</v>
      </c>
      <c r="V28" s="67"/>
      <c r="W28" s="68">
        <f>SUM(W25:W27)</f>
        <v>0</v>
      </c>
      <c r="X28" s="65">
        <f>G28-W28</f>
        <v>0</v>
      </c>
      <c r="Y28" s="69"/>
      <c r="Z28" s="70"/>
      <c r="AA28" s="71">
        <f>SUM(AA25:AA27)</f>
        <v>0</v>
      </c>
    </row>
    <row r="29" spans="1:31" ht="17.25" customHeight="1" thickTop="1" thickBot="1" x14ac:dyDescent="0.25">
      <c r="A29" s="364" t="s">
        <v>62</v>
      </c>
      <c r="B29" s="364"/>
      <c r="C29" s="364"/>
      <c r="D29" s="365">
        <f>IF($C$8="",E28,ROUNDDOWN((E25+E26)*$C$8,-3)+E27)</f>
        <v>0</v>
      </c>
      <c r="E29" s="366"/>
      <c r="F29" s="365">
        <f>IF($C$8="",G28,ROUNDDOWN((G25+G26)*$C$8,-3)+G27)</f>
        <v>0</v>
      </c>
      <c r="G29" s="366"/>
      <c r="H29" s="72"/>
      <c r="I29" s="73"/>
      <c r="J29" s="74"/>
      <c r="K29" s="73"/>
      <c r="L29" s="74"/>
      <c r="M29" s="73"/>
      <c r="N29" s="74"/>
      <c r="O29" s="73"/>
      <c r="P29" s="74"/>
      <c r="Q29" s="72"/>
      <c r="R29" s="74"/>
      <c r="S29" s="73"/>
      <c r="T29" s="74"/>
      <c r="U29" s="73"/>
      <c r="V29" s="75"/>
      <c r="W29" s="76"/>
      <c r="X29" s="77"/>
      <c r="Y29" s="78"/>
      <c r="Z29" s="79" t="s">
        <v>63</v>
      </c>
      <c r="AA29" s="80">
        <f>MIN(IF($C$8="",AA28,ROUNDDOWN((AA25+AA26)*$C$8,0)+AA27),F29)</f>
        <v>0</v>
      </c>
    </row>
    <row r="30" spans="1:31" ht="17.25" customHeight="1" x14ac:dyDescent="0.2">
      <c r="A30" s="81"/>
      <c r="B30" s="81"/>
      <c r="C30" s="81"/>
      <c r="D30" s="81"/>
      <c r="E30" s="82"/>
      <c r="F30" s="82"/>
      <c r="G30" s="82"/>
      <c r="H30" s="82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3"/>
      <c r="AD30" s="84"/>
      <c r="AE30" s="84"/>
    </row>
    <row r="31" spans="1:31" ht="17.25" customHeight="1" x14ac:dyDescent="0.2">
      <c r="A31" s="339" t="s">
        <v>64</v>
      </c>
      <c r="B31" s="341" t="s">
        <v>65</v>
      </c>
      <c r="C31" s="342"/>
      <c r="D31" s="342"/>
      <c r="E31" s="342"/>
      <c r="F31" s="342"/>
      <c r="G31" s="342"/>
      <c r="H31" s="342"/>
      <c r="I31" s="343"/>
      <c r="J31" s="344" t="s">
        <v>66</v>
      </c>
      <c r="K31" s="345"/>
      <c r="M31" s="85" t="s">
        <v>67</v>
      </c>
      <c r="N31" s="86"/>
      <c r="O31" s="87"/>
      <c r="P31" s="86"/>
      <c r="Q31" s="88"/>
      <c r="T31" s="89"/>
      <c r="U31" s="348" t="s">
        <v>68</v>
      </c>
      <c r="V31" s="349"/>
      <c r="W31" s="349"/>
      <c r="X31" s="349"/>
      <c r="Y31" s="349"/>
      <c r="Z31" s="90"/>
      <c r="AA31" s="90"/>
      <c r="AB31" s="89"/>
      <c r="AC31" s="89"/>
      <c r="AD31" s="89"/>
      <c r="AE31" s="89"/>
    </row>
    <row r="32" spans="1:31" ht="17.25" customHeight="1" x14ac:dyDescent="0.2">
      <c r="A32" s="340"/>
      <c r="B32" s="117" t="s">
        <v>69</v>
      </c>
      <c r="C32" s="350" t="s">
        <v>70</v>
      </c>
      <c r="D32" s="350"/>
      <c r="E32" s="350"/>
      <c r="F32" s="351" t="s">
        <v>71</v>
      </c>
      <c r="G32" s="352"/>
      <c r="H32" s="352"/>
      <c r="I32" s="353"/>
      <c r="J32" s="346"/>
      <c r="K32" s="347"/>
      <c r="M32" s="91" t="s">
        <v>72</v>
      </c>
      <c r="N32" s="354" t="s">
        <v>73</v>
      </c>
      <c r="O32" s="355"/>
      <c r="P32" s="354" t="s">
        <v>74</v>
      </c>
      <c r="Q32" s="356"/>
      <c r="S32" s="92" t="s">
        <v>75</v>
      </c>
      <c r="T32" s="93"/>
      <c r="U32" s="357"/>
      <c r="V32" s="358"/>
      <c r="W32" s="358"/>
      <c r="X32" s="358"/>
      <c r="Y32" s="358"/>
      <c r="Z32" s="358"/>
      <c r="AA32" s="358"/>
      <c r="AB32" s="112"/>
      <c r="AC32" s="112"/>
      <c r="AD32" s="112"/>
      <c r="AE32" s="112"/>
    </row>
    <row r="33" spans="1:31" ht="17.25" customHeight="1" x14ac:dyDescent="0.2">
      <c r="A33" s="94" t="s">
        <v>76</v>
      </c>
      <c r="B33" s="118"/>
      <c r="C33" s="331" t="s">
        <v>77</v>
      </c>
      <c r="D33" s="331"/>
      <c r="E33" s="331"/>
      <c r="F33" s="332" t="s">
        <v>78</v>
      </c>
      <c r="G33" s="333"/>
      <c r="H33" s="333"/>
      <c r="I33" s="334"/>
      <c r="J33" s="335"/>
      <c r="K33" s="336"/>
      <c r="M33" s="95" t="s">
        <v>79</v>
      </c>
      <c r="N33" s="320"/>
      <c r="O33" s="321"/>
      <c r="P33" s="320"/>
      <c r="Q33" s="322"/>
      <c r="S33" s="92" t="s">
        <v>80</v>
      </c>
      <c r="T33" s="93"/>
      <c r="U33" s="338"/>
      <c r="V33" s="338"/>
      <c r="W33" s="338"/>
      <c r="X33" s="338"/>
      <c r="Y33" s="338"/>
      <c r="Z33" s="338"/>
      <c r="AA33" s="338"/>
      <c r="AB33" s="112"/>
      <c r="AC33" s="112"/>
      <c r="AD33" s="112"/>
      <c r="AE33" s="112"/>
    </row>
    <row r="34" spans="1:31" ht="17.25" customHeight="1" x14ac:dyDescent="0.2">
      <c r="A34" s="94" t="s">
        <v>81</v>
      </c>
      <c r="B34" s="118"/>
      <c r="C34" s="331" t="s">
        <v>77</v>
      </c>
      <c r="D34" s="331"/>
      <c r="E34" s="331"/>
      <c r="F34" s="332" t="s">
        <v>78</v>
      </c>
      <c r="G34" s="333"/>
      <c r="H34" s="333"/>
      <c r="I34" s="334"/>
      <c r="J34" s="335"/>
      <c r="K34" s="336"/>
      <c r="M34" s="95" t="s">
        <v>79</v>
      </c>
      <c r="N34" s="320"/>
      <c r="O34" s="321"/>
      <c r="P34" s="320"/>
      <c r="Q34" s="322"/>
      <c r="S34" s="96"/>
      <c r="T34" s="93"/>
      <c r="U34" s="337"/>
      <c r="V34" s="337"/>
      <c r="W34" s="337"/>
      <c r="X34" s="337"/>
      <c r="Y34" s="337"/>
      <c r="Z34" s="337"/>
      <c r="AA34" s="337"/>
      <c r="AB34" s="97"/>
      <c r="AC34" s="97"/>
      <c r="AD34" s="97"/>
      <c r="AE34" s="97"/>
    </row>
    <row r="35" spans="1:31" ht="17.25" customHeight="1" x14ac:dyDescent="0.2">
      <c r="A35" s="94" t="s">
        <v>82</v>
      </c>
      <c r="B35" s="118"/>
      <c r="C35" s="331" t="s">
        <v>77</v>
      </c>
      <c r="D35" s="331"/>
      <c r="E35" s="331"/>
      <c r="F35" s="332" t="s">
        <v>78</v>
      </c>
      <c r="G35" s="333"/>
      <c r="H35" s="333"/>
      <c r="I35" s="334"/>
      <c r="J35" s="335"/>
      <c r="K35" s="336"/>
      <c r="M35" s="95" t="s">
        <v>79</v>
      </c>
      <c r="N35" s="320"/>
      <c r="O35" s="321"/>
      <c r="P35" s="320"/>
      <c r="Q35" s="322"/>
      <c r="S35" s="96"/>
      <c r="T35" s="93"/>
      <c r="U35" s="338"/>
      <c r="V35" s="338"/>
      <c r="W35" s="338"/>
      <c r="X35" s="338"/>
      <c r="Y35" s="338"/>
      <c r="Z35" s="338"/>
      <c r="AA35" s="338"/>
      <c r="AB35" s="97"/>
      <c r="AC35" s="97"/>
      <c r="AD35" s="97"/>
      <c r="AE35" s="97"/>
    </row>
    <row r="36" spans="1:31" ht="17.25" customHeight="1" x14ac:dyDescent="0.2">
      <c r="A36" s="94" t="s">
        <v>83</v>
      </c>
      <c r="B36" s="118"/>
      <c r="C36" s="331" t="s">
        <v>77</v>
      </c>
      <c r="D36" s="331"/>
      <c r="E36" s="331"/>
      <c r="F36" s="332" t="s">
        <v>78</v>
      </c>
      <c r="G36" s="333"/>
      <c r="H36" s="333"/>
      <c r="I36" s="334"/>
      <c r="J36" s="335"/>
      <c r="K36" s="336"/>
      <c r="M36" s="95" t="s">
        <v>79</v>
      </c>
      <c r="N36" s="320"/>
      <c r="O36" s="321"/>
      <c r="P36" s="320"/>
      <c r="Q36" s="322"/>
      <c r="S36" s="96"/>
      <c r="T36" s="93"/>
      <c r="U36" s="337"/>
      <c r="V36" s="337"/>
      <c r="W36" s="337"/>
      <c r="X36" s="337"/>
      <c r="Y36" s="337"/>
      <c r="Z36" s="337"/>
      <c r="AA36" s="337"/>
      <c r="AB36" s="97"/>
      <c r="AC36" s="97"/>
      <c r="AD36" s="97"/>
      <c r="AE36" s="97"/>
    </row>
    <row r="37" spans="1:31" ht="17.25" customHeight="1" x14ac:dyDescent="0.2">
      <c r="A37" s="94" t="s">
        <v>84</v>
      </c>
      <c r="B37" s="118"/>
      <c r="C37" s="331" t="s">
        <v>77</v>
      </c>
      <c r="D37" s="331"/>
      <c r="E37" s="331"/>
      <c r="F37" s="332" t="s">
        <v>78</v>
      </c>
      <c r="G37" s="333"/>
      <c r="H37" s="333"/>
      <c r="I37" s="334"/>
      <c r="J37" s="335"/>
      <c r="K37" s="336"/>
      <c r="M37" s="95" t="s">
        <v>79</v>
      </c>
      <c r="N37" s="320"/>
      <c r="O37" s="321"/>
      <c r="P37" s="320"/>
      <c r="Q37" s="322"/>
      <c r="S37" s="96"/>
      <c r="T37" s="93"/>
      <c r="U37" s="338"/>
      <c r="V37" s="338"/>
      <c r="W37" s="338"/>
      <c r="X37" s="338"/>
      <c r="Y37" s="338"/>
      <c r="Z37" s="338"/>
      <c r="AA37" s="338"/>
      <c r="AB37" s="97"/>
      <c r="AC37" s="97"/>
      <c r="AD37" s="97"/>
      <c r="AE37" s="97"/>
    </row>
    <row r="38" spans="1:31" ht="17.25" customHeight="1" x14ac:dyDescent="0.2">
      <c r="A38" s="94" t="s">
        <v>85</v>
      </c>
      <c r="B38" s="118"/>
      <c r="C38" s="331" t="s">
        <v>77</v>
      </c>
      <c r="D38" s="331"/>
      <c r="E38" s="331"/>
      <c r="F38" s="332" t="s">
        <v>78</v>
      </c>
      <c r="G38" s="333"/>
      <c r="H38" s="333"/>
      <c r="I38" s="334"/>
      <c r="J38" s="335"/>
      <c r="K38" s="336"/>
      <c r="M38" s="95" t="s">
        <v>79</v>
      </c>
      <c r="N38" s="320"/>
      <c r="O38" s="321"/>
      <c r="P38" s="320"/>
      <c r="Q38" s="322"/>
      <c r="R38" s="98"/>
      <c r="S38" s="98"/>
      <c r="T38" s="98"/>
      <c r="U38" s="98"/>
      <c r="V38" s="98"/>
      <c r="W38" s="98"/>
      <c r="X38" s="98"/>
      <c r="Y38" s="99"/>
      <c r="Z38" s="99"/>
      <c r="AA38" s="100"/>
      <c r="AB38" s="92"/>
      <c r="AC38" s="101"/>
      <c r="AD38" s="101"/>
      <c r="AE38" s="102"/>
    </row>
    <row r="39" spans="1:31" ht="17.25" customHeight="1" x14ac:dyDescent="0.2">
      <c r="A39" s="94" t="s">
        <v>86</v>
      </c>
      <c r="B39" s="118"/>
      <c r="C39" s="331" t="s">
        <v>77</v>
      </c>
      <c r="D39" s="331"/>
      <c r="E39" s="331"/>
      <c r="F39" s="332" t="s">
        <v>78</v>
      </c>
      <c r="G39" s="333"/>
      <c r="H39" s="333"/>
      <c r="I39" s="334"/>
      <c r="J39" s="335"/>
      <c r="K39" s="336"/>
      <c r="M39" s="95" t="s">
        <v>87</v>
      </c>
      <c r="N39" s="320"/>
      <c r="O39" s="321"/>
      <c r="P39" s="320"/>
      <c r="Q39" s="322"/>
      <c r="R39" s="98"/>
      <c r="S39" s="98"/>
      <c r="T39" s="98"/>
      <c r="U39" s="98"/>
      <c r="V39" s="98"/>
      <c r="W39" s="98"/>
      <c r="X39" s="98"/>
      <c r="Y39" s="99"/>
      <c r="Z39" s="99"/>
      <c r="AA39" s="100"/>
      <c r="AB39" s="92"/>
      <c r="AC39" s="101"/>
      <c r="AD39" s="101"/>
      <c r="AE39" s="102"/>
    </row>
    <row r="40" spans="1:31" ht="17.25" customHeight="1" x14ac:dyDescent="0.2">
      <c r="A40" s="94" t="s">
        <v>88</v>
      </c>
      <c r="B40" s="118"/>
      <c r="C40" s="331" t="s">
        <v>77</v>
      </c>
      <c r="D40" s="331"/>
      <c r="E40" s="331"/>
      <c r="F40" s="332" t="s">
        <v>78</v>
      </c>
      <c r="G40" s="333"/>
      <c r="H40" s="333"/>
      <c r="I40" s="334"/>
      <c r="J40" s="335"/>
      <c r="K40" s="336"/>
      <c r="M40" s="95" t="s">
        <v>87</v>
      </c>
      <c r="N40" s="320"/>
      <c r="O40" s="321"/>
      <c r="P40" s="320"/>
      <c r="Q40" s="322"/>
      <c r="R40" s="98"/>
      <c r="S40" s="98"/>
      <c r="T40" s="98"/>
      <c r="U40" s="98"/>
      <c r="V40" s="98"/>
      <c r="W40" s="98"/>
      <c r="X40" s="98"/>
      <c r="Y40" s="99"/>
      <c r="Z40" s="99"/>
      <c r="AA40" s="100"/>
      <c r="AB40" s="92"/>
      <c r="AC40" s="101"/>
      <c r="AD40" s="101"/>
      <c r="AE40" s="102"/>
    </row>
    <row r="41" spans="1:31" ht="17.25" customHeight="1" x14ac:dyDescent="0.2">
      <c r="A41" s="94" t="s">
        <v>89</v>
      </c>
      <c r="B41" s="118"/>
      <c r="C41" s="331" t="s">
        <v>77</v>
      </c>
      <c r="D41" s="331"/>
      <c r="E41" s="331"/>
      <c r="F41" s="332" t="s">
        <v>78</v>
      </c>
      <c r="G41" s="333"/>
      <c r="H41" s="333"/>
      <c r="I41" s="334"/>
      <c r="J41" s="335"/>
      <c r="K41" s="336"/>
      <c r="M41" s="95" t="s">
        <v>87</v>
      </c>
      <c r="N41" s="320"/>
      <c r="O41" s="321"/>
      <c r="P41" s="320"/>
      <c r="Q41" s="322"/>
      <c r="R41" s="98"/>
      <c r="S41" s="98"/>
      <c r="T41" s="98"/>
      <c r="U41" s="98"/>
      <c r="V41" s="98"/>
      <c r="W41" s="98"/>
      <c r="X41" s="98"/>
      <c r="Y41" s="99"/>
      <c r="Z41" s="99"/>
      <c r="AA41" s="100"/>
      <c r="AB41" s="92"/>
      <c r="AC41" s="101"/>
      <c r="AD41" s="101"/>
      <c r="AE41" s="102"/>
    </row>
    <row r="42" spans="1:31" ht="17.25" customHeight="1" x14ac:dyDescent="0.15">
      <c r="A42" s="103" t="s">
        <v>90</v>
      </c>
      <c r="B42" s="104"/>
      <c r="C42" s="323" t="s">
        <v>77</v>
      </c>
      <c r="D42" s="324"/>
      <c r="E42" s="325"/>
      <c r="F42" s="323" t="s">
        <v>78</v>
      </c>
      <c r="G42" s="324"/>
      <c r="H42" s="324"/>
      <c r="I42" s="325"/>
      <c r="J42" s="326"/>
      <c r="K42" s="327"/>
      <c r="M42" s="105" t="s">
        <v>91</v>
      </c>
      <c r="N42" s="328">
        <f>SUM(N33:O41)</f>
        <v>0</v>
      </c>
      <c r="O42" s="329"/>
      <c r="P42" s="328">
        <f>SUM(P33:Q41)</f>
        <v>0</v>
      </c>
      <c r="Q42" s="330"/>
      <c r="R42" s="98"/>
      <c r="S42" s="98"/>
      <c r="T42" s="98"/>
      <c r="U42" s="98"/>
      <c r="V42" s="98"/>
      <c r="W42" s="98"/>
      <c r="X42" s="98"/>
      <c r="Y42" s="106"/>
      <c r="Z42" s="99"/>
      <c r="AA42" s="107"/>
      <c r="AB42" s="92"/>
      <c r="AC42" s="101"/>
      <c r="AD42" s="101"/>
      <c r="AE42" s="102"/>
    </row>
    <row r="43" spans="1:31" x14ac:dyDescent="0.2">
      <c r="H43" s="108"/>
      <c r="M43" s="109"/>
      <c r="N43" s="110"/>
      <c r="O43" s="98"/>
      <c r="P43" s="98"/>
      <c r="Q43" s="98"/>
    </row>
    <row r="44" spans="1:31" x14ac:dyDescent="0.2">
      <c r="E44" s="111" t="s">
        <v>92</v>
      </c>
      <c r="N44" s="110"/>
      <c r="O44" s="98"/>
      <c r="P44" s="98"/>
      <c r="Q44" s="98"/>
    </row>
    <row r="45" spans="1:31" x14ac:dyDescent="0.2">
      <c r="E45" s="111" t="s">
        <v>93</v>
      </c>
    </row>
  </sheetData>
  <sheetProtection algorithmName="SHA-512" hashValue="spsNAbQwOB956424EDgs79ZoR4oJhuUutnvXi+mdD0wSLkH0y3PsSHVx9CqN4z0n10UYVliD1BtpC/TqiWzzXg==" saltValue="TYa96Z8nQHNP6n1ty/ilIQ==" spinCount="100000" sheet="1" formatCells="0" selectLockedCells="1"/>
  <mergeCells count="128">
    <mergeCell ref="A3:G3"/>
    <mergeCell ref="Z3:AA3"/>
    <mergeCell ref="A4:G4"/>
    <mergeCell ref="I4:K4"/>
    <mergeCell ref="L4:N4"/>
    <mergeCell ref="O4:V4"/>
    <mergeCell ref="J5:L5"/>
    <mergeCell ref="M5:U5"/>
    <mergeCell ref="V5:W5"/>
    <mergeCell ref="X5:Z5"/>
    <mergeCell ref="A6:B6"/>
    <mergeCell ref="C6:I6"/>
    <mergeCell ref="M6:U6"/>
    <mergeCell ref="V6:W6"/>
    <mergeCell ref="X6:AA6"/>
    <mergeCell ref="A7:B7"/>
    <mergeCell ref="C7:I7"/>
    <mergeCell ref="M7:U7"/>
    <mergeCell ref="V7:W7"/>
    <mergeCell ref="X7:AA7"/>
    <mergeCell ref="J6:L6"/>
    <mergeCell ref="A16:C16"/>
    <mergeCell ref="A8:B9"/>
    <mergeCell ref="C8:C9"/>
    <mergeCell ref="J8:L8"/>
    <mergeCell ref="M8:U8"/>
    <mergeCell ref="V8:W8"/>
    <mergeCell ref="X8:AA8"/>
    <mergeCell ref="M9:U9"/>
    <mergeCell ref="V9:W9"/>
    <mergeCell ref="X9:AA9"/>
    <mergeCell ref="A17:C17"/>
    <mergeCell ref="D17:E17"/>
    <mergeCell ref="A18:C18"/>
    <mergeCell ref="AA10:AA12"/>
    <mergeCell ref="D11:E12"/>
    <mergeCell ref="F11:G12"/>
    <mergeCell ref="P11:Q12"/>
    <mergeCell ref="R11:S12"/>
    <mergeCell ref="A13:C13"/>
    <mergeCell ref="D13:E13"/>
    <mergeCell ref="P10:S10"/>
    <mergeCell ref="T10:U12"/>
    <mergeCell ref="V10:W12"/>
    <mergeCell ref="X10:X12"/>
    <mergeCell ref="Y10:Y12"/>
    <mergeCell ref="Z10:Z11"/>
    <mergeCell ref="A10:C12"/>
    <mergeCell ref="D10:G10"/>
    <mergeCell ref="H10:I12"/>
    <mergeCell ref="J10:K12"/>
    <mergeCell ref="L10:M12"/>
    <mergeCell ref="N10:O12"/>
    <mergeCell ref="A14:C14"/>
    <mergeCell ref="A15:C15"/>
    <mergeCell ref="A24:C24"/>
    <mergeCell ref="A25:C25"/>
    <mergeCell ref="A28:C28"/>
    <mergeCell ref="A29:C29"/>
    <mergeCell ref="D29:E29"/>
    <mergeCell ref="F29:G29"/>
    <mergeCell ref="A19:C19"/>
    <mergeCell ref="A20:C20"/>
    <mergeCell ref="D20:E20"/>
    <mergeCell ref="A21:C21"/>
    <mergeCell ref="A22:C22"/>
    <mergeCell ref="A23:C23"/>
    <mergeCell ref="A31:A32"/>
    <mergeCell ref="B31:I31"/>
    <mergeCell ref="J31:K32"/>
    <mergeCell ref="U31:Y31"/>
    <mergeCell ref="C32:E32"/>
    <mergeCell ref="F32:I32"/>
    <mergeCell ref="N32:O32"/>
    <mergeCell ref="P32:Q32"/>
    <mergeCell ref="U32:AA33"/>
    <mergeCell ref="C33:E33"/>
    <mergeCell ref="U34:AA35"/>
    <mergeCell ref="C35:E35"/>
    <mergeCell ref="F35:I35"/>
    <mergeCell ref="J35:K35"/>
    <mergeCell ref="N35:O35"/>
    <mergeCell ref="P35:Q35"/>
    <mergeCell ref="F33:I33"/>
    <mergeCell ref="J33:K33"/>
    <mergeCell ref="N33:O33"/>
    <mergeCell ref="P33:Q33"/>
    <mergeCell ref="C34:E34"/>
    <mergeCell ref="F34:I34"/>
    <mergeCell ref="J34:K34"/>
    <mergeCell ref="N34:O34"/>
    <mergeCell ref="P34:Q34"/>
    <mergeCell ref="N40:O40"/>
    <mergeCell ref="P40:Q40"/>
    <mergeCell ref="C36:E36"/>
    <mergeCell ref="F36:I36"/>
    <mergeCell ref="J36:K36"/>
    <mergeCell ref="N36:O36"/>
    <mergeCell ref="P36:Q36"/>
    <mergeCell ref="U36:AA37"/>
    <mergeCell ref="C37:E37"/>
    <mergeCell ref="F37:I37"/>
    <mergeCell ref="J37:K37"/>
    <mergeCell ref="N37:O37"/>
    <mergeCell ref="N41:O41"/>
    <mergeCell ref="P41:Q41"/>
    <mergeCell ref="C42:E42"/>
    <mergeCell ref="F42:I42"/>
    <mergeCell ref="J42:K42"/>
    <mergeCell ref="N42:O42"/>
    <mergeCell ref="P42:Q42"/>
    <mergeCell ref="P37:Q37"/>
    <mergeCell ref="C38:E38"/>
    <mergeCell ref="F38:I38"/>
    <mergeCell ref="J38:K38"/>
    <mergeCell ref="N38:O38"/>
    <mergeCell ref="P38:Q38"/>
    <mergeCell ref="C39:E39"/>
    <mergeCell ref="F39:I39"/>
    <mergeCell ref="C40:E40"/>
    <mergeCell ref="F40:I40"/>
    <mergeCell ref="C41:E41"/>
    <mergeCell ref="F41:I41"/>
    <mergeCell ref="J39:K39"/>
    <mergeCell ref="J40:K40"/>
    <mergeCell ref="J41:K41"/>
    <mergeCell ref="N39:O39"/>
    <mergeCell ref="P39:Q39"/>
  </mergeCells>
  <phoneticPr fontId="1"/>
  <dataValidations count="3">
    <dataValidation type="list" allowBlank="1" showInputMessage="1" sqref="B33:B42" xr:uid="{B26B9B42-0319-49E2-8077-A1A67B8B25FD}">
      <formula1>"中間検査,年度末中間検査,確定検査"</formula1>
    </dataValidation>
    <dataValidation type="list" showInputMessage="1" showErrorMessage="1" sqref="O4:V4" xr:uid="{B97D350A-529E-4751-9EAA-4D32A572041B}">
      <formula1>"中間検査,年度末中間検査,確定検査,概算払"</formula1>
    </dataValidation>
    <dataValidation type="list" allowBlank="1" showInputMessage="1" showErrorMessage="1" sqref="C8:C9" xr:uid="{53EDA592-DA42-4589-89DB-A7659D1FFE07}">
      <formula1>$Y$2:$Y$3</formula1>
    </dataValidation>
  </dataValidations>
  <pageMargins left="0.39370078740157483" right="0.19685039370078741" top="0.70866141732283472" bottom="0.51181102362204722" header="0.51181102362204722" footer="0.39370078740157483"/>
  <pageSetup paperSize="9" scale="74" orientation="landscape" r:id="rId1"/>
  <headerFooter alignWithMargins="0"/>
  <rowBreaks count="1" manualBreakCount="1">
    <brk id="4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D29D8-E958-42EA-A8B1-F239AB65A82E}">
  <sheetPr>
    <pageSetUpPr fitToPage="1"/>
  </sheetPr>
  <dimension ref="A2:AE45"/>
  <sheetViews>
    <sheetView view="pageBreakPreview" zoomScaleSheetLayoutView="100" workbookViewId="0">
      <selection activeCell="U36" sqref="U36:AA37"/>
    </sheetView>
  </sheetViews>
  <sheetFormatPr defaultColWidth="9" defaultRowHeight="13.2" x14ac:dyDescent="0.2"/>
  <cols>
    <col min="1" max="1" width="5" style="1" customWidth="1"/>
    <col min="2" max="2" width="9" style="1"/>
    <col min="3" max="3" width="7.77734375" style="1" customWidth="1"/>
    <col min="4" max="4" width="1.6640625" style="1" customWidth="1"/>
    <col min="5" max="5" width="9.109375" style="1" customWidth="1"/>
    <col min="6" max="6" width="1.6640625" style="1" customWidth="1"/>
    <col min="7" max="7" width="9.109375" style="1" customWidth="1"/>
    <col min="8" max="8" width="1.6640625" style="1" customWidth="1"/>
    <col min="9" max="9" width="9.109375" style="1" customWidth="1"/>
    <col min="10" max="10" width="1.6640625" style="1" customWidth="1"/>
    <col min="11" max="11" width="9.109375" style="1" customWidth="1"/>
    <col min="12" max="12" width="2" style="1" customWidth="1"/>
    <col min="13" max="13" width="9.6640625" style="1" customWidth="1"/>
    <col min="14" max="14" width="2" style="1" customWidth="1"/>
    <col min="15" max="15" width="9.109375" style="1" customWidth="1"/>
    <col min="16" max="16" width="1.6640625" style="1" customWidth="1"/>
    <col min="17" max="17" width="9.109375" style="1" customWidth="1"/>
    <col min="18" max="18" width="1.6640625" style="1" customWidth="1"/>
    <col min="19" max="19" width="9.109375" style="1" customWidth="1"/>
    <col min="20" max="20" width="1.6640625" style="1" customWidth="1"/>
    <col min="21" max="21" width="8.77734375" style="1" customWidth="1"/>
    <col min="22" max="22" width="1.6640625" style="1" customWidth="1"/>
    <col min="23" max="23" width="9.109375" style="1" customWidth="1"/>
    <col min="24" max="26" width="10.33203125" style="1" customWidth="1"/>
    <col min="27" max="27" width="10" style="1" customWidth="1"/>
    <col min="28" max="28" width="1" style="1" customWidth="1"/>
    <col min="29" max="29" width="6.109375" style="1" customWidth="1"/>
    <col min="30" max="30" width="9.109375" style="1" customWidth="1"/>
    <col min="31" max="31" width="5.88671875" style="1" customWidth="1"/>
    <col min="32" max="16384" width="9" style="1"/>
  </cols>
  <sheetData>
    <row r="2" spans="1:30" ht="8.25" customHeight="1" x14ac:dyDescent="0.2"/>
    <row r="3" spans="1:30" ht="20.25" customHeight="1" x14ac:dyDescent="0.2">
      <c r="A3" s="446" t="s">
        <v>1</v>
      </c>
      <c r="B3" s="447"/>
      <c r="C3" s="447"/>
      <c r="D3" s="447"/>
      <c r="E3" s="447"/>
      <c r="F3" s="448"/>
      <c r="G3" s="448"/>
      <c r="Z3" s="449" t="s">
        <v>2</v>
      </c>
      <c r="AA3" s="449"/>
    </row>
    <row r="4" spans="1:30" ht="16.5" customHeight="1" x14ac:dyDescent="0.2">
      <c r="A4" s="450" t="s">
        <v>3</v>
      </c>
      <c r="B4" s="451"/>
      <c r="C4" s="451"/>
      <c r="D4" s="451"/>
      <c r="E4" s="451"/>
      <c r="F4" s="357"/>
      <c r="G4" s="357"/>
      <c r="H4" s="2"/>
      <c r="I4" s="452" t="s">
        <v>4</v>
      </c>
      <c r="J4" s="453"/>
      <c r="K4" s="453"/>
      <c r="L4" s="451" t="s">
        <v>5</v>
      </c>
      <c r="M4" s="454"/>
      <c r="N4" s="454"/>
      <c r="O4" s="455" t="s">
        <v>6</v>
      </c>
      <c r="P4" s="455"/>
      <c r="Q4" s="455"/>
      <c r="R4" s="455"/>
      <c r="S4" s="455"/>
      <c r="T4" s="455"/>
      <c r="U4" s="455"/>
      <c r="V4" s="455"/>
      <c r="W4" s="112"/>
      <c r="X4" s="3"/>
      <c r="AD4" s="4" t="s">
        <v>94</v>
      </c>
    </row>
    <row r="5" spans="1:30" ht="16.5" customHeight="1" x14ac:dyDescent="0.2">
      <c r="A5" s="5"/>
      <c r="B5" s="6"/>
      <c r="C5" s="6"/>
      <c r="D5" s="6"/>
      <c r="E5" s="6"/>
      <c r="F5" s="6"/>
      <c r="H5" s="2"/>
      <c r="J5" s="423" t="s">
        <v>7</v>
      </c>
      <c r="K5" s="444"/>
      <c r="L5" s="445"/>
      <c r="M5" s="456"/>
      <c r="N5" s="456"/>
      <c r="O5" s="456"/>
      <c r="P5" s="456"/>
      <c r="Q5" s="456"/>
      <c r="R5" s="456"/>
      <c r="S5" s="456"/>
      <c r="T5" s="456"/>
      <c r="U5" s="456"/>
      <c r="V5" s="423" t="s">
        <v>8</v>
      </c>
      <c r="W5" s="423"/>
      <c r="X5" s="457" t="s">
        <v>9</v>
      </c>
      <c r="Y5" s="458"/>
      <c r="Z5" s="458"/>
      <c r="AA5" s="4"/>
    </row>
    <row r="6" spans="1:30" ht="16.5" customHeight="1" x14ac:dyDescent="0.2">
      <c r="A6" s="423" t="s">
        <v>10</v>
      </c>
      <c r="B6" s="423"/>
      <c r="C6" s="459" t="str">
        <f>IF('経費発生調書（別紙３）（設備投資）'!C6="","",'経費発生調書（別紙３）（設備投資）'!C6)</f>
        <v/>
      </c>
      <c r="D6" s="459"/>
      <c r="E6" s="459"/>
      <c r="F6" s="459"/>
      <c r="G6" s="459"/>
      <c r="H6" s="440"/>
      <c r="I6" s="440"/>
      <c r="J6" s="423" t="s">
        <v>11</v>
      </c>
      <c r="K6" s="444"/>
      <c r="L6" s="445"/>
      <c r="M6" s="441" t="s">
        <v>95</v>
      </c>
      <c r="N6" s="441"/>
      <c r="O6" s="441"/>
      <c r="P6" s="441"/>
      <c r="Q6" s="441"/>
      <c r="R6" s="441"/>
      <c r="S6" s="441"/>
      <c r="T6" s="441"/>
      <c r="U6" s="441"/>
      <c r="V6" s="423" t="s">
        <v>13</v>
      </c>
      <c r="W6" s="423"/>
      <c r="X6" s="432" t="s">
        <v>14</v>
      </c>
      <c r="Y6" s="433"/>
      <c r="Z6" s="433"/>
      <c r="AA6" s="442"/>
    </row>
    <row r="7" spans="1:30" ht="16.5" customHeight="1" x14ac:dyDescent="0.2">
      <c r="A7" s="423" t="s">
        <v>15</v>
      </c>
      <c r="B7" s="423"/>
      <c r="C7" s="432"/>
      <c r="D7" s="432"/>
      <c r="E7" s="432"/>
      <c r="F7" s="432"/>
      <c r="G7" s="432"/>
      <c r="H7" s="443"/>
      <c r="I7" s="443"/>
      <c r="L7" s="7"/>
      <c r="M7" s="431"/>
      <c r="N7" s="431"/>
      <c r="O7" s="431"/>
      <c r="P7" s="431"/>
      <c r="Q7" s="431"/>
      <c r="R7" s="431"/>
      <c r="S7" s="431"/>
      <c r="T7" s="431"/>
      <c r="U7" s="431"/>
      <c r="V7" s="423" t="s">
        <v>16</v>
      </c>
      <c r="W7" s="423"/>
      <c r="X7" s="432" t="s">
        <v>17</v>
      </c>
      <c r="Y7" s="433"/>
      <c r="Z7" s="433"/>
      <c r="AA7" s="433"/>
    </row>
    <row r="8" spans="1:30" ht="16.5" customHeight="1" x14ac:dyDescent="0.2">
      <c r="A8" s="423" t="s">
        <v>18</v>
      </c>
      <c r="B8" s="424"/>
      <c r="C8" s="426"/>
      <c r="D8" s="115"/>
      <c r="E8" s="8" t="s">
        <v>19</v>
      </c>
      <c r="F8" s="8"/>
      <c r="G8" s="8"/>
      <c r="H8" s="9"/>
      <c r="J8" s="428" t="s">
        <v>20</v>
      </c>
      <c r="K8" s="429"/>
      <c r="L8" s="430"/>
      <c r="M8" s="431"/>
      <c r="N8" s="431"/>
      <c r="O8" s="431"/>
      <c r="P8" s="431"/>
      <c r="Q8" s="431"/>
      <c r="R8" s="431"/>
      <c r="S8" s="431"/>
      <c r="T8" s="431"/>
      <c r="U8" s="431"/>
      <c r="V8" s="423" t="s">
        <v>21</v>
      </c>
      <c r="W8" s="423"/>
      <c r="X8" s="432" t="s">
        <v>22</v>
      </c>
      <c r="Y8" s="433"/>
      <c r="Z8" s="433"/>
      <c r="AA8" s="433"/>
    </row>
    <row r="9" spans="1:30" ht="16.5" customHeight="1" x14ac:dyDescent="0.2">
      <c r="A9" s="425"/>
      <c r="B9" s="425"/>
      <c r="C9" s="427"/>
      <c r="D9" s="116"/>
      <c r="E9" s="10"/>
      <c r="F9" s="10"/>
      <c r="G9" s="10"/>
      <c r="J9" s="11"/>
      <c r="K9" s="11"/>
      <c r="L9" s="12"/>
      <c r="M9" s="434"/>
      <c r="N9" s="435"/>
      <c r="O9" s="435"/>
      <c r="P9" s="435"/>
      <c r="Q9" s="435"/>
      <c r="R9" s="435"/>
      <c r="S9" s="435"/>
      <c r="T9" s="435"/>
      <c r="U9" s="435"/>
      <c r="V9" s="436" t="s">
        <v>23</v>
      </c>
      <c r="W9" s="436"/>
      <c r="X9" s="437" t="s">
        <v>24</v>
      </c>
      <c r="Y9" s="438"/>
      <c r="Z9" s="438"/>
      <c r="AA9" s="438"/>
    </row>
    <row r="10" spans="1:30" ht="23.25" customHeight="1" x14ac:dyDescent="0.2">
      <c r="A10" s="388" t="s">
        <v>25</v>
      </c>
      <c r="B10" s="408"/>
      <c r="C10" s="389"/>
      <c r="D10" s="415" t="s">
        <v>26</v>
      </c>
      <c r="E10" s="416"/>
      <c r="F10" s="416"/>
      <c r="G10" s="417"/>
      <c r="H10" s="394" t="s">
        <v>27</v>
      </c>
      <c r="I10" s="418"/>
      <c r="J10" s="394" t="s">
        <v>28</v>
      </c>
      <c r="K10" s="418"/>
      <c r="L10" s="394" t="s">
        <v>29</v>
      </c>
      <c r="M10" s="418"/>
      <c r="N10" s="394" t="s">
        <v>30</v>
      </c>
      <c r="O10" s="418"/>
      <c r="P10" s="385" t="s">
        <v>31</v>
      </c>
      <c r="Q10" s="386"/>
      <c r="R10" s="386"/>
      <c r="S10" s="387"/>
      <c r="T10" s="388" t="s">
        <v>32</v>
      </c>
      <c r="U10" s="389"/>
      <c r="V10" s="394" t="s">
        <v>33</v>
      </c>
      <c r="W10" s="395"/>
      <c r="X10" s="400" t="s">
        <v>34</v>
      </c>
      <c r="Y10" s="403" t="s">
        <v>35</v>
      </c>
      <c r="Z10" s="406" t="s">
        <v>36</v>
      </c>
      <c r="AA10" s="370" t="s">
        <v>37</v>
      </c>
    </row>
    <row r="11" spans="1:30" ht="19.5" customHeight="1" x14ac:dyDescent="0.2">
      <c r="A11" s="409"/>
      <c r="B11" s="410"/>
      <c r="C11" s="411"/>
      <c r="D11" s="373" t="s">
        <v>38</v>
      </c>
      <c r="E11" s="374"/>
      <c r="F11" s="375" t="s">
        <v>39</v>
      </c>
      <c r="G11" s="376"/>
      <c r="H11" s="419"/>
      <c r="I11" s="420"/>
      <c r="J11" s="419"/>
      <c r="K11" s="420"/>
      <c r="L11" s="419"/>
      <c r="M11" s="420"/>
      <c r="N11" s="419"/>
      <c r="O11" s="420"/>
      <c r="P11" s="378" t="s">
        <v>40</v>
      </c>
      <c r="Q11" s="379"/>
      <c r="R11" s="378" t="s">
        <v>40</v>
      </c>
      <c r="S11" s="382"/>
      <c r="T11" s="390"/>
      <c r="U11" s="391"/>
      <c r="V11" s="396"/>
      <c r="W11" s="397"/>
      <c r="X11" s="401"/>
      <c r="Y11" s="404"/>
      <c r="Z11" s="407"/>
      <c r="AA11" s="371"/>
    </row>
    <row r="12" spans="1:30" ht="21.75" customHeight="1" x14ac:dyDescent="0.2">
      <c r="A12" s="412"/>
      <c r="B12" s="413"/>
      <c r="C12" s="414"/>
      <c r="D12" s="374"/>
      <c r="E12" s="374"/>
      <c r="F12" s="377"/>
      <c r="G12" s="376"/>
      <c r="H12" s="421"/>
      <c r="I12" s="422"/>
      <c r="J12" s="421"/>
      <c r="K12" s="422"/>
      <c r="L12" s="421"/>
      <c r="M12" s="422"/>
      <c r="N12" s="421"/>
      <c r="O12" s="422"/>
      <c r="P12" s="380"/>
      <c r="Q12" s="381"/>
      <c r="R12" s="383"/>
      <c r="S12" s="384"/>
      <c r="T12" s="392"/>
      <c r="U12" s="393"/>
      <c r="V12" s="398"/>
      <c r="W12" s="399"/>
      <c r="X12" s="402"/>
      <c r="Y12" s="405"/>
      <c r="Z12" s="13" t="s">
        <v>41</v>
      </c>
      <c r="AA12" s="372"/>
    </row>
    <row r="13" spans="1:30" ht="17.25" customHeight="1" x14ac:dyDescent="0.2">
      <c r="A13" s="367" t="s">
        <v>42</v>
      </c>
      <c r="B13" s="367"/>
      <c r="C13" s="367"/>
      <c r="D13" s="368">
        <f>SUM(E14:E16)</f>
        <v>0</v>
      </c>
      <c r="E13" s="345"/>
      <c r="F13" s="14"/>
      <c r="G13" s="15">
        <f>SUM(G14:G16)</f>
        <v>0</v>
      </c>
      <c r="H13" s="16"/>
      <c r="I13" s="17">
        <f>SUM(I14:I16)</f>
        <v>0</v>
      </c>
      <c r="J13" s="14"/>
      <c r="K13" s="17">
        <f>SUM(K14:K16)</f>
        <v>0</v>
      </c>
      <c r="L13" s="14"/>
      <c r="M13" s="17">
        <f>SUM(M14:M16)</f>
        <v>0</v>
      </c>
      <c r="N13" s="14"/>
      <c r="O13" s="17">
        <f>SUM(O14:O16)</f>
        <v>0</v>
      </c>
      <c r="P13" s="14"/>
      <c r="Q13" s="17">
        <f>SUM(Q14:Q16)</f>
        <v>0</v>
      </c>
      <c r="R13" s="18"/>
      <c r="S13" s="17">
        <f>SUM(S14:S16)</f>
        <v>0</v>
      </c>
      <c r="T13" s="14"/>
      <c r="U13" s="17">
        <f>SUM(U14:U16)</f>
        <v>0</v>
      </c>
      <c r="V13" s="14"/>
      <c r="W13" s="17">
        <f>SUM(W14:W16)</f>
        <v>0</v>
      </c>
      <c r="X13" s="19">
        <f>G13-W13</f>
        <v>0</v>
      </c>
      <c r="Y13" s="20"/>
      <c r="Z13" s="21">
        <f>SUM(G13,Y13)</f>
        <v>0</v>
      </c>
      <c r="AA13" s="22">
        <f>MIN(W13,Z13)</f>
        <v>0</v>
      </c>
    </row>
    <row r="14" spans="1:30" ht="17.25" customHeight="1" x14ac:dyDescent="0.2">
      <c r="A14" s="369" t="s">
        <v>43</v>
      </c>
      <c r="B14" s="369"/>
      <c r="C14" s="369"/>
      <c r="D14" s="23"/>
      <c r="E14" s="24"/>
      <c r="F14" s="25"/>
      <c r="G14" s="26"/>
      <c r="H14" s="27"/>
      <c r="I14" s="24"/>
      <c r="J14" s="25"/>
      <c r="K14" s="24"/>
      <c r="L14" s="25"/>
      <c r="M14" s="24"/>
      <c r="N14" s="25"/>
      <c r="O14" s="24"/>
      <c r="P14" s="25"/>
      <c r="Q14" s="24"/>
      <c r="R14" s="28"/>
      <c r="S14" s="24"/>
      <c r="T14" s="25"/>
      <c r="U14" s="24"/>
      <c r="V14" s="25"/>
      <c r="W14" s="29">
        <f>SUM(I14,K14,M14,O14,U14)</f>
        <v>0</v>
      </c>
      <c r="X14" s="30"/>
      <c r="Y14" s="31"/>
      <c r="Z14" s="32"/>
      <c r="AA14" s="32"/>
    </row>
    <row r="15" spans="1:30" ht="17.25" customHeight="1" x14ac:dyDescent="0.2">
      <c r="A15" s="369" t="s">
        <v>44</v>
      </c>
      <c r="B15" s="369"/>
      <c r="C15" s="369"/>
      <c r="D15" s="23"/>
      <c r="E15" s="33"/>
      <c r="F15" s="25"/>
      <c r="G15" s="34"/>
      <c r="H15" s="35"/>
      <c r="I15" s="33"/>
      <c r="J15" s="25"/>
      <c r="K15" s="33"/>
      <c r="L15" s="25"/>
      <c r="M15" s="33"/>
      <c r="N15" s="25"/>
      <c r="O15" s="33"/>
      <c r="P15" s="25"/>
      <c r="Q15" s="33"/>
      <c r="R15" s="25"/>
      <c r="S15" s="33"/>
      <c r="T15" s="25"/>
      <c r="U15" s="33"/>
      <c r="V15" s="25"/>
      <c r="W15" s="36">
        <f>SUM(I15,K15,M15,O15,U15)</f>
        <v>0</v>
      </c>
      <c r="X15" s="30"/>
      <c r="Y15" s="31"/>
      <c r="Z15" s="32"/>
      <c r="AA15" s="32"/>
    </row>
    <row r="16" spans="1:30" ht="17.25" customHeight="1" x14ac:dyDescent="0.2">
      <c r="A16" s="359" t="s">
        <v>45</v>
      </c>
      <c r="B16" s="359"/>
      <c r="C16" s="359"/>
      <c r="D16" s="37"/>
      <c r="E16" s="38"/>
      <c r="F16" s="39"/>
      <c r="G16" s="40"/>
      <c r="H16" s="41"/>
      <c r="I16" s="38"/>
      <c r="J16" s="39"/>
      <c r="K16" s="38"/>
      <c r="L16" s="39"/>
      <c r="M16" s="38"/>
      <c r="N16" s="39"/>
      <c r="O16" s="38"/>
      <c r="P16" s="39"/>
      <c r="Q16" s="38"/>
      <c r="R16" s="39"/>
      <c r="S16" s="38"/>
      <c r="T16" s="39"/>
      <c r="U16" s="38"/>
      <c r="V16" s="39"/>
      <c r="W16" s="42">
        <f>SUM(I16,K16,M16,O16,U16)</f>
        <v>0</v>
      </c>
      <c r="X16" s="43"/>
      <c r="Y16" s="44"/>
      <c r="Z16" s="45"/>
      <c r="AA16" s="45"/>
    </row>
    <row r="17" spans="1:31" ht="17.25" customHeight="1" x14ac:dyDescent="0.2">
      <c r="A17" s="367" t="s">
        <v>46</v>
      </c>
      <c r="B17" s="367"/>
      <c r="C17" s="367"/>
      <c r="D17" s="368">
        <f>SUM(E18:E19)</f>
        <v>0</v>
      </c>
      <c r="E17" s="345"/>
      <c r="F17" s="14"/>
      <c r="G17" s="15">
        <f>SUM(G18:G19)</f>
        <v>0</v>
      </c>
      <c r="H17" s="16"/>
      <c r="I17" s="17">
        <f>SUM(I18:I19)</f>
        <v>0</v>
      </c>
      <c r="J17" s="14"/>
      <c r="K17" s="17">
        <f>SUM(K18:K19)</f>
        <v>0</v>
      </c>
      <c r="L17" s="14"/>
      <c r="M17" s="17">
        <f>SUM(M18:M19)</f>
        <v>0</v>
      </c>
      <c r="N17" s="14"/>
      <c r="O17" s="17">
        <f>SUM(O18:O19)</f>
        <v>0</v>
      </c>
      <c r="P17" s="14"/>
      <c r="Q17" s="17">
        <f>SUM(Q18:Q19)</f>
        <v>0</v>
      </c>
      <c r="R17" s="18"/>
      <c r="S17" s="17">
        <f>SUM(S18:S19)</f>
        <v>0</v>
      </c>
      <c r="T17" s="14"/>
      <c r="U17" s="17">
        <f>SUM(U18:U19)</f>
        <v>0</v>
      </c>
      <c r="V17" s="14"/>
      <c r="W17" s="17">
        <f>SUM(W18:W19)</f>
        <v>0</v>
      </c>
      <c r="X17" s="19">
        <f>G17-W17</f>
        <v>0</v>
      </c>
      <c r="Y17" s="20"/>
      <c r="Z17" s="21">
        <f>SUM(G17,Y17)</f>
        <v>0</v>
      </c>
      <c r="AA17" s="22">
        <f>MIN(W17,Z17)</f>
        <v>0</v>
      </c>
    </row>
    <row r="18" spans="1:31" ht="17.25" customHeight="1" x14ac:dyDescent="0.2">
      <c r="A18" s="369" t="s">
        <v>47</v>
      </c>
      <c r="B18" s="369"/>
      <c r="C18" s="369"/>
      <c r="D18" s="23"/>
      <c r="E18" s="24"/>
      <c r="F18" s="25"/>
      <c r="G18" s="26"/>
      <c r="H18" s="27"/>
      <c r="I18" s="24"/>
      <c r="J18" s="25"/>
      <c r="K18" s="24"/>
      <c r="L18" s="25"/>
      <c r="M18" s="24"/>
      <c r="N18" s="25"/>
      <c r="O18" s="24"/>
      <c r="P18" s="25"/>
      <c r="Q18" s="24"/>
      <c r="R18" s="28"/>
      <c r="S18" s="24"/>
      <c r="T18" s="25"/>
      <c r="U18" s="24"/>
      <c r="V18" s="25"/>
      <c r="W18" s="29">
        <f>SUM(I18,K18,M18,O18,U18)</f>
        <v>0</v>
      </c>
      <c r="X18" s="30"/>
      <c r="Y18" s="31"/>
      <c r="Z18" s="32"/>
      <c r="AA18" s="32"/>
    </row>
    <row r="19" spans="1:31" ht="17.25" customHeight="1" x14ac:dyDescent="0.2">
      <c r="A19" s="359" t="s">
        <v>48</v>
      </c>
      <c r="B19" s="359"/>
      <c r="C19" s="359"/>
      <c r="D19" s="37"/>
      <c r="E19" s="38"/>
      <c r="F19" s="39"/>
      <c r="G19" s="40"/>
      <c r="H19" s="41"/>
      <c r="I19" s="38"/>
      <c r="J19" s="39"/>
      <c r="K19" s="38"/>
      <c r="L19" s="39"/>
      <c r="M19" s="38"/>
      <c r="N19" s="39"/>
      <c r="O19" s="38"/>
      <c r="P19" s="39"/>
      <c r="Q19" s="38"/>
      <c r="R19" s="39"/>
      <c r="S19" s="38"/>
      <c r="T19" s="39"/>
      <c r="U19" s="38"/>
      <c r="V19" s="39"/>
      <c r="W19" s="42">
        <f>SUM(I19,K19,M19,O19,U19)</f>
        <v>0</v>
      </c>
      <c r="X19" s="43"/>
      <c r="Y19" s="44"/>
      <c r="Z19" s="45"/>
      <c r="AA19" s="45"/>
    </row>
    <row r="20" spans="1:31" ht="17.25" customHeight="1" x14ac:dyDescent="0.2">
      <c r="A20" s="367" t="s">
        <v>49</v>
      </c>
      <c r="B20" s="367"/>
      <c r="C20" s="367"/>
      <c r="D20" s="368">
        <f>SUM(E21:E24)</f>
        <v>0</v>
      </c>
      <c r="E20" s="345"/>
      <c r="F20" s="14"/>
      <c r="G20" s="15">
        <f>SUM(G21:G24)</f>
        <v>0</v>
      </c>
      <c r="H20" s="16"/>
      <c r="I20" s="17">
        <f>SUM(I21:I24)</f>
        <v>0</v>
      </c>
      <c r="J20" s="14"/>
      <c r="K20" s="17">
        <f>SUM(K21:K24)</f>
        <v>0</v>
      </c>
      <c r="L20" s="14"/>
      <c r="M20" s="17">
        <f>SUM(M21:M24)</f>
        <v>0</v>
      </c>
      <c r="N20" s="14"/>
      <c r="O20" s="17">
        <f>SUM(O21:O24)</f>
        <v>0</v>
      </c>
      <c r="P20" s="14"/>
      <c r="Q20" s="17">
        <f>SUM(Q21:Q24)</f>
        <v>0</v>
      </c>
      <c r="R20" s="18"/>
      <c r="S20" s="17">
        <f>SUM(S21:S24)</f>
        <v>0</v>
      </c>
      <c r="T20" s="14"/>
      <c r="U20" s="17">
        <f>SUM(U21:U24)</f>
        <v>0</v>
      </c>
      <c r="V20" s="14"/>
      <c r="W20" s="17">
        <f>SUM(W21:W24)</f>
        <v>0</v>
      </c>
      <c r="X20" s="19">
        <f>G20-W20</f>
        <v>0</v>
      </c>
      <c r="Y20" s="20"/>
      <c r="Z20" s="21">
        <f>SUM(G20,Y20)</f>
        <v>0</v>
      </c>
      <c r="AA20" s="22">
        <f>MIN(W20,Z20)</f>
        <v>0</v>
      </c>
    </row>
    <row r="21" spans="1:31" ht="17.25" customHeight="1" x14ac:dyDescent="0.2">
      <c r="A21" s="369" t="s">
        <v>50</v>
      </c>
      <c r="B21" s="369"/>
      <c r="C21" s="369"/>
      <c r="D21" s="23"/>
      <c r="E21" s="24"/>
      <c r="F21" s="25"/>
      <c r="G21" s="26"/>
      <c r="H21" s="27"/>
      <c r="I21" s="24"/>
      <c r="J21" s="25"/>
      <c r="K21" s="24"/>
      <c r="L21" s="25"/>
      <c r="M21" s="24"/>
      <c r="N21" s="25"/>
      <c r="O21" s="24"/>
      <c r="P21" s="25"/>
      <c r="Q21" s="24"/>
      <c r="R21" s="28"/>
      <c r="S21" s="24"/>
      <c r="T21" s="25"/>
      <c r="U21" s="24"/>
      <c r="V21" s="25"/>
      <c r="W21" s="29">
        <f>SUM(I21,K21,M21,O21,U21)</f>
        <v>0</v>
      </c>
      <c r="X21" s="30"/>
      <c r="Y21" s="31"/>
      <c r="Z21" s="32"/>
      <c r="AA21" s="32"/>
    </row>
    <row r="22" spans="1:31" ht="17.25" customHeight="1" x14ac:dyDescent="0.2">
      <c r="A22" s="369" t="s">
        <v>51</v>
      </c>
      <c r="B22" s="369"/>
      <c r="C22" s="369"/>
      <c r="D22" s="23"/>
      <c r="E22" s="33"/>
      <c r="F22" s="25"/>
      <c r="G22" s="34"/>
      <c r="H22" s="35"/>
      <c r="I22" s="33"/>
      <c r="J22" s="25"/>
      <c r="K22" s="33"/>
      <c r="L22" s="25"/>
      <c r="M22" s="33"/>
      <c r="N22" s="25"/>
      <c r="O22" s="33"/>
      <c r="P22" s="25"/>
      <c r="Q22" s="33"/>
      <c r="R22" s="25"/>
      <c r="S22" s="33"/>
      <c r="T22" s="25"/>
      <c r="U22" s="33"/>
      <c r="V22" s="25"/>
      <c r="W22" s="36">
        <f>SUM(I22,K22,M22,O22,U22)</f>
        <v>0</v>
      </c>
      <c r="X22" s="30"/>
      <c r="Y22" s="31"/>
      <c r="Z22" s="32"/>
      <c r="AA22" s="32"/>
    </row>
    <row r="23" spans="1:31" ht="17.25" customHeight="1" x14ac:dyDescent="0.2">
      <c r="A23" s="369" t="s">
        <v>52</v>
      </c>
      <c r="B23" s="369"/>
      <c r="C23" s="369"/>
      <c r="D23" s="23"/>
      <c r="E23" s="33"/>
      <c r="F23" s="25"/>
      <c r="G23" s="34"/>
      <c r="H23" s="35"/>
      <c r="I23" s="33"/>
      <c r="J23" s="25"/>
      <c r="K23" s="33"/>
      <c r="L23" s="25"/>
      <c r="M23" s="33"/>
      <c r="N23" s="25"/>
      <c r="O23" s="33"/>
      <c r="P23" s="25"/>
      <c r="Q23" s="33"/>
      <c r="R23" s="25"/>
      <c r="S23" s="33"/>
      <c r="T23" s="25"/>
      <c r="U23" s="33"/>
      <c r="V23" s="25"/>
      <c r="W23" s="36">
        <f>SUM(I23,K23,M23,O23,U23)</f>
        <v>0</v>
      </c>
      <c r="X23" s="30"/>
      <c r="Y23" s="31"/>
      <c r="Z23" s="32"/>
      <c r="AA23" s="32"/>
    </row>
    <row r="24" spans="1:31" ht="17.25" customHeight="1" thickBot="1" x14ac:dyDescent="0.25">
      <c r="A24" s="359" t="s">
        <v>53</v>
      </c>
      <c r="B24" s="359"/>
      <c r="C24" s="359"/>
      <c r="D24" s="37"/>
      <c r="E24" s="38"/>
      <c r="F24" s="39"/>
      <c r="G24" s="40"/>
      <c r="H24" s="41"/>
      <c r="I24" s="38"/>
      <c r="J24" s="39"/>
      <c r="K24" s="38"/>
      <c r="L24" s="39"/>
      <c r="M24" s="38"/>
      <c r="N24" s="39"/>
      <c r="O24" s="38"/>
      <c r="P24" s="39"/>
      <c r="Q24" s="38"/>
      <c r="R24" s="39"/>
      <c r="S24" s="38"/>
      <c r="T24" s="39"/>
      <c r="U24" s="38"/>
      <c r="V24" s="46"/>
      <c r="W24" s="47">
        <f>SUM(I24,K24,M24,O24,U24)</f>
        <v>0</v>
      </c>
      <c r="X24" s="43"/>
      <c r="Y24" s="48"/>
      <c r="Z24" s="49"/>
      <c r="AA24" s="45"/>
    </row>
    <row r="25" spans="1:31" ht="17.25" customHeight="1" thickBot="1" x14ac:dyDescent="0.25">
      <c r="A25" s="360" t="s">
        <v>54</v>
      </c>
      <c r="B25" s="361"/>
      <c r="C25" s="361"/>
      <c r="D25" s="50"/>
      <c r="E25" s="51">
        <f>SUM(D13,D17,D20)</f>
        <v>0</v>
      </c>
      <c r="F25" s="52"/>
      <c r="G25" s="53">
        <f>SUM(G13,G17,G20)</f>
        <v>0</v>
      </c>
      <c r="H25" s="54"/>
      <c r="I25" s="51">
        <f>SUM(I13,I17,I20)</f>
        <v>0</v>
      </c>
      <c r="J25" s="54"/>
      <c r="K25" s="51">
        <f>SUM(K13,K17,K20)</f>
        <v>0</v>
      </c>
      <c r="L25" s="54"/>
      <c r="M25" s="51">
        <f>SUM(M13,M17,M20)</f>
        <v>0</v>
      </c>
      <c r="N25" s="54"/>
      <c r="O25" s="51">
        <f>SUM(O13,O17,O20)</f>
        <v>0</v>
      </c>
      <c r="P25" s="54"/>
      <c r="Q25" s="51">
        <f>SUM(Q13,Q17,Q20)</f>
        <v>0</v>
      </c>
      <c r="R25" s="52"/>
      <c r="S25" s="51">
        <f>SUM(S13,S17,S20)</f>
        <v>0</v>
      </c>
      <c r="T25" s="52"/>
      <c r="U25" s="54">
        <f>SUM(U13,U17,U20)</f>
        <v>0</v>
      </c>
      <c r="V25" s="55"/>
      <c r="W25" s="56">
        <f>SUM(W13,W17,W20)</f>
        <v>0</v>
      </c>
      <c r="X25" s="53">
        <f>G25-W25</f>
        <v>0</v>
      </c>
      <c r="Y25" s="57">
        <f>SUM(Y13,Y17,Y20)</f>
        <v>0</v>
      </c>
      <c r="Z25" s="58">
        <f>SUM(G25,Y25)</f>
        <v>0</v>
      </c>
      <c r="AA25" s="58">
        <f>SUM(AA13,AA17,AA20)</f>
        <v>0</v>
      </c>
    </row>
    <row r="26" spans="1:31" ht="17.25" customHeight="1" x14ac:dyDescent="0.2">
      <c r="A26" s="119" t="s">
        <v>55</v>
      </c>
      <c r="B26" s="120" t="s">
        <v>56</v>
      </c>
      <c r="C26" s="121"/>
      <c r="D26" s="122"/>
      <c r="E26" s="20"/>
      <c r="F26" s="122"/>
      <c r="G26" s="123"/>
      <c r="H26" s="124"/>
      <c r="I26" s="20"/>
      <c r="J26" s="124"/>
      <c r="K26" s="20"/>
      <c r="L26" s="124"/>
      <c r="M26" s="20"/>
      <c r="N26" s="124"/>
      <c r="O26" s="20"/>
      <c r="P26" s="124"/>
      <c r="Q26" s="20"/>
      <c r="R26" s="122"/>
      <c r="S26" s="20"/>
      <c r="T26" s="122"/>
      <c r="U26" s="20"/>
      <c r="V26" s="125"/>
      <c r="W26" s="126">
        <f>SUM(I26,K26,M26,O26,U26)</f>
        <v>0</v>
      </c>
      <c r="X26" s="127">
        <f>G26-W26</f>
        <v>0</v>
      </c>
      <c r="Y26" s="59">
        <f>SUMIF(Y13:Y20,"&lt;0",Y13:Y20)</f>
        <v>0</v>
      </c>
      <c r="Z26" s="114" t="s">
        <v>57</v>
      </c>
      <c r="AA26" s="22">
        <f>MIN(W26,G26)</f>
        <v>0</v>
      </c>
    </row>
    <row r="27" spans="1:31" ht="17.25" customHeight="1" thickBot="1" x14ac:dyDescent="0.25">
      <c r="A27" s="128" t="s">
        <v>58</v>
      </c>
      <c r="B27" s="129" t="s">
        <v>59</v>
      </c>
      <c r="C27" s="130"/>
      <c r="D27" s="131"/>
      <c r="E27" s="132"/>
      <c r="F27" s="131"/>
      <c r="G27" s="133"/>
      <c r="H27" s="134"/>
      <c r="I27" s="132"/>
      <c r="J27" s="134"/>
      <c r="K27" s="132"/>
      <c r="L27" s="134"/>
      <c r="M27" s="132"/>
      <c r="N27" s="134"/>
      <c r="O27" s="132"/>
      <c r="P27" s="134"/>
      <c r="Q27" s="132"/>
      <c r="R27" s="131"/>
      <c r="S27" s="132"/>
      <c r="T27" s="131"/>
      <c r="U27" s="132"/>
      <c r="V27" s="135"/>
      <c r="W27" s="136">
        <f>SUM(I27,K27,M27,O27,U27)</f>
        <v>0</v>
      </c>
      <c r="X27" s="137">
        <f>G27-W27</f>
        <v>0</v>
      </c>
      <c r="Y27" s="60">
        <f>ROUNDDOWN(G25*-0.5,0)</f>
        <v>0</v>
      </c>
      <c r="Z27" s="113" t="s">
        <v>60</v>
      </c>
      <c r="AA27" s="61">
        <f>MIN(W27,G27)</f>
        <v>0</v>
      </c>
    </row>
    <row r="28" spans="1:31" ht="17.25" customHeight="1" thickBot="1" x14ac:dyDescent="0.25">
      <c r="A28" s="362" t="s">
        <v>61</v>
      </c>
      <c r="B28" s="363"/>
      <c r="C28" s="363"/>
      <c r="D28" s="62"/>
      <c r="E28" s="63">
        <f>SUM(E25:E27)</f>
        <v>0</v>
      </c>
      <c r="F28" s="64"/>
      <c r="G28" s="65">
        <f>SUM(G25:G27)</f>
        <v>0</v>
      </c>
      <c r="H28" s="66"/>
      <c r="I28" s="63">
        <f>SUM(I25:I27)</f>
        <v>0</v>
      </c>
      <c r="J28" s="66"/>
      <c r="K28" s="63">
        <f>SUM(K25:K27)</f>
        <v>0</v>
      </c>
      <c r="L28" s="66"/>
      <c r="M28" s="63">
        <f>SUM(M25:M27)</f>
        <v>0</v>
      </c>
      <c r="N28" s="66"/>
      <c r="O28" s="63">
        <f>SUM(O25:O27)</f>
        <v>0</v>
      </c>
      <c r="P28" s="66"/>
      <c r="Q28" s="63">
        <f>SUM(Q25:Q27)</f>
        <v>0</v>
      </c>
      <c r="R28" s="64"/>
      <c r="S28" s="63">
        <f>SUM(S25:S27)</f>
        <v>0</v>
      </c>
      <c r="T28" s="64"/>
      <c r="U28" s="66">
        <f>SUM(U25:U27)</f>
        <v>0</v>
      </c>
      <c r="V28" s="67"/>
      <c r="W28" s="68">
        <f>SUM(W25:W27)</f>
        <v>0</v>
      </c>
      <c r="X28" s="65">
        <f>G28-W28</f>
        <v>0</v>
      </c>
      <c r="Y28" s="69"/>
      <c r="Z28" s="70"/>
      <c r="AA28" s="71">
        <f>SUM(AA25:AA27)</f>
        <v>0</v>
      </c>
    </row>
    <row r="29" spans="1:31" ht="17.25" customHeight="1" thickTop="1" thickBot="1" x14ac:dyDescent="0.25">
      <c r="A29" s="364" t="s">
        <v>62</v>
      </c>
      <c r="B29" s="364"/>
      <c r="C29" s="364"/>
      <c r="D29" s="365">
        <f>IF($C$8="",E28,ROUNDDOWN((E25+E26)*$C$8,-3)+E27)</f>
        <v>0</v>
      </c>
      <c r="E29" s="366"/>
      <c r="F29" s="365">
        <f>IF($C$8="",G28,ROUNDDOWN((G25+G26)*$C$8,-3)+G27)</f>
        <v>0</v>
      </c>
      <c r="G29" s="366"/>
      <c r="H29" s="72"/>
      <c r="I29" s="73"/>
      <c r="J29" s="74"/>
      <c r="K29" s="73"/>
      <c r="L29" s="74"/>
      <c r="M29" s="73"/>
      <c r="N29" s="74"/>
      <c r="O29" s="73"/>
      <c r="P29" s="74"/>
      <c r="Q29" s="72"/>
      <c r="R29" s="74"/>
      <c r="S29" s="73"/>
      <c r="T29" s="74"/>
      <c r="U29" s="73"/>
      <c r="V29" s="75"/>
      <c r="W29" s="76"/>
      <c r="X29" s="77"/>
      <c r="Y29" s="78"/>
      <c r="Z29" s="79" t="s">
        <v>63</v>
      </c>
      <c r="AA29" s="80">
        <f>MIN(IF($C$8="",AA28,ROUNDDOWN((AA25+AA26)*$C$8,0)+AA27),F29)</f>
        <v>0</v>
      </c>
    </row>
    <row r="30" spans="1:31" ht="17.25" customHeight="1" x14ac:dyDescent="0.2">
      <c r="A30" s="81"/>
      <c r="B30" s="81"/>
      <c r="C30" s="81"/>
      <c r="D30" s="81"/>
      <c r="E30" s="82"/>
      <c r="F30" s="82"/>
      <c r="G30" s="82"/>
      <c r="H30" s="82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3"/>
      <c r="AD30" s="84"/>
      <c r="AE30" s="84"/>
    </row>
    <row r="31" spans="1:31" ht="17.25" customHeight="1" x14ac:dyDescent="0.2">
      <c r="A31" s="339" t="s">
        <v>64</v>
      </c>
      <c r="B31" s="341" t="s">
        <v>65</v>
      </c>
      <c r="C31" s="342"/>
      <c r="D31" s="342"/>
      <c r="E31" s="342"/>
      <c r="F31" s="342"/>
      <c r="G31" s="342"/>
      <c r="H31" s="342"/>
      <c r="I31" s="343"/>
      <c r="J31" s="344" t="s">
        <v>66</v>
      </c>
      <c r="K31" s="345"/>
      <c r="M31" s="85" t="s">
        <v>67</v>
      </c>
      <c r="N31" s="86"/>
      <c r="O31" s="87"/>
      <c r="P31" s="86"/>
      <c r="Q31" s="88"/>
      <c r="T31" s="89"/>
      <c r="U31" s="348" t="s">
        <v>68</v>
      </c>
      <c r="V31" s="349"/>
      <c r="W31" s="349"/>
      <c r="X31" s="349"/>
      <c r="Y31" s="349"/>
      <c r="Z31" s="90"/>
      <c r="AA31" s="90"/>
      <c r="AB31" s="89"/>
      <c r="AC31" s="89"/>
      <c r="AD31" s="89"/>
      <c r="AE31" s="89"/>
    </row>
    <row r="32" spans="1:31" ht="17.25" customHeight="1" x14ac:dyDescent="0.2">
      <c r="A32" s="340"/>
      <c r="B32" s="117" t="s">
        <v>69</v>
      </c>
      <c r="C32" s="350" t="s">
        <v>70</v>
      </c>
      <c r="D32" s="350"/>
      <c r="E32" s="350"/>
      <c r="F32" s="351" t="s">
        <v>71</v>
      </c>
      <c r="G32" s="352"/>
      <c r="H32" s="352"/>
      <c r="I32" s="353"/>
      <c r="J32" s="346"/>
      <c r="K32" s="347"/>
      <c r="M32" s="91" t="s">
        <v>72</v>
      </c>
      <c r="N32" s="354" t="s">
        <v>73</v>
      </c>
      <c r="O32" s="355"/>
      <c r="P32" s="354" t="s">
        <v>74</v>
      </c>
      <c r="Q32" s="356"/>
      <c r="S32" s="92" t="s">
        <v>75</v>
      </c>
      <c r="T32" s="93"/>
      <c r="U32" s="357"/>
      <c r="V32" s="358"/>
      <c r="W32" s="358"/>
      <c r="X32" s="358"/>
      <c r="Y32" s="358"/>
      <c r="Z32" s="358"/>
      <c r="AA32" s="358"/>
      <c r="AB32" s="112"/>
      <c r="AC32" s="112"/>
      <c r="AD32" s="112"/>
      <c r="AE32" s="112"/>
    </row>
    <row r="33" spans="1:31" ht="17.25" customHeight="1" x14ac:dyDescent="0.2">
      <c r="A33" s="94" t="s">
        <v>76</v>
      </c>
      <c r="B33" s="118"/>
      <c r="C33" s="331" t="s">
        <v>77</v>
      </c>
      <c r="D33" s="331"/>
      <c r="E33" s="331"/>
      <c r="F33" s="332" t="s">
        <v>78</v>
      </c>
      <c r="G33" s="333"/>
      <c r="H33" s="333"/>
      <c r="I33" s="334"/>
      <c r="J33" s="335"/>
      <c r="K33" s="336"/>
      <c r="M33" s="95" t="s">
        <v>79</v>
      </c>
      <c r="N33" s="320"/>
      <c r="O33" s="321"/>
      <c r="P33" s="320"/>
      <c r="Q33" s="322"/>
      <c r="S33" s="92" t="s">
        <v>80</v>
      </c>
      <c r="T33" s="93"/>
      <c r="U33" s="338"/>
      <c r="V33" s="338"/>
      <c r="W33" s="338"/>
      <c r="X33" s="338"/>
      <c r="Y33" s="338"/>
      <c r="Z33" s="338"/>
      <c r="AA33" s="338"/>
      <c r="AB33" s="112"/>
      <c r="AC33" s="112"/>
      <c r="AD33" s="112"/>
      <c r="AE33" s="112"/>
    </row>
    <row r="34" spans="1:31" ht="17.25" customHeight="1" x14ac:dyDescent="0.2">
      <c r="A34" s="94" t="s">
        <v>81</v>
      </c>
      <c r="B34" s="118"/>
      <c r="C34" s="331" t="s">
        <v>77</v>
      </c>
      <c r="D34" s="331"/>
      <c r="E34" s="331"/>
      <c r="F34" s="332" t="s">
        <v>78</v>
      </c>
      <c r="G34" s="333"/>
      <c r="H34" s="333"/>
      <c r="I34" s="334"/>
      <c r="J34" s="335"/>
      <c r="K34" s="336"/>
      <c r="M34" s="95" t="s">
        <v>79</v>
      </c>
      <c r="N34" s="320"/>
      <c r="O34" s="321"/>
      <c r="P34" s="320"/>
      <c r="Q34" s="322"/>
      <c r="S34" s="96"/>
      <c r="T34" s="93"/>
      <c r="U34" s="337"/>
      <c r="V34" s="337"/>
      <c r="W34" s="337"/>
      <c r="X34" s="337"/>
      <c r="Y34" s="337"/>
      <c r="Z34" s="337"/>
      <c r="AA34" s="337"/>
      <c r="AB34" s="97"/>
      <c r="AC34" s="97"/>
      <c r="AD34" s="97"/>
      <c r="AE34" s="97"/>
    </row>
    <row r="35" spans="1:31" ht="17.25" customHeight="1" x14ac:dyDescent="0.2">
      <c r="A35" s="94" t="s">
        <v>82</v>
      </c>
      <c r="B35" s="118"/>
      <c r="C35" s="331" t="s">
        <v>77</v>
      </c>
      <c r="D35" s="331"/>
      <c r="E35" s="331"/>
      <c r="F35" s="332" t="s">
        <v>78</v>
      </c>
      <c r="G35" s="333"/>
      <c r="H35" s="333"/>
      <c r="I35" s="334"/>
      <c r="J35" s="335"/>
      <c r="K35" s="336"/>
      <c r="M35" s="95" t="s">
        <v>79</v>
      </c>
      <c r="N35" s="320"/>
      <c r="O35" s="321"/>
      <c r="P35" s="320"/>
      <c r="Q35" s="322"/>
      <c r="S35" s="96"/>
      <c r="T35" s="93"/>
      <c r="U35" s="338"/>
      <c r="V35" s="338"/>
      <c r="W35" s="338"/>
      <c r="X35" s="338"/>
      <c r="Y35" s="338"/>
      <c r="Z35" s="338"/>
      <c r="AA35" s="338"/>
      <c r="AB35" s="97"/>
      <c r="AC35" s="97"/>
      <c r="AD35" s="97"/>
      <c r="AE35" s="97"/>
    </row>
    <row r="36" spans="1:31" ht="17.25" customHeight="1" x14ac:dyDescent="0.2">
      <c r="A36" s="94" t="s">
        <v>83</v>
      </c>
      <c r="B36" s="118"/>
      <c r="C36" s="331" t="s">
        <v>77</v>
      </c>
      <c r="D36" s="331"/>
      <c r="E36" s="331"/>
      <c r="F36" s="332" t="s">
        <v>78</v>
      </c>
      <c r="G36" s="333"/>
      <c r="H36" s="333"/>
      <c r="I36" s="334"/>
      <c r="J36" s="335"/>
      <c r="K36" s="336"/>
      <c r="M36" s="95" t="s">
        <v>79</v>
      </c>
      <c r="N36" s="320"/>
      <c r="O36" s="321"/>
      <c r="P36" s="320"/>
      <c r="Q36" s="322"/>
      <c r="S36" s="96"/>
      <c r="T36" s="93"/>
      <c r="U36" s="337"/>
      <c r="V36" s="337"/>
      <c r="W36" s="337"/>
      <c r="X36" s="337"/>
      <c r="Y36" s="337"/>
      <c r="Z36" s="337"/>
      <c r="AA36" s="337"/>
      <c r="AB36" s="97"/>
      <c r="AC36" s="97"/>
      <c r="AD36" s="97"/>
      <c r="AE36" s="97"/>
    </row>
    <row r="37" spans="1:31" ht="17.25" customHeight="1" x14ac:dyDescent="0.2">
      <c r="A37" s="94" t="s">
        <v>84</v>
      </c>
      <c r="B37" s="118"/>
      <c r="C37" s="331" t="s">
        <v>77</v>
      </c>
      <c r="D37" s="331"/>
      <c r="E37" s="331"/>
      <c r="F37" s="332" t="s">
        <v>78</v>
      </c>
      <c r="G37" s="333"/>
      <c r="H37" s="333"/>
      <c r="I37" s="334"/>
      <c r="J37" s="335"/>
      <c r="K37" s="336"/>
      <c r="M37" s="95" t="s">
        <v>79</v>
      </c>
      <c r="N37" s="320"/>
      <c r="O37" s="321"/>
      <c r="P37" s="320"/>
      <c r="Q37" s="322"/>
      <c r="S37" s="96"/>
      <c r="T37" s="93"/>
      <c r="U37" s="338"/>
      <c r="V37" s="338"/>
      <c r="W37" s="338"/>
      <c r="X37" s="338"/>
      <c r="Y37" s="338"/>
      <c r="Z37" s="338"/>
      <c r="AA37" s="338"/>
      <c r="AB37" s="97"/>
      <c r="AC37" s="97"/>
      <c r="AD37" s="97"/>
      <c r="AE37" s="97"/>
    </row>
    <row r="38" spans="1:31" ht="17.25" customHeight="1" x14ac:dyDescent="0.2">
      <c r="A38" s="94" t="s">
        <v>85</v>
      </c>
      <c r="B38" s="118"/>
      <c r="C38" s="331" t="s">
        <v>77</v>
      </c>
      <c r="D38" s="331"/>
      <c r="E38" s="331"/>
      <c r="F38" s="332" t="s">
        <v>78</v>
      </c>
      <c r="G38" s="333"/>
      <c r="H38" s="333"/>
      <c r="I38" s="334"/>
      <c r="J38" s="335"/>
      <c r="K38" s="336"/>
      <c r="M38" s="95" t="s">
        <v>79</v>
      </c>
      <c r="N38" s="320"/>
      <c r="O38" s="321"/>
      <c r="P38" s="320"/>
      <c r="Q38" s="322"/>
      <c r="R38" s="98"/>
      <c r="S38" s="98"/>
      <c r="T38" s="98"/>
      <c r="U38" s="98"/>
      <c r="V38" s="98"/>
      <c r="W38" s="98"/>
      <c r="X38" s="98"/>
      <c r="Y38" s="99"/>
      <c r="Z38" s="99"/>
      <c r="AA38" s="100"/>
      <c r="AB38" s="92"/>
      <c r="AC38" s="101"/>
      <c r="AD38" s="101"/>
      <c r="AE38" s="102"/>
    </row>
    <row r="39" spans="1:31" ht="17.25" customHeight="1" x14ac:dyDescent="0.2">
      <c r="A39" s="94" t="s">
        <v>86</v>
      </c>
      <c r="B39" s="118"/>
      <c r="C39" s="331" t="s">
        <v>77</v>
      </c>
      <c r="D39" s="331"/>
      <c r="E39" s="331"/>
      <c r="F39" s="332" t="s">
        <v>78</v>
      </c>
      <c r="G39" s="333"/>
      <c r="H39" s="333"/>
      <c r="I39" s="334"/>
      <c r="J39" s="335"/>
      <c r="K39" s="336"/>
      <c r="M39" s="95" t="s">
        <v>87</v>
      </c>
      <c r="N39" s="320"/>
      <c r="O39" s="321"/>
      <c r="P39" s="320"/>
      <c r="Q39" s="322"/>
      <c r="R39" s="98"/>
      <c r="S39" s="98"/>
      <c r="T39" s="98"/>
      <c r="U39" s="98"/>
      <c r="V39" s="98"/>
      <c r="W39" s="98"/>
      <c r="X39" s="98"/>
      <c r="Y39" s="99"/>
      <c r="Z39" s="99"/>
      <c r="AA39" s="100"/>
      <c r="AB39" s="92"/>
      <c r="AC39" s="101"/>
      <c r="AD39" s="101"/>
      <c r="AE39" s="102"/>
    </row>
    <row r="40" spans="1:31" ht="17.25" customHeight="1" x14ac:dyDescent="0.2">
      <c r="A40" s="94" t="s">
        <v>88</v>
      </c>
      <c r="B40" s="118"/>
      <c r="C40" s="331" t="s">
        <v>77</v>
      </c>
      <c r="D40" s="331"/>
      <c r="E40" s="331"/>
      <c r="F40" s="332" t="s">
        <v>78</v>
      </c>
      <c r="G40" s="333"/>
      <c r="H40" s="333"/>
      <c r="I40" s="334"/>
      <c r="J40" s="335"/>
      <c r="K40" s="336"/>
      <c r="M40" s="95" t="s">
        <v>87</v>
      </c>
      <c r="N40" s="320"/>
      <c r="O40" s="321"/>
      <c r="P40" s="320"/>
      <c r="Q40" s="322"/>
      <c r="R40" s="98"/>
      <c r="S40" s="98"/>
      <c r="T40" s="98"/>
      <c r="U40" s="98"/>
      <c r="V40" s="98"/>
      <c r="W40" s="98"/>
      <c r="X40" s="98"/>
      <c r="Y40" s="99"/>
      <c r="Z40" s="99"/>
      <c r="AA40" s="100"/>
      <c r="AB40" s="92"/>
      <c r="AC40" s="101"/>
      <c r="AD40" s="101"/>
      <c r="AE40" s="102"/>
    </row>
    <row r="41" spans="1:31" ht="17.25" customHeight="1" x14ac:dyDescent="0.2">
      <c r="A41" s="94" t="s">
        <v>89</v>
      </c>
      <c r="B41" s="118"/>
      <c r="C41" s="331" t="s">
        <v>77</v>
      </c>
      <c r="D41" s="331"/>
      <c r="E41" s="331"/>
      <c r="F41" s="332" t="s">
        <v>78</v>
      </c>
      <c r="G41" s="333"/>
      <c r="H41" s="333"/>
      <c r="I41" s="334"/>
      <c r="J41" s="335"/>
      <c r="K41" s="336"/>
      <c r="M41" s="95" t="s">
        <v>87</v>
      </c>
      <c r="N41" s="320"/>
      <c r="O41" s="321"/>
      <c r="P41" s="320"/>
      <c r="Q41" s="322"/>
      <c r="R41" s="98"/>
      <c r="S41" s="98"/>
      <c r="T41" s="98"/>
      <c r="U41" s="98"/>
      <c r="V41" s="98"/>
      <c r="W41" s="98"/>
      <c r="X41" s="98"/>
      <c r="Y41" s="99"/>
      <c r="Z41" s="99"/>
      <c r="AA41" s="100"/>
      <c r="AB41" s="92"/>
      <c r="AC41" s="101"/>
      <c r="AD41" s="101"/>
      <c r="AE41" s="102"/>
    </row>
    <row r="42" spans="1:31" ht="17.25" customHeight="1" x14ac:dyDescent="0.15">
      <c r="A42" s="103" t="s">
        <v>90</v>
      </c>
      <c r="B42" s="104"/>
      <c r="C42" s="323" t="s">
        <v>77</v>
      </c>
      <c r="D42" s="324"/>
      <c r="E42" s="325"/>
      <c r="F42" s="323" t="s">
        <v>78</v>
      </c>
      <c r="G42" s="324"/>
      <c r="H42" s="324"/>
      <c r="I42" s="325"/>
      <c r="J42" s="326"/>
      <c r="K42" s="327"/>
      <c r="M42" s="105" t="s">
        <v>91</v>
      </c>
      <c r="N42" s="328">
        <f>SUM(N33:O41)</f>
        <v>0</v>
      </c>
      <c r="O42" s="329"/>
      <c r="P42" s="328">
        <f>SUM(P33:Q41)</f>
        <v>0</v>
      </c>
      <c r="Q42" s="330"/>
      <c r="R42" s="98"/>
      <c r="S42" s="98"/>
      <c r="T42" s="98"/>
      <c r="U42" s="98"/>
      <c r="V42" s="98"/>
      <c r="W42" s="98"/>
      <c r="X42" s="98"/>
      <c r="Y42" s="106"/>
      <c r="Z42" s="99"/>
      <c r="AA42" s="107"/>
      <c r="AB42" s="92"/>
      <c r="AC42" s="101"/>
      <c r="AD42" s="101"/>
      <c r="AE42" s="102"/>
    </row>
    <row r="43" spans="1:31" x14ac:dyDescent="0.2">
      <c r="H43" s="108"/>
      <c r="M43" s="109"/>
      <c r="N43" s="110"/>
      <c r="O43" s="98"/>
      <c r="P43" s="98"/>
      <c r="Q43" s="98"/>
    </row>
    <row r="44" spans="1:31" x14ac:dyDescent="0.2">
      <c r="E44" s="111" t="s">
        <v>92</v>
      </c>
      <c r="N44" s="110"/>
      <c r="O44" s="98"/>
      <c r="P44" s="98"/>
      <c r="Q44" s="98"/>
    </row>
    <row r="45" spans="1:31" x14ac:dyDescent="0.2">
      <c r="E45" s="111" t="s">
        <v>93</v>
      </c>
    </row>
  </sheetData>
  <sheetProtection algorithmName="SHA-512" hashValue="6lw6S72KvO/bfKMM0oBgZiTgaawmXSRZVGVX1fILcoOl54wICbro4A4OClzM2Tjr+zLEF1IeUjpYEh1UuHl4mw==" saltValue="PDt7v2AxmLfOAnHe3l4ZXg==" spinCount="100000" sheet="1" formatCells="0" selectLockedCells="1"/>
  <mergeCells count="128">
    <mergeCell ref="A3:G3"/>
    <mergeCell ref="Z3:AA3"/>
    <mergeCell ref="A4:G4"/>
    <mergeCell ref="I4:K4"/>
    <mergeCell ref="L4:N4"/>
    <mergeCell ref="O4:V4"/>
    <mergeCell ref="J5:L5"/>
    <mergeCell ref="M5:U5"/>
    <mergeCell ref="V5:W5"/>
    <mergeCell ref="X5:Z5"/>
    <mergeCell ref="A6:B6"/>
    <mergeCell ref="C6:I6"/>
    <mergeCell ref="J6:L6"/>
    <mergeCell ref="M6:U6"/>
    <mergeCell ref="V6:W6"/>
    <mergeCell ref="X6:AA6"/>
    <mergeCell ref="A7:B7"/>
    <mergeCell ref="C7:I7"/>
    <mergeCell ref="M7:U7"/>
    <mergeCell ref="V7:W7"/>
    <mergeCell ref="X7:AA7"/>
    <mergeCell ref="A16:C16"/>
    <mergeCell ref="A8:B9"/>
    <mergeCell ref="C8:C9"/>
    <mergeCell ref="J8:L8"/>
    <mergeCell ref="M8:U8"/>
    <mergeCell ref="V8:W8"/>
    <mergeCell ref="X8:AA8"/>
    <mergeCell ref="M9:U9"/>
    <mergeCell ref="V9:W9"/>
    <mergeCell ref="X9:AA9"/>
    <mergeCell ref="A17:C17"/>
    <mergeCell ref="D17:E17"/>
    <mergeCell ref="A18:C18"/>
    <mergeCell ref="AA10:AA12"/>
    <mergeCell ref="D11:E12"/>
    <mergeCell ref="F11:G12"/>
    <mergeCell ref="P11:Q12"/>
    <mergeCell ref="R11:S12"/>
    <mergeCell ref="A13:C13"/>
    <mergeCell ref="D13:E13"/>
    <mergeCell ref="P10:S10"/>
    <mergeCell ref="T10:U12"/>
    <mergeCell ref="V10:W12"/>
    <mergeCell ref="X10:X12"/>
    <mergeCell ref="Y10:Y12"/>
    <mergeCell ref="Z10:Z11"/>
    <mergeCell ref="A10:C12"/>
    <mergeCell ref="D10:G10"/>
    <mergeCell ref="H10:I12"/>
    <mergeCell ref="J10:K12"/>
    <mergeCell ref="L10:M12"/>
    <mergeCell ref="N10:O12"/>
    <mergeCell ref="A14:C14"/>
    <mergeCell ref="A15:C15"/>
    <mergeCell ref="A24:C24"/>
    <mergeCell ref="A25:C25"/>
    <mergeCell ref="A28:C28"/>
    <mergeCell ref="A29:C29"/>
    <mergeCell ref="D29:E29"/>
    <mergeCell ref="F29:G29"/>
    <mergeCell ref="A19:C19"/>
    <mergeCell ref="A20:C20"/>
    <mergeCell ref="D20:E20"/>
    <mergeCell ref="A21:C21"/>
    <mergeCell ref="A22:C22"/>
    <mergeCell ref="A23:C23"/>
    <mergeCell ref="A31:A32"/>
    <mergeCell ref="B31:I31"/>
    <mergeCell ref="J31:K32"/>
    <mergeCell ref="U31:Y31"/>
    <mergeCell ref="C32:E32"/>
    <mergeCell ref="F32:I32"/>
    <mergeCell ref="N32:O32"/>
    <mergeCell ref="P32:Q32"/>
    <mergeCell ref="U32:AA33"/>
    <mergeCell ref="C33:E33"/>
    <mergeCell ref="U34:AA35"/>
    <mergeCell ref="C35:E35"/>
    <mergeCell ref="F35:I35"/>
    <mergeCell ref="J35:K35"/>
    <mergeCell ref="N35:O35"/>
    <mergeCell ref="P35:Q35"/>
    <mergeCell ref="F33:I33"/>
    <mergeCell ref="J33:K33"/>
    <mergeCell ref="N33:O33"/>
    <mergeCell ref="P33:Q33"/>
    <mergeCell ref="C34:E34"/>
    <mergeCell ref="F34:I34"/>
    <mergeCell ref="J34:K34"/>
    <mergeCell ref="N34:O34"/>
    <mergeCell ref="P34:Q34"/>
    <mergeCell ref="N40:O40"/>
    <mergeCell ref="P40:Q40"/>
    <mergeCell ref="C36:E36"/>
    <mergeCell ref="F36:I36"/>
    <mergeCell ref="J36:K36"/>
    <mergeCell ref="N36:O36"/>
    <mergeCell ref="P36:Q36"/>
    <mergeCell ref="U36:AA37"/>
    <mergeCell ref="C37:E37"/>
    <mergeCell ref="F37:I37"/>
    <mergeCell ref="J37:K37"/>
    <mergeCell ref="N37:O37"/>
    <mergeCell ref="N41:O41"/>
    <mergeCell ref="P41:Q41"/>
    <mergeCell ref="C42:E42"/>
    <mergeCell ref="F42:I42"/>
    <mergeCell ref="J42:K42"/>
    <mergeCell ref="N42:O42"/>
    <mergeCell ref="P42:Q42"/>
    <mergeCell ref="P37:Q37"/>
    <mergeCell ref="C38:E38"/>
    <mergeCell ref="F38:I38"/>
    <mergeCell ref="J38:K38"/>
    <mergeCell ref="N38:O38"/>
    <mergeCell ref="P38:Q38"/>
    <mergeCell ref="C39:E39"/>
    <mergeCell ref="F39:I39"/>
    <mergeCell ref="C40:E40"/>
    <mergeCell ref="F40:I40"/>
    <mergeCell ref="C41:E41"/>
    <mergeCell ref="F41:I41"/>
    <mergeCell ref="J39:K39"/>
    <mergeCell ref="J40:K40"/>
    <mergeCell ref="J41:K41"/>
    <mergeCell ref="N39:O39"/>
    <mergeCell ref="P39:Q39"/>
  </mergeCells>
  <phoneticPr fontId="1"/>
  <dataValidations count="2">
    <dataValidation type="list" showInputMessage="1" showErrorMessage="1" sqref="O4:V4" xr:uid="{E6209BDA-B87D-4503-9D59-EF68759C6CFB}">
      <formula1>"中間検査,年度末中間検査,確定検査,概算払"</formula1>
    </dataValidation>
    <dataValidation type="list" allowBlank="1" showInputMessage="1" sqref="B33:B42" xr:uid="{BF3AE681-6411-4CFC-95E8-5004163783D6}">
      <formula1>"中間検査,年度末中間検査,確定検査"</formula1>
    </dataValidation>
  </dataValidations>
  <pageMargins left="0.39370078740157483" right="0.19685039370078741" top="0.70866141732283472" bottom="0.51181102362204722" header="0.51181102362204722" footer="0.39370078740157483"/>
  <pageSetup paperSize="9" scale="74" orientation="landscape" r:id="rId1"/>
  <headerFooter alignWithMargins="0"/>
  <rowBreaks count="1" manualBreakCount="1">
    <brk id="43" max="16383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4F3B83-04A4-4C2B-BC75-ECF3A96D1F63}">
          <x14:formula1>
            <xm:f>'経費発生調書（別紙３）（設備投資）'!$Y$2:$Y$3</xm:f>
          </x14:formula1>
          <xm:sqref>C8:C9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82EC2-DDF1-4B36-97B3-EA873BF2A95A}">
  <sheetPr>
    <pageSetUpPr fitToPage="1"/>
  </sheetPr>
  <dimension ref="A2:AE45"/>
  <sheetViews>
    <sheetView view="pageBreakPreview" zoomScaleSheetLayoutView="100" workbookViewId="0">
      <selection activeCell="U36" sqref="U36:AA37"/>
    </sheetView>
  </sheetViews>
  <sheetFormatPr defaultColWidth="9" defaultRowHeight="13.2" x14ac:dyDescent="0.2"/>
  <cols>
    <col min="1" max="1" width="5" style="1" customWidth="1"/>
    <col min="2" max="2" width="9" style="1"/>
    <col min="3" max="3" width="7.77734375" style="1" customWidth="1"/>
    <col min="4" max="4" width="1.6640625" style="1" customWidth="1"/>
    <col min="5" max="5" width="9.109375" style="1" customWidth="1"/>
    <col min="6" max="6" width="1.6640625" style="1" customWidth="1"/>
    <col min="7" max="7" width="9.109375" style="1" customWidth="1"/>
    <col min="8" max="8" width="1.6640625" style="1" customWidth="1"/>
    <col min="9" max="9" width="9.109375" style="1" customWidth="1"/>
    <col min="10" max="10" width="1.6640625" style="1" customWidth="1"/>
    <col min="11" max="11" width="9.109375" style="1" customWidth="1"/>
    <col min="12" max="12" width="2" style="1" customWidth="1"/>
    <col min="13" max="13" width="9.6640625" style="1" customWidth="1"/>
    <col min="14" max="14" width="2" style="1" customWidth="1"/>
    <col min="15" max="15" width="9.109375" style="1" customWidth="1"/>
    <col min="16" max="16" width="1.6640625" style="1" customWidth="1"/>
    <col min="17" max="17" width="9.109375" style="1" customWidth="1"/>
    <col min="18" max="18" width="1.6640625" style="1" customWidth="1"/>
    <col min="19" max="19" width="9.109375" style="1" customWidth="1"/>
    <col min="20" max="20" width="1.6640625" style="1" customWidth="1"/>
    <col min="21" max="21" width="8.77734375" style="1" customWidth="1"/>
    <col min="22" max="22" width="1.6640625" style="1" customWidth="1"/>
    <col min="23" max="23" width="9.109375" style="1" customWidth="1"/>
    <col min="24" max="26" width="10.33203125" style="1" customWidth="1"/>
    <col min="27" max="27" width="10" style="1" customWidth="1"/>
    <col min="28" max="28" width="1" style="1" customWidth="1"/>
    <col min="29" max="29" width="6.109375" style="1" customWidth="1"/>
    <col min="30" max="30" width="9.109375" style="1" customWidth="1"/>
    <col min="31" max="31" width="5.88671875" style="1" customWidth="1"/>
    <col min="32" max="16384" width="9" style="1"/>
  </cols>
  <sheetData>
    <row r="2" spans="1:30" ht="8.25" customHeight="1" x14ac:dyDescent="0.2"/>
    <row r="3" spans="1:30" ht="20.25" customHeight="1" x14ac:dyDescent="0.2">
      <c r="A3" s="446" t="s">
        <v>1</v>
      </c>
      <c r="B3" s="447"/>
      <c r="C3" s="447"/>
      <c r="D3" s="447"/>
      <c r="E3" s="447"/>
      <c r="F3" s="448"/>
      <c r="G3" s="448"/>
      <c r="Z3" s="449" t="s">
        <v>2</v>
      </c>
      <c r="AA3" s="449"/>
    </row>
    <row r="4" spans="1:30" ht="16.5" customHeight="1" x14ac:dyDescent="0.2">
      <c r="A4" s="450" t="s">
        <v>3</v>
      </c>
      <c r="B4" s="451"/>
      <c r="C4" s="451"/>
      <c r="D4" s="451"/>
      <c r="E4" s="451"/>
      <c r="F4" s="357"/>
      <c r="G4" s="357"/>
      <c r="H4" s="2"/>
      <c r="I4" s="452" t="s">
        <v>4</v>
      </c>
      <c r="J4" s="453"/>
      <c r="K4" s="453"/>
      <c r="L4" s="451" t="str">
        <f>'経費発生調書（別紙３）（設備投資）'!L4</f>
        <v>２０□□年度</v>
      </c>
      <c r="M4" s="454"/>
      <c r="N4" s="454"/>
      <c r="O4" s="455" t="str">
        <f>'経費発生調書（別紙３）（設備投資）'!O4</f>
        <v>中間検査</v>
      </c>
      <c r="P4" s="455"/>
      <c r="Q4" s="455"/>
      <c r="R4" s="455"/>
      <c r="S4" s="455"/>
      <c r="T4" s="455"/>
      <c r="U4" s="455"/>
      <c r="V4" s="455"/>
      <c r="W4" s="112"/>
      <c r="X4" s="3"/>
      <c r="AD4" s="4" t="s">
        <v>94</v>
      </c>
    </row>
    <row r="5" spans="1:30" ht="16.5" customHeight="1" x14ac:dyDescent="0.2">
      <c r="A5" s="5"/>
      <c r="B5" s="6"/>
      <c r="C5" s="6"/>
      <c r="D5" s="6"/>
      <c r="E5" s="6"/>
      <c r="F5" s="6"/>
      <c r="H5" s="2"/>
      <c r="J5" s="423" t="s">
        <v>7</v>
      </c>
      <c r="K5" s="444"/>
      <c r="L5" s="445"/>
      <c r="M5" s="456" t="str">
        <f>IF('経費発生調書（別紙３）（設備投資）'!M5="","",'経費発生調書（別紙３）（設備投資）'!M5)</f>
        <v/>
      </c>
      <c r="N5" s="456"/>
      <c r="O5" s="456"/>
      <c r="P5" s="456"/>
      <c r="Q5" s="456"/>
      <c r="R5" s="456"/>
      <c r="S5" s="456"/>
      <c r="T5" s="456"/>
      <c r="U5" s="456"/>
      <c r="V5" s="423" t="s">
        <v>8</v>
      </c>
      <c r="W5" s="423"/>
      <c r="X5" s="457" t="str">
        <f>'経費発生調書（別紙３）（設備投資）'!X5</f>
        <v>□□□□□□□□－□</v>
      </c>
      <c r="Y5" s="458"/>
      <c r="Z5" s="458"/>
      <c r="AA5" s="4"/>
    </row>
    <row r="6" spans="1:30" ht="16.5" customHeight="1" x14ac:dyDescent="0.2">
      <c r="A6" s="423" t="s">
        <v>10</v>
      </c>
      <c r="B6" s="423"/>
      <c r="C6" s="459" t="str">
        <f>IF('経費発生調書（別紙３）（設備投資）'!C6="","",'経費発生調書（別紙３）（設備投資）'!C6)</f>
        <v/>
      </c>
      <c r="D6" s="459"/>
      <c r="E6" s="459"/>
      <c r="F6" s="459"/>
      <c r="G6" s="459"/>
      <c r="H6" s="440"/>
      <c r="I6" s="440"/>
      <c r="J6" s="423" t="s">
        <v>11</v>
      </c>
      <c r="K6" s="444"/>
      <c r="L6" s="445"/>
      <c r="M6" s="441" t="s">
        <v>96</v>
      </c>
      <c r="N6" s="441"/>
      <c r="O6" s="441"/>
      <c r="P6" s="441"/>
      <c r="Q6" s="441"/>
      <c r="R6" s="441"/>
      <c r="S6" s="441"/>
      <c r="T6" s="441"/>
      <c r="U6" s="441"/>
      <c r="V6" s="423" t="s">
        <v>13</v>
      </c>
      <c r="W6" s="423"/>
      <c r="X6" s="432" t="s">
        <v>14</v>
      </c>
      <c r="Y6" s="433"/>
      <c r="Z6" s="433"/>
      <c r="AA6" s="442"/>
    </row>
    <row r="7" spans="1:30" ht="16.5" customHeight="1" x14ac:dyDescent="0.2">
      <c r="A7" s="423" t="s">
        <v>15</v>
      </c>
      <c r="B7" s="423"/>
      <c r="C7" s="459" t="str">
        <f>IF('経費発生調書（別紙３）（設備投資）'!C7="","",'経費発生調書（別紙３）（設備投資）'!C7)</f>
        <v/>
      </c>
      <c r="D7" s="459"/>
      <c r="E7" s="459"/>
      <c r="F7" s="459"/>
      <c r="G7" s="459"/>
      <c r="H7" s="440"/>
      <c r="I7" s="440"/>
      <c r="L7" s="7"/>
      <c r="M7" s="431"/>
      <c r="N7" s="431"/>
      <c r="O7" s="431"/>
      <c r="P7" s="431"/>
      <c r="Q7" s="431"/>
      <c r="R7" s="431"/>
      <c r="S7" s="431"/>
      <c r="T7" s="431"/>
      <c r="U7" s="431"/>
      <c r="V7" s="423" t="s">
        <v>16</v>
      </c>
      <c r="W7" s="423"/>
      <c r="X7" s="432" t="s">
        <v>17</v>
      </c>
      <c r="Y7" s="433"/>
      <c r="Z7" s="433"/>
      <c r="AA7" s="433"/>
    </row>
    <row r="8" spans="1:30" ht="16.5" customHeight="1" x14ac:dyDescent="0.2">
      <c r="A8" s="423" t="s">
        <v>18</v>
      </c>
      <c r="B8" s="424"/>
      <c r="C8" s="426" t="s">
        <v>97</v>
      </c>
      <c r="D8" s="115"/>
      <c r="E8" s="8" t="s">
        <v>19</v>
      </c>
      <c r="F8" s="8"/>
      <c r="G8" s="8"/>
      <c r="H8" s="9"/>
      <c r="J8" s="428" t="s">
        <v>20</v>
      </c>
      <c r="K8" s="429"/>
      <c r="L8" s="430"/>
      <c r="M8" s="431"/>
      <c r="N8" s="431"/>
      <c r="O8" s="431"/>
      <c r="P8" s="431"/>
      <c r="Q8" s="431"/>
      <c r="R8" s="431"/>
      <c r="S8" s="431"/>
      <c r="T8" s="431"/>
      <c r="U8" s="431"/>
      <c r="V8" s="423" t="s">
        <v>21</v>
      </c>
      <c r="W8" s="423"/>
      <c r="X8" s="432" t="str">
        <f>'経費発生調書（別紙３）（設備投資）'!X8</f>
        <v>　年　月　日</v>
      </c>
      <c r="Y8" s="433"/>
      <c r="Z8" s="433"/>
      <c r="AA8" s="433"/>
    </row>
    <row r="9" spans="1:30" ht="16.5" customHeight="1" x14ac:dyDescent="0.2">
      <c r="A9" s="425"/>
      <c r="B9" s="425"/>
      <c r="C9" s="427"/>
      <c r="D9" s="116"/>
      <c r="E9" s="10"/>
      <c r="F9" s="10"/>
      <c r="G9" s="10"/>
      <c r="J9" s="11"/>
      <c r="K9" s="11"/>
      <c r="L9" s="12"/>
      <c r="M9" s="434"/>
      <c r="N9" s="435"/>
      <c r="O9" s="435"/>
      <c r="P9" s="435"/>
      <c r="Q9" s="435"/>
      <c r="R9" s="435"/>
      <c r="S9" s="435"/>
      <c r="T9" s="435"/>
      <c r="U9" s="435"/>
      <c r="V9" s="436" t="s">
        <v>23</v>
      </c>
      <c r="W9" s="436"/>
      <c r="X9" s="437" t="s">
        <v>24</v>
      </c>
      <c r="Y9" s="438"/>
      <c r="Z9" s="438"/>
      <c r="AA9" s="438"/>
    </row>
    <row r="10" spans="1:30" ht="23.25" customHeight="1" x14ac:dyDescent="0.2">
      <c r="A10" s="388" t="s">
        <v>25</v>
      </c>
      <c r="B10" s="408"/>
      <c r="C10" s="389"/>
      <c r="D10" s="415" t="s">
        <v>26</v>
      </c>
      <c r="E10" s="416"/>
      <c r="F10" s="416"/>
      <c r="G10" s="417"/>
      <c r="H10" s="394" t="s">
        <v>27</v>
      </c>
      <c r="I10" s="418"/>
      <c r="J10" s="394" t="s">
        <v>28</v>
      </c>
      <c r="K10" s="418"/>
      <c r="L10" s="394" t="s">
        <v>29</v>
      </c>
      <c r="M10" s="418"/>
      <c r="N10" s="394" t="s">
        <v>30</v>
      </c>
      <c r="O10" s="418"/>
      <c r="P10" s="385" t="s">
        <v>31</v>
      </c>
      <c r="Q10" s="386"/>
      <c r="R10" s="386"/>
      <c r="S10" s="387"/>
      <c r="T10" s="388" t="s">
        <v>32</v>
      </c>
      <c r="U10" s="389"/>
      <c r="V10" s="394" t="s">
        <v>33</v>
      </c>
      <c r="W10" s="395"/>
      <c r="X10" s="400" t="s">
        <v>34</v>
      </c>
      <c r="Y10" s="403" t="s">
        <v>35</v>
      </c>
      <c r="Z10" s="406" t="s">
        <v>36</v>
      </c>
      <c r="AA10" s="370" t="s">
        <v>37</v>
      </c>
    </row>
    <row r="11" spans="1:30" ht="19.5" customHeight="1" x14ac:dyDescent="0.2">
      <c r="A11" s="409"/>
      <c r="B11" s="410"/>
      <c r="C11" s="411"/>
      <c r="D11" s="373" t="s">
        <v>38</v>
      </c>
      <c r="E11" s="374"/>
      <c r="F11" s="375" t="s">
        <v>39</v>
      </c>
      <c r="G11" s="376"/>
      <c r="H11" s="419"/>
      <c r="I11" s="420"/>
      <c r="J11" s="419"/>
      <c r="K11" s="420"/>
      <c r="L11" s="419"/>
      <c r="M11" s="420"/>
      <c r="N11" s="419"/>
      <c r="O11" s="420"/>
      <c r="P11" s="378" t="s">
        <v>40</v>
      </c>
      <c r="Q11" s="379"/>
      <c r="R11" s="378" t="s">
        <v>40</v>
      </c>
      <c r="S11" s="382"/>
      <c r="T11" s="390"/>
      <c r="U11" s="391"/>
      <c r="V11" s="396"/>
      <c r="W11" s="397"/>
      <c r="X11" s="401"/>
      <c r="Y11" s="404"/>
      <c r="Z11" s="407"/>
      <c r="AA11" s="371"/>
    </row>
    <row r="12" spans="1:30" ht="21.75" customHeight="1" x14ac:dyDescent="0.2">
      <c r="A12" s="412"/>
      <c r="B12" s="413"/>
      <c r="C12" s="414"/>
      <c r="D12" s="374"/>
      <c r="E12" s="374"/>
      <c r="F12" s="377"/>
      <c r="G12" s="376"/>
      <c r="H12" s="421"/>
      <c r="I12" s="422"/>
      <c r="J12" s="421"/>
      <c r="K12" s="422"/>
      <c r="L12" s="421"/>
      <c r="M12" s="422"/>
      <c r="N12" s="421"/>
      <c r="O12" s="422"/>
      <c r="P12" s="380"/>
      <c r="Q12" s="381"/>
      <c r="R12" s="383"/>
      <c r="S12" s="384"/>
      <c r="T12" s="392"/>
      <c r="U12" s="393"/>
      <c r="V12" s="398"/>
      <c r="W12" s="399"/>
      <c r="X12" s="402"/>
      <c r="Y12" s="405"/>
      <c r="Z12" s="13" t="s">
        <v>41</v>
      </c>
      <c r="AA12" s="372"/>
    </row>
    <row r="13" spans="1:30" ht="17.25" customHeight="1" x14ac:dyDescent="0.2">
      <c r="A13" s="367" t="s">
        <v>42</v>
      </c>
      <c r="B13" s="367"/>
      <c r="C13" s="367"/>
      <c r="D13" s="466">
        <f>SUM(E14:E16)</f>
        <v>0</v>
      </c>
      <c r="E13" s="467"/>
      <c r="F13" s="14"/>
      <c r="G13" s="15">
        <f>SUM(G14:G16)</f>
        <v>0</v>
      </c>
      <c r="H13" s="16"/>
      <c r="I13" s="17">
        <f>SUM(I14:I16)</f>
        <v>0</v>
      </c>
      <c r="J13" s="14"/>
      <c r="K13" s="17">
        <f>SUM(K14:K16)</f>
        <v>0</v>
      </c>
      <c r="L13" s="14"/>
      <c r="M13" s="17">
        <f>SUM(M14:M16)</f>
        <v>0</v>
      </c>
      <c r="N13" s="14"/>
      <c r="O13" s="17">
        <f>SUM(O14:O16)</f>
        <v>0</v>
      </c>
      <c r="P13" s="14"/>
      <c r="Q13" s="17">
        <f>SUM(Q14:Q16)</f>
        <v>0</v>
      </c>
      <c r="R13" s="18"/>
      <c r="S13" s="17">
        <f>SUM(S14:S16)</f>
        <v>0</v>
      </c>
      <c r="T13" s="14"/>
      <c r="U13" s="17">
        <f>SUM(U14:U16)</f>
        <v>0</v>
      </c>
      <c r="V13" s="14"/>
      <c r="W13" s="17">
        <f>SUM(W14:W16)</f>
        <v>0</v>
      </c>
      <c r="X13" s="19">
        <f>G13-W13</f>
        <v>0</v>
      </c>
      <c r="Y13" s="305" t="str">
        <f>IF(AND('経費発生調書（別紙３）（設備投資）'!Y13="",'経費発生調書（別紙３） (技術開発)'!Y13=""),"",'経費発生調書（別紙３）（設備投資）'!Y13+'経費発生調書（別紙３） (技術開発)'!Y13)</f>
        <v/>
      </c>
      <c r="Z13" s="21">
        <f>SUM(G13,Y13)</f>
        <v>0</v>
      </c>
      <c r="AA13" s="22">
        <f>MIN(W13,Z13)</f>
        <v>0</v>
      </c>
    </row>
    <row r="14" spans="1:30" ht="17.25" customHeight="1" x14ac:dyDescent="0.2">
      <c r="A14" s="369" t="s">
        <v>43</v>
      </c>
      <c r="B14" s="369"/>
      <c r="C14" s="369"/>
      <c r="D14" s="23"/>
      <c r="E14" s="306" t="str">
        <f>IF(AND('経費発生調書（別紙３）（設備投資）'!E14="",'経費発生調書（別紙３） (技術開発)'!E14=""),"",'経費発生調書（別紙３）（設備投資）'!E14+'経費発生調書（別紙３） (技術開発)'!E14)</f>
        <v/>
      </c>
      <c r="F14" s="25"/>
      <c r="G14" s="307" t="str">
        <f>IF(AND('経費発生調書（別紙３）（設備投資）'!G14="",'経費発生調書（別紙３） (技術開発)'!G14=""),"",'経費発生調書（別紙３）（設備投資）'!G14+'経費発生調書（別紙３） (技術開発)'!G14)</f>
        <v/>
      </c>
      <c r="H14" s="27"/>
      <c r="I14" s="306" t="str">
        <f>IF(AND('経費発生調書（別紙３）（設備投資）'!I14="",'経費発生調書（別紙３） (技術開発)'!I14=""),"",'経費発生調書（別紙３）（設備投資）'!I14+'経費発生調書（別紙３） (技術開発)'!I14)</f>
        <v/>
      </c>
      <c r="J14" s="25"/>
      <c r="K14" s="306" t="str">
        <f>IF(AND('経費発生調書（別紙３）（設備投資）'!K14="",'経費発生調書（別紙３） (技術開発)'!K14=""),"",'経費発生調書（別紙３）（設備投資）'!K14+'経費発生調書（別紙３） (技術開発)'!K14)</f>
        <v/>
      </c>
      <c r="L14" s="25"/>
      <c r="M14" s="306" t="str">
        <f>IF(AND('経費発生調書（別紙３）（設備投資）'!M14="",'経費発生調書（別紙３） (技術開発)'!M14=""),"",'経費発生調書（別紙３）（設備投資）'!M14+'経費発生調書（別紙３） (技術開発)'!M14)</f>
        <v/>
      </c>
      <c r="N14" s="25"/>
      <c r="O14" s="306" t="str">
        <f>IF(AND('経費発生調書（別紙３）（設備投資）'!O14="",'経費発生調書（別紙３） (技術開発)'!O14=""),"",'経費発生調書（別紙３）（設備投資）'!O14+'経費発生調書（別紙３） (技術開発)'!O14)</f>
        <v/>
      </c>
      <c r="P14" s="25"/>
      <c r="Q14" s="306" t="str">
        <f>IF(AND('経費発生調書（別紙３）（設備投資）'!Q14="",'経費発生調書（別紙３） (技術開発)'!Q14=""),"",'経費発生調書（別紙３）（設備投資）'!Q14+'経費発生調書（別紙３） (技術開発)'!Q14)</f>
        <v/>
      </c>
      <c r="R14" s="28"/>
      <c r="S14" s="306" t="str">
        <f>IF(AND('経費発生調書（別紙３）（設備投資）'!S14="",'経費発生調書（別紙３） (技術開発)'!S14=""),"",'経費発生調書（別紙３）（設備投資）'!S14+'経費発生調書（別紙３） (技術開発)'!S14)</f>
        <v/>
      </c>
      <c r="T14" s="25"/>
      <c r="U14" s="306" t="str">
        <f>IF(AND('経費発生調書（別紙３）（設備投資）'!U14="",'経費発生調書（別紙３） (技術開発)'!U14=""),"",'経費発生調書（別紙３）（設備投資）'!U14+'経費発生調書（別紙３） (技術開発)'!U14)</f>
        <v/>
      </c>
      <c r="V14" s="25"/>
      <c r="W14" s="29">
        <f>SUM(I14,K14,M14,O14,U14)</f>
        <v>0</v>
      </c>
      <c r="X14" s="30"/>
      <c r="Y14" s="31"/>
      <c r="Z14" s="32"/>
      <c r="AA14" s="32"/>
    </row>
    <row r="15" spans="1:30" ht="17.25" customHeight="1" x14ac:dyDescent="0.2">
      <c r="A15" s="369" t="s">
        <v>44</v>
      </c>
      <c r="B15" s="369"/>
      <c r="C15" s="369"/>
      <c r="D15" s="23"/>
      <c r="E15" s="313" t="str">
        <f>IF(AND('経費発生調書（別紙３）（設備投資）'!E15="",'経費発生調書（別紙３） (技術開発)'!E15=""),"",'経費発生調書（別紙３）（設備投資）'!E15+'経費発生調書（別紙３） (技術開発)'!E15)</f>
        <v/>
      </c>
      <c r="F15" s="25"/>
      <c r="G15" s="314" t="str">
        <f>IF(AND('経費発生調書（別紙３）（設備投資）'!G15="",'経費発生調書（別紙３） (技術開発)'!G15=""),"",'経費発生調書（別紙３）（設備投資）'!G15+'経費発生調書（別紙３） (技術開発)'!G15)</f>
        <v/>
      </c>
      <c r="H15" s="35"/>
      <c r="I15" s="313" t="str">
        <f>IF(AND('経費発生調書（別紙３）（設備投資）'!I15="",'経費発生調書（別紙３） (技術開発)'!I15=""),"",'経費発生調書（別紙３）（設備投資）'!I15+'経費発生調書（別紙３） (技術開発)'!I15)</f>
        <v/>
      </c>
      <c r="J15" s="25"/>
      <c r="K15" s="313" t="str">
        <f>IF(AND('経費発生調書（別紙３）（設備投資）'!K15="",'経費発生調書（別紙３） (技術開発)'!K15=""),"",'経費発生調書（別紙３）（設備投資）'!K15+'経費発生調書（別紙３） (技術開発)'!K15)</f>
        <v/>
      </c>
      <c r="L15" s="25"/>
      <c r="M15" s="313" t="str">
        <f>IF(AND('経費発生調書（別紙３）（設備投資）'!M15="",'経費発生調書（別紙３） (技術開発)'!M15=""),"",'経費発生調書（別紙３）（設備投資）'!M15+'経費発生調書（別紙３） (技術開発)'!M15)</f>
        <v/>
      </c>
      <c r="N15" s="25"/>
      <c r="O15" s="313" t="str">
        <f>IF(AND('経費発生調書（別紙３）（設備投資）'!O15="",'経費発生調書（別紙３） (技術開発)'!O15=""),"",'経費発生調書（別紙３）（設備投資）'!O15+'経費発生調書（別紙３） (技術開発)'!O15)</f>
        <v/>
      </c>
      <c r="P15" s="25"/>
      <c r="Q15" s="313" t="str">
        <f>IF(AND('経費発生調書（別紙３）（設備投資）'!Q15="",'経費発生調書（別紙３） (技術開発)'!Q15=""),"",'経費発生調書（別紙３）（設備投資）'!Q15+'経費発生調書（別紙３） (技術開発)'!Q15)</f>
        <v/>
      </c>
      <c r="R15" s="25"/>
      <c r="S15" s="313" t="str">
        <f>IF(AND('経費発生調書（別紙３）（設備投資）'!S15="",'経費発生調書（別紙３） (技術開発)'!S15=""),"",'経費発生調書（別紙３）（設備投資）'!S15+'経費発生調書（別紙３） (技術開発)'!S15)</f>
        <v/>
      </c>
      <c r="T15" s="25"/>
      <c r="U15" s="313" t="str">
        <f>IF(AND('経費発生調書（別紙３）（設備投資）'!U15="",'経費発生調書（別紙３） (技術開発)'!U15=""),"",'経費発生調書（別紙３）（設備投資）'!U15+'経費発生調書（別紙３） (技術開発)'!U15)</f>
        <v/>
      </c>
      <c r="V15" s="25"/>
      <c r="W15" s="36">
        <f>SUM(I15,K15,M15,O15,U15)</f>
        <v>0</v>
      </c>
      <c r="X15" s="30"/>
      <c r="Y15" s="31"/>
      <c r="Z15" s="32"/>
      <c r="AA15" s="32"/>
    </row>
    <row r="16" spans="1:30" ht="17.25" customHeight="1" x14ac:dyDescent="0.2">
      <c r="A16" s="359" t="s">
        <v>45</v>
      </c>
      <c r="B16" s="359"/>
      <c r="C16" s="359"/>
      <c r="D16" s="37"/>
      <c r="E16" s="311" t="str">
        <f>IF(AND('経費発生調書（別紙３）（設備投資）'!E16="",'経費発生調書（別紙３） (技術開発)'!E16=""),"",'経費発生調書（別紙３）（設備投資）'!E16+'経費発生調書（別紙３） (技術開発)'!E16)</f>
        <v/>
      </c>
      <c r="F16" s="131"/>
      <c r="G16" s="312" t="str">
        <f>IF(AND('経費発生調書（別紙３）（設備投資）'!G16="",'経費発生調書（別紙３） (技術開発)'!G16=""),"",'経費発生調書（別紙３）（設備投資）'!G16+'経費発生調書（別紙３） (技術開発)'!G16)</f>
        <v/>
      </c>
      <c r="H16" s="134"/>
      <c r="I16" s="311" t="str">
        <f>IF(AND('経費発生調書（別紙３）（設備投資）'!I16="",'経費発生調書（別紙３） (技術開発)'!I16=""),"",'経費発生調書（別紙３）（設備投資）'!I16+'経費発生調書（別紙３） (技術開発)'!I16)</f>
        <v/>
      </c>
      <c r="J16" s="131"/>
      <c r="K16" s="311" t="str">
        <f>IF(AND('経費発生調書（別紙３）（設備投資）'!K16="",'経費発生調書（別紙３） (技術開発)'!K16=""),"",'経費発生調書（別紙３）（設備投資）'!K16+'経費発生調書（別紙３） (技術開発)'!K16)</f>
        <v/>
      </c>
      <c r="L16" s="131"/>
      <c r="M16" s="311" t="str">
        <f>IF(AND('経費発生調書（別紙３）（設備投資）'!M16="",'経費発生調書（別紙３） (技術開発)'!M16=""),"",'経費発生調書（別紙３）（設備投資）'!M16+'経費発生調書（別紙３） (技術開発)'!M16)</f>
        <v/>
      </c>
      <c r="N16" s="131"/>
      <c r="O16" s="311" t="str">
        <f>IF(AND('経費発生調書（別紙３）（設備投資）'!O16="",'経費発生調書（別紙３） (技術開発)'!O16=""),"",'経費発生調書（別紙３）（設備投資）'!O16+'経費発生調書（別紙３） (技術開発)'!O16)</f>
        <v/>
      </c>
      <c r="P16" s="131"/>
      <c r="Q16" s="311" t="str">
        <f>IF(AND('経費発生調書（別紙３）（設備投資）'!Q16="",'経費発生調書（別紙３） (技術開発)'!Q16=""),"",'経費発生調書（別紙３）（設備投資）'!Q16+'経費発生調書（別紙３） (技術開発)'!Q16)</f>
        <v/>
      </c>
      <c r="R16" s="131"/>
      <c r="S16" s="311" t="str">
        <f>IF(AND('経費発生調書（別紙３）（設備投資）'!S16="",'経費発生調書（別紙３） (技術開発)'!S16=""),"",'経費発生調書（別紙３）（設備投資）'!S16+'経費発生調書（別紙３） (技術開発)'!S16)</f>
        <v/>
      </c>
      <c r="T16" s="131"/>
      <c r="U16" s="311" t="str">
        <f>IF(AND('経費発生調書（別紙３）（設備投資）'!U16="",'経費発生調書（別紙３） (技術開発)'!U16=""),"",'経費発生調書（別紙３）（設備投資）'!U16+'経費発生調書（別紙３） (技術開発)'!U16)</f>
        <v/>
      </c>
      <c r="V16" s="131"/>
      <c r="W16" s="42">
        <f>SUM(I16,K16,M16,O16,U16)</f>
        <v>0</v>
      </c>
      <c r="X16" s="43"/>
      <c r="Y16" s="44"/>
      <c r="Z16" s="45"/>
      <c r="AA16" s="45"/>
    </row>
    <row r="17" spans="1:31" ht="17.25" customHeight="1" x14ac:dyDescent="0.2">
      <c r="A17" s="367" t="s">
        <v>46</v>
      </c>
      <c r="B17" s="367"/>
      <c r="C17" s="367"/>
      <c r="D17" s="466">
        <f>SUM(E18:E19)</f>
        <v>0</v>
      </c>
      <c r="E17" s="467"/>
      <c r="F17" s="14"/>
      <c r="G17" s="15">
        <f>SUM(G18:G19)</f>
        <v>0</v>
      </c>
      <c r="H17" s="16"/>
      <c r="I17" s="17">
        <f>SUM(I18:I19)</f>
        <v>0</v>
      </c>
      <c r="J17" s="14"/>
      <c r="K17" s="17">
        <f>SUM(K18:K19)</f>
        <v>0</v>
      </c>
      <c r="L17" s="14"/>
      <c r="M17" s="17">
        <f>SUM(M18:M19)</f>
        <v>0</v>
      </c>
      <c r="N17" s="14"/>
      <c r="O17" s="17">
        <f>SUM(O18:O19)</f>
        <v>0</v>
      </c>
      <c r="P17" s="14"/>
      <c r="Q17" s="17">
        <f>SUM(Q18:Q19)</f>
        <v>0</v>
      </c>
      <c r="R17" s="18"/>
      <c r="S17" s="17">
        <f>SUM(S18:S19)</f>
        <v>0</v>
      </c>
      <c r="T17" s="14"/>
      <c r="U17" s="17">
        <f>SUM(U18:U19)</f>
        <v>0</v>
      </c>
      <c r="V17" s="14"/>
      <c r="W17" s="17">
        <f>SUM(W18:W19)</f>
        <v>0</v>
      </c>
      <c r="X17" s="19">
        <f>G17-W17</f>
        <v>0</v>
      </c>
      <c r="Y17" s="305" t="str">
        <f>IF(AND('経費発生調書（別紙３）（設備投資）'!Y17="",'経費発生調書（別紙３） (技術開発)'!Y17=""),"",'経費発生調書（別紙３）（設備投資）'!Y17+'経費発生調書（別紙３） (技術開発)'!Y17)</f>
        <v/>
      </c>
      <c r="Z17" s="21">
        <f>SUM(G17,Y17)</f>
        <v>0</v>
      </c>
      <c r="AA17" s="22">
        <f>MIN(W17,Z17)</f>
        <v>0</v>
      </c>
    </row>
    <row r="18" spans="1:31" ht="17.25" customHeight="1" x14ac:dyDescent="0.2">
      <c r="A18" s="369" t="s">
        <v>47</v>
      </c>
      <c r="B18" s="369"/>
      <c r="C18" s="369"/>
      <c r="D18" s="23"/>
      <c r="E18" s="306" t="str">
        <f>IF(AND('経費発生調書（別紙３）（設備投資）'!E18="",'経費発生調書（別紙３） (技術開発)'!E18=""),"",'経費発生調書（別紙３）（設備投資）'!E18+'経費発生調書（別紙３） (技術開発)'!E18)</f>
        <v/>
      </c>
      <c r="F18" s="25"/>
      <c r="G18" s="307" t="str">
        <f>IF(AND('経費発生調書（別紙３）（設備投資）'!G18="",'経費発生調書（別紙３） (技術開発)'!G18=""),"",'経費発生調書（別紙３）（設備投資）'!G18+'経費発生調書（別紙３） (技術開発)'!G18)</f>
        <v/>
      </c>
      <c r="H18" s="27"/>
      <c r="I18" s="306" t="str">
        <f>IF(AND('経費発生調書（別紙３）（設備投資）'!I18="",'経費発生調書（別紙３） (技術開発)'!I18=""),"",'経費発生調書（別紙３）（設備投資）'!I18+'経費発生調書（別紙３） (技術開発)'!I18)</f>
        <v/>
      </c>
      <c r="J18" s="25"/>
      <c r="K18" s="306" t="str">
        <f>IF(AND('経費発生調書（別紙３）（設備投資）'!K18="",'経費発生調書（別紙３） (技術開発)'!K18=""),"",'経費発生調書（別紙３）（設備投資）'!K18+'経費発生調書（別紙３） (技術開発)'!K18)</f>
        <v/>
      </c>
      <c r="L18" s="25"/>
      <c r="M18" s="306" t="str">
        <f>IF(AND('経費発生調書（別紙３）（設備投資）'!M18="",'経費発生調書（別紙３） (技術開発)'!M18=""),"",'経費発生調書（別紙３）（設備投資）'!M18+'経費発生調書（別紙３） (技術開発)'!M18)</f>
        <v/>
      </c>
      <c r="N18" s="25"/>
      <c r="O18" s="306" t="str">
        <f>IF(AND('経費発生調書（別紙３）（設備投資）'!O18="",'経費発生調書（別紙３） (技術開発)'!O18=""),"",'経費発生調書（別紙３）（設備投資）'!O18+'経費発生調書（別紙３） (技術開発)'!O18)</f>
        <v/>
      </c>
      <c r="P18" s="25"/>
      <c r="Q18" s="306" t="str">
        <f>IF(AND('経費発生調書（別紙３）（設備投資）'!Q18="",'経費発生調書（別紙３） (技術開発)'!Q18=""),"",'経費発生調書（別紙３）（設備投資）'!Q18+'経費発生調書（別紙３） (技術開発)'!Q18)</f>
        <v/>
      </c>
      <c r="R18" s="28"/>
      <c r="S18" s="306" t="str">
        <f>IF(AND('経費発生調書（別紙３）（設備投資）'!S18="",'経費発生調書（別紙３） (技術開発)'!S18=""),"",'経費発生調書（別紙３）（設備投資）'!S18+'経費発生調書（別紙３） (技術開発)'!S18)</f>
        <v/>
      </c>
      <c r="T18" s="25"/>
      <c r="U18" s="306" t="str">
        <f>IF(AND('経費発生調書（別紙３）（設備投資）'!U18="",'経費発生調書（別紙３） (技術開発)'!U18=""),"",'経費発生調書（別紙３）（設備投資）'!U18+'経費発生調書（別紙３） (技術開発)'!U18)</f>
        <v/>
      </c>
      <c r="V18" s="25"/>
      <c r="W18" s="29">
        <f>SUM(I18,K18,M18,O18,U18)</f>
        <v>0</v>
      </c>
      <c r="X18" s="30"/>
      <c r="Y18" s="31"/>
      <c r="Z18" s="32"/>
      <c r="AA18" s="32"/>
    </row>
    <row r="19" spans="1:31" ht="17.25" customHeight="1" x14ac:dyDescent="0.2">
      <c r="A19" s="359" t="s">
        <v>48</v>
      </c>
      <c r="B19" s="359"/>
      <c r="C19" s="359"/>
      <c r="D19" s="315"/>
      <c r="E19" s="311" t="str">
        <f>IF(AND('経費発生調書（別紙３）（設備投資）'!E19="",'経費発生調書（別紙３） (技術開発)'!E19=""),"",'経費発生調書（別紙３）（設備投資）'!E19+'経費発生調書（別紙３） (技術開発)'!E19)</f>
        <v/>
      </c>
      <c r="F19" s="131"/>
      <c r="G19" s="312" t="str">
        <f>IF(AND('経費発生調書（別紙３）（設備投資）'!G19="",'経費発生調書（別紙３） (技術開発)'!G19=""),"",'経費発生調書（別紙３）（設備投資）'!G19+'経費発生調書（別紙３） (技術開発)'!G19)</f>
        <v/>
      </c>
      <c r="H19" s="134"/>
      <c r="I19" s="311" t="str">
        <f>IF(AND('経費発生調書（別紙３）（設備投資）'!I19="",'経費発生調書（別紙３） (技術開発)'!I19=""),"",'経費発生調書（別紙３）（設備投資）'!I19+'経費発生調書（別紙３） (技術開発)'!I19)</f>
        <v/>
      </c>
      <c r="J19" s="131"/>
      <c r="K19" s="311" t="str">
        <f>IF(AND('経費発生調書（別紙３）（設備投資）'!K19="",'経費発生調書（別紙３） (技術開発)'!K19=""),"",'経費発生調書（別紙３）（設備投資）'!K19+'経費発生調書（別紙３） (技術開発)'!K19)</f>
        <v/>
      </c>
      <c r="L19" s="131"/>
      <c r="M19" s="311" t="str">
        <f>IF(AND('経費発生調書（別紙３）（設備投資）'!M19="",'経費発生調書（別紙３） (技術開発)'!M19=""),"",'経費発生調書（別紙３）（設備投資）'!M19+'経費発生調書（別紙３） (技術開発)'!M19)</f>
        <v/>
      </c>
      <c r="N19" s="131"/>
      <c r="O19" s="311" t="str">
        <f>IF(AND('経費発生調書（別紙３）（設備投資）'!O19="",'経費発生調書（別紙３） (技術開発)'!O19=""),"",'経費発生調書（別紙３）（設備投資）'!O19+'経費発生調書（別紙３） (技術開発)'!O19)</f>
        <v/>
      </c>
      <c r="P19" s="131"/>
      <c r="Q19" s="311" t="str">
        <f>IF(AND('経費発生調書（別紙３）（設備投資）'!Q19="",'経費発生調書（別紙３） (技術開発)'!Q19=""),"",'経費発生調書（別紙３）（設備投資）'!Q19+'経費発生調書（別紙３） (技術開発)'!Q19)</f>
        <v/>
      </c>
      <c r="R19" s="131"/>
      <c r="S19" s="311" t="str">
        <f>IF(AND('経費発生調書（別紙３）（設備投資）'!S19="",'経費発生調書（別紙３） (技術開発)'!S19=""),"",'経費発生調書（別紙３）（設備投資）'!S19+'経費発生調書（別紙３） (技術開発)'!S19)</f>
        <v/>
      </c>
      <c r="T19" s="131"/>
      <c r="U19" s="311" t="str">
        <f>IF(AND('経費発生調書（別紙３）（設備投資）'!U19="",'経費発生調書（別紙３） (技術開発)'!U19=""),"",'経費発生調書（別紙３）（設備投資）'!U19+'経費発生調書（別紙３） (技術開発)'!U19)</f>
        <v/>
      </c>
      <c r="V19" s="39"/>
      <c r="W19" s="42">
        <f>SUM(I19,K19,M19,O19,U19)</f>
        <v>0</v>
      </c>
      <c r="X19" s="43"/>
      <c r="Y19" s="44"/>
      <c r="Z19" s="45"/>
      <c r="AA19" s="45"/>
    </row>
    <row r="20" spans="1:31" ht="17.25" customHeight="1" x14ac:dyDescent="0.2">
      <c r="A20" s="367" t="s">
        <v>49</v>
      </c>
      <c r="B20" s="367"/>
      <c r="C20" s="367"/>
      <c r="D20" s="466">
        <f>SUM(E21:E24)</f>
        <v>0</v>
      </c>
      <c r="E20" s="467"/>
      <c r="F20" s="14"/>
      <c r="G20" s="15">
        <f>SUM(G21:G24)</f>
        <v>0</v>
      </c>
      <c r="H20" s="16"/>
      <c r="I20" s="17">
        <f>SUM(I21:I24)</f>
        <v>0</v>
      </c>
      <c r="J20" s="14"/>
      <c r="K20" s="17">
        <f>SUM(K21:K24)</f>
        <v>0</v>
      </c>
      <c r="L20" s="14"/>
      <c r="M20" s="17">
        <f>SUM(M21:M24)</f>
        <v>0</v>
      </c>
      <c r="N20" s="14"/>
      <c r="O20" s="17">
        <f>SUM(O21:O24)</f>
        <v>0</v>
      </c>
      <c r="P20" s="14"/>
      <c r="Q20" s="17">
        <f>SUM(Q21:Q24)</f>
        <v>0</v>
      </c>
      <c r="R20" s="18"/>
      <c r="S20" s="17">
        <f>SUM(S21:S24)</f>
        <v>0</v>
      </c>
      <c r="T20" s="14"/>
      <c r="U20" s="17">
        <f>SUM(U21:U24)</f>
        <v>0</v>
      </c>
      <c r="V20" s="14"/>
      <c r="W20" s="17">
        <f>SUM(W21:W24)</f>
        <v>0</v>
      </c>
      <c r="X20" s="19">
        <f>G20-W20</f>
        <v>0</v>
      </c>
      <c r="Y20" s="305" t="str">
        <f>IF(AND('経費発生調書（別紙３）（設備投資）'!Y20="",'経費発生調書（別紙３） (技術開発)'!Y20=""),"",'経費発生調書（別紙３）（設備投資）'!Y20+'経費発生調書（別紙３） (技術開発)'!Y20)</f>
        <v/>
      </c>
      <c r="Z20" s="21">
        <f>SUM(G20,Y20)</f>
        <v>0</v>
      </c>
      <c r="AA20" s="22">
        <f>MIN(W20,Z20)</f>
        <v>0</v>
      </c>
    </row>
    <row r="21" spans="1:31" ht="17.25" customHeight="1" x14ac:dyDescent="0.2">
      <c r="A21" s="369" t="s">
        <v>50</v>
      </c>
      <c r="B21" s="369"/>
      <c r="C21" s="369"/>
      <c r="D21" s="23"/>
      <c r="E21" s="306" t="str">
        <f>IF(AND('経費発生調書（別紙３）（設備投資）'!E21="",'経費発生調書（別紙３） (技術開発)'!E21=""),"",'経費発生調書（別紙３）（設備投資）'!E21+'経費発生調書（別紙３） (技術開発)'!E21)</f>
        <v/>
      </c>
      <c r="F21" s="25"/>
      <c r="G21" s="307" t="str">
        <f>IF(AND('経費発生調書（別紙３）（設備投資）'!G21="",'経費発生調書（別紙３） (技術開発)'!G21=""),"",'経費発生調書（別紙３）（設備投資）'!G21+'経費発生調書（別紙３） (技術開発)'!G21)</f>
        <v/>
      </c>
      <c r="H21" s="27"/>
      <c r="I21" s="306" t="str">
        <f>IF(AND('経費発生調書（別紙３）（設備投資）'!I21="",'経費発生調書（別紙３） (技術開発)'!I21=""),"",'経費発生調書（別紙３）（設備投資）'!I21+'経費発生調書（別紙３） (技術開発)'!I21)</f>
        <v/>
      </c>
      <c r="J21" s="25"/>
      <c r="K21" s="306" t="str">
        <f>IF(AND('経費発生調書（別紙３）（設備投資）'!K21="",'経費発生調書（別紙３） (技術開発)'!K21=""),"",'経費発生調書（別紙３）（設備投資）'!K21+'経費発生調書（別紙３） (技術開発)'!K21)</f>
        <v/>
      </c>
      <c r="L21" s="25"/>
      <c r="M21" s="306" t="str">
        <f>IF(AND('経費発生調書（別紙３）（設備投資）'!M21="",'経費発生調書（別紙３） (技術開発)'!M21=""),"",'経費発生調書（別紙３）（設備投資）'!M21+'経費発生調書（別紙３） (技術開発)'!M21)</f>
        <v/>
      </c>
      <c r="N21" s="25"/>
      <c r="O21" s="306" t="str">
        <f>IF(AND('経費発生調書（別紙３）（設備投資）'!O21="",'経費発生調書（別紙３） (技術開発)'!O21=""),"",'経費発生調書（別紙３）（設備投資）'!O21+'経費発生調書（別紙３） (技術開発)'!O21)</f>
        <v/>
      </c>
      <c r="P21" s="25"/>
      <c r="Q21" s="306" t="str">
        <f>IF(AND('経費発生調書（別紙３）（設備投資）'!Q21="",'経費発生調書（別紙３） (技術開発)'!Q21=""),"",'経費発生調書（別紙３）（設備投資）'!Q21+'経費発生調書（別紙３） (技術開発)'!Q21)</f>
        <v/>
      </c>
      <c r="R21" s="28"/>
      <c r="S21" s="306" t="str">
        <f>IF(AND('経費発生調書（別紙３）（設備投資）'!S21="",'経費発生調書（別紙３） (技術開発)'!S21=""),"",'経費発生調書（別紙３）（設備投資）'!S21+'経費発生調書（別紙３） (技術開発)'!S21)</f>
        <v/>
      </c>
      <c r="T21" s="25"/>
      <c r="U21" s="306" t="str">
        <f>IF(AND('経費発生調書（別紙３）（設備投資）'!U21="",'経費発生調書（別紙３） (技術開発)'!U21=""),"",'経費発生調書（別紙３）（設備投資）'!U21+'経費発生調書（別紙３） (技術開発)'!U21)</f>
        <v/>
      </c>
      <c r="V21" s="25"/>
      <c r="W21" s="29">
        <f>SUM(I21,K21,M21,O21,U21)</f>
        <v>0</v>
      </c>
      <c r="X21" s="30"/>
      <c r="Y21" s="31"/>
      <c r="Z21" s="32"/>
      <c r="AA21" s="32"/>
    </row>
    <row r="22" spans="1:31" ht="17.25" customHeight="1" x14ac:dyDescent="0.2">
      <c r="A22" s="369" t="s">
        <v>51</v>
      </c>
      <c r="B22" s="369"/>
      <c r="C22" s="369"/>
      <c r="D22" s="23"/>
      <c r="E22" s="311" t="str">
        <f>IF(AND('経費発生調書（別紙３）（設備投資）'!E22="",'経費発生調書（別紙３） (技術開発)'!E22=""),"",'経費発生調書（別紙３）（設備投資）'!E22+'経費発生調書（別紙３） (技術開発)'!E22)</f>
        <v/>
      </c>
      <c r="F22" s="28"/>
      <c r="G22" s="314" t="str">
        <f>IF(AND('経費発生調書（別紙３）（設備投資）'!G22="",'経費発生調書（別紙３） (技術開発)'!G22=""),"",'経費発生調書（別紙３）（設備投資）'!G22+'経費発生調書（別紙３） (技術開発)'!G22)</f>
        <v/>
      </c>
      <c r="H22" s="35"/>
      <c r="I22" s="313" t="str">
        <f>IF(AND('経費発生調書（別紙３）（設備投資）'!I22="",'経費発生調書（別紙３） (技術開発)'!I22=""),"",'経費発生調書（別紙３）（設備投資）'!I22+'経費発生調書（別紙３） (技術開発)'!I22)</f>
        <v/>
      </c>
      <c r="J22" s="25"/>
      <c r="K22" s="313" t="str">
        <f>IF(AND('経費発生調書（別紙３）（設備投資）'!K22="",'経費発生調書（別紙３） (技術開発)'!K22=""),"",'経費発生調書（別紙３）（設備投資）'!K22+'経費発生調書（別紙３） (技術開発)'!K22)</f>
        <v/>
      </c>
      <c r="L22" s="28"/>
      <c r="M22" s="311" t="str">
        <f>IF(AND('経費発生調書（別紙３）（設備投資）'!M22="",'経費発生調書（別紙３） (技術開発)'!M22=""),"",'経費発生調書（別紙３）（設備投資）'!M22+'経費発生調書（別紙３） (技術開発)'!M22)</f>
        <v/>
      </c>
      <c r="N22" s="28"/>
      <c r="O22" s="311" t="str">
        <f>IF(AND('経費発生調書（別紙３）（設備投資）'!O22="",'経費発生調書（別紙３） (技術開発)'!O22=""),"",'経費発生調書（別紙３）（設備投資）'!O22+'経費発生調書（別紙３） (技術開発)'!O22)</f>
        <v/>
      </c>
      <c r="P22" s="28"/>
      <c r="Q22" s="311" t="str">
        <f>IF(AND('経費発生調書（別紙３）（設備投資）'!Q22="",'経費発生調書（別紙３） (技術開発)'!Q22=""),"",'経費発生調書（別紙３）（設備投資）'!Q22+'経費発生調書（別紙３） (技術開発)'!Q22)</f>
        <v/>
      </c>
      <c r="R22" s="28"/>
      <c r="S22" s="311" t="str">
        <f>IF(AND('経費発生調書（別紙３）（設備投資）'!S22="",'経費発生調書（別紙３） (技術開発)'!S22=""),"",'経費発生調書（別紙３）（設備投資）'!S22+'経費発生調書（別紙３） (技術開発)'!S22)</f>
        <v/>
      </c>
      <c r="T22" s="28"/>
      <c r="U22" s="311" t="str">
        <f>IF(AND('経費発生調書（別紙３）（設備投資）'!U22="",'経費発生調書（別紙３） (技術開発)'!U22=""),"",'経費発生調書（別紙３）（設備投資）'!U22+'経費発生調書（別紙３） (技術開発)'!U22)</f>
        <v/>
      </c>
      <c r="V22" s="25"/>
      <c r="W22" s="36">
        <f>SUM(I22,K22,M22,O22,U22)</f>
        <v>0</v>
      </c>
      <c r="X22" s="30"/>
      <c r="Y22" s="31"/>
      <c r="Z22" s="32"/>
      <c r="AA22" s="32"/>
    </row>
    <row r="23" spans="1:31" ht="17.25" customHeight="1" x14ac:dyDescent="0.2">
      <c r="A23" s="369" t="s">
        <v>52</v>
      </c>
      <c r="B23" s="369"/>
      <c r="C23" s="369"/>
      <c r="D23" s="23"/>
      <c r="E23" s="311" t="str">
        <f>IF(AND('経費発生調書（別紙３）（設備投資）'!E23="",'経費発生調書（別紙３） (技術開発)'!E23=""),"",'経費発生調書（別紙３）（設備投資）'!E23+'経費発生調書（別紙３） (技術開発)'!E23)</f>
        <v/>
      </c>
      <c r="F23" s="25"/>
      <c r="G23" s="312" t="str">
        <f>IF(AND('経費発生調書（別紙３）（設備投資）'!G23="",'経費発生調書（別紙３） (技術開発)'!G23=""),"",'経費発生調書（別紙３）（設備投資）'!G23+'経費発生調書（別紙３） (技術開発)'!G23)</f>
        <v/>
      </c>
      <c r="H23" s="27"/>
      <c r="I23" s="311" t="str">
        <f>IF(AND('経費発生調書（別紙３）（設備投資）'!I23="",'経費発生調書（別紙３） (技術開発)'!I23=""),"",'経費発生調書（別紙３）（設備投資）'!I23+'経費発生調書（別紙３） (技術開発)'!I23)</f>
        <v/>
      </c>
      <c r="J23" s="28"/>
      <c r="K23" s="311" t="str">
        <f>IF(AND('経費発生調書（別紙３）（設備投資）'!K23="",'経費発生調書（別紙３） (技術開発)'!K23=""),"",'経費発生調書（別紙３）（設備投資）'!K23+'経費発生調書（別紙３） (技術開発)'!K23)</f>
        <v/>
      </c>
      <c r="L23" s="25"/>
      <c r="M23" s="311" t="str">
        <f>IF(AND('経費発生調書（別紙３）（設備投資）'!M23="",'経費発生調書（別紙３） (技術開発)'!M23=""),"",'経費発生調書（別紙３）（設備投資）'!M23+'経費発生調書（別紙３） (技術開発)'!M23)</f>
        <v/>
      </c>
      <c r="N23" s="28"/>
      <c r="O23" s="311" t="str">
        <f>IF(AND('経費発生調書（別紙３）（設備投資）'!O23="",'経費発生調書（別紙３） (技術開発)'!O23=""),"",'経費発生調書（別紙３）（設備投資）'!O23+'経費発生調書（別紙３） (技術開発)'!O23)</f>
        <v/>
      </c>
      <c r="P23" s="28"/>
      <c r="Q23" s="311" t="str">
        <f>IF(AND('経費発生調書（別紙３）（設備投資）'!Q23="",'経費発生調書（別紙３） (技術開発)'!Q23=""),"",'経費発生調書（別紙３）（設備投資）'!Q23+'経費発生調書（別紙３） (技術開発)'!Q23)</f>
        <v/>
      </c>
      <c r="R23" s="28"/>
      <c r="S23" s="311" t="str">
        <f>IF(AND('経費発生調書（別紙３）（設備投資）'!S23="",'経費発生調書（別紙３） (技術開発)'!S23=""),"",'経費発生調書（別紙３）（設備投資）'!S23+'経費発生調書（別紙３） (技術開発)'!S23)</f>
        <v/>
      </c>
      <c r="T23" s="28"/>
      <c r="U23" s="311" t="str">
        <f>IF(AND('経費発生調書（別紙３）（設備投資）'!U23="",'経費発生調書（別紙３） (技術開発)'!U23=""),"",'経費発生調書（別紙３）（設備投資）'!U23+'経費発生調書（別紙３） (技術開発)'!U23)</f>
        <v/>
      </c>
      <c r="V23" s="25"/>
      <c r="W23" s="36">
        <f>SUM(I23,K23,M23,O23,U23)</f>
        <v>0</v>
      </c>
      <c r="X23" s="30"/>
      <c r="Y23" s="31"/>
      <c r="Z23" s="32"/>
      <c r="AA23" s="32"/>
    </row>
    <row r="24" spans="1:31" ht="17.25" customHeight="1" thickBot="1" x14ac:dyDescent="0.25">
      <c r="A24" s="359" t="s">
        <v>53</v>
      </c>
      <c r="B24" s="359"/>
      <c r="C24" s="359"/>
      <c r="D24" s="37"/>
      <c r="E24" s="311" t="str">
        <f>IF(AND('経費発生調書（別紙３）（設備投資）'!E24="",'経費発生調書（別紙３） (技術開発)'!E24=""),"",'経費発生調書（別紙３）（設備投資）'!E24+'経費発生調書（別紙３） (技術開発)'!E24)</f>
        <v/>
      </c>
      <c r="F24" s="131"/>
      <c r="G24" s="316" t="str">
        <f>IF(AND('経費発生調書（別紙３）（設備投資）'!G24="",'経費発生調書（別紙３） (技術開発)'!G24=""),"",'経費発生調書（別紙３）（設備投資）'!G24+'経費発生調書（別紙３） (技術開発)'!G24)</f>
        <v/>
      </c>
      <c r="H24" s="134"/>
      <c r="I24" s="311" t="str">
        <f>IF(AND('経費発生調書（別紙３）（設備投資）'!I24="",'経費発生調書（別紙３） (技術開発)'!I24=""),"",'経費発生調書（別紙３）（設備投資）'!I24+'経費発生調書（別紙３） (技術開発)'!I24)</f>
        <v/>
      </c>
      <c r="J24" s="131"/>
      <c r="K24" s="311" t="str">
        <f>IF(AND('経費発生調書（別紙３）（設備投資）'!K24="",'経費発生調書（別紙３） (技術開発)'!K24=""),"",'経費発生調書（別紙３）（設備投資）'!K24+'経費発生調書（別紙３） (技術開発)'!K24)</f>
        <v/>
      </c>
      <c r="L24" s="131"/>
      <c r="M24" s="311" t="str">
        <f>IF(AND('経費発生調書（別紙３）（設備投資）'!M24="",'経費発生調書（別紙３） (技術開発)'!M24=""),"",'経費発生調書（別紙３）（設備投資）'!M24+'経費発生調書（別紙３） (技術開発)'!M24)</f>
        <v/>
      </c>
      <c r="N24" s="131"/>
      <c r="O24" s="311" t="str">
        <f>IF(AND('経費発生調書（別紙３）（設備投資）'!O24="",'経費発生調書（別紙３） (技術開発)'!O24=""),"",'経費発生調書（別紙３）（設備投資）'!O24+'経費発生調書（別紙３） (技術開発)'!O24)</f>
        <v/>
      </c>
      <c r="P24" s="131"/>
      <c r="Q24" s="311" t="str">
        <f>IF(AND('経費発生調書（別紙３）（設備投資）'!Q24="",'経費発生調書（別紙３） (技術開発)'!Q24=""),"",'経費発生調書（別紙３）（設備投資）'!Q24+'経費発生調書（別紙３） (技術開発)'!Q24)</f>
        <v/>
      </c>
      <c r="R24" s="131"/>
      <c r="S24" s="311" t="str">
        <f>IF(AND('経費発生調書（別紙３）（設備投資）'!S24="",'経費発生調書（別紙３） (技術開発)'!S24=""),"",'経費発生調書（別紙３）（設備投資）'!S24+'経費発生調書（別紙３） (技術開発)'!S24)</f>
        <v/>
      </c>
      <c r="T24" s="131"/>
      <c r="U24" s="311" t="str">
        <f>IF(AND('経費発生調書（別紙３）（設備投資）'!U24="",'経費発生調書（別紙３） (技術開発)'!U24=""),"",'経費発生調書（別紙３）（設備投資）'!U24+'経費発生調書（別紙３） (技術開発)'!U24)</f>
        <v/>
      </c>
      <c r="V24" s="46"/>
      <c r="W24" s="47">
        <f>SUM(I24,K24,M24,O24,U24)</f>
        <v>0</v>
      </c>
      <c r="X24" s="43"/>
      <c r="Y24" s="48"/>
      <c r="Z24" s="49"/>
      <c r="AA24" s="45"/>
    </row>
    <row r="25" spans="1:31" ht="17.25" customHeight="1" thickBot="1" x14ac:dyDescent="0.25">
      <c r="A25" s="360" t="s">
        <v>54</v>
      </c>
      <c r="B25" s="361"/>
      <c r="C25" s="361"/>
      <c r="D25" s="50"/>
      <c r="E25" s="51">
        <f>SUM(D13,D17,D20)</f>
        <v>0</v>
      </c>
      <c r="F25" s="52"/>
      <c r="G25" s="53">
        <f>SUM(G13,G17,G20)</f>
        <v>0</v>
      </c>
      <c r="H25" s="54"/>
      <c r="I25" s="51">
        <f>SUM(I13,I17,I20)</f>
        <v>0</v>
      </c>
      <c r="J25" s="54"/>
      <c r="K25" s="51">
        <f>SUM(K13,K17,K20)</f>
        <v>0</v>
      </c>
      <c r="L25" s="54"/>
      <c r="M25" s="51">
        <f>SUM(M13,M17,M20)</f>
        <v>0</v>
      </c>
      <c r="N25" s="54"/>
      <c r="O25" s="51">
        <f>SUM(O13,O17,O20)</f>
        <v>0</v>
      </c>
      <c r="P25" s="54"/>
      <c r="Q25" s="51">
        <f>SUM(Q13,Q17,Q20)</f>
        <v>0</v>
      </c>
      <c r="R25" s="52"/>
      <c r="S25" s="51">
        <f>SUM(S13,S17,S20)</f>
        <v>0</v>
      </c>
      <c r="T25" s="52"/>
      <c r="U25" s="54">
        <f>SUM(U13,U17,U20)</f>
        <v>0</v>
      </c>
      <c r="V25" s="55"/>
      <c r="W25" s="56">
        <f>SUM(W13,W17,W20)</f>
        <v>0</v>
      </c>
      <c r="X25" s="53">
        <f>G25-W25</f>
        <v>0</v>
      </c>
      <c r="Y25" s="57">
        <f>SUM(Y13,Y17,Y20)</f>
        <v>0</v>
      </c>
      <c r="Z25" s="58">
        <f>SUM(G25,Y25)</f>
        <v>0</v>
      </c>
      <c r="AA25" s="58">
        <f>SUM(AA13,AA17,AA20)</f>
        <v>0</v>
      </c>
    </row>
    <row r="26" spans="1:31" ht="17.25" customHeight="1" x14ac:dyDescent="0.2">
      <c r="A26" s="119" t="s">
        <v>55</v>
      </c>
      <c r="B26" s="120" t="s">
        <v>56</v>
      </c>
      <c r="C26" s="121"/>
      <c r="D26" s="122"/>
      <c r="E26" s="305" t="str">
        <f>IF(AND('経費発生調書（別紙３）（設備投資）'!E26="",'経費発生調書（別紙３） (技術開発)'!E26=""),"",'経費発生調書（別紙３）（設備投資）'!E26+'経費発生調書（別紙３） (技術開発)'!E26)</f>
        <v/>
      </c>
      <c r="F26" s="122"/>
      <c r="G26" s="308" t="str">
        <f>IF(AND('経費発生調書（別紙３）（設備投資）'!G26="",'経費発生調書（別紙３） (技術開発)'!G26=""),"",'経費発生調書（別紙３）（設備投資）'!G26+'経費発生調書（別紙３） (技術開発)'!G26)</f>
        <v/>
      </c>
      <c r="H26" s="124"/>
      <c r="I26" s="305" t="str">
        <f>IF(AND('経費発生調書（別紙３）（設備投資）'!I26="",'経費発生調書（別紙３） (技術開発)'!I26=""),"",'経費発生調書（別紙３）（設備投資）'!I26+'経費発生調書（別紙３） (技術開発)'!I26)</f>
        <v/>
      </c>
      <c r="J26" s="122"/>
      <c r="K26" s="305" t="str">
        <f>IF(AND('経費発生調書（別紙３）（設備投資）'!K26="",'経費発生調書（別紙３） (技術開発)'!K26=""),"",'経費発生調書（別紙３）（設備投資）'!K26+'経費発生調書（別紙３） (技術開発)'!K26)</f>
        <v/>
      </c>
      <c r="L26" s="122"/>
      <c r="M26" s="305" t="str">
        <f>IF(AND('経費発生調書（別紙３）（設備投資）'!M26="",'経費発生調書（別紙３） (技術開発)'!M26=""),"",'経費発生調書（別紙３）（設備投資）'!M26+'経費発生調書（別紙３） (技術開発)'!M26)</f>
        <v/>
      </c>
      <c r="N26" s="122"/>
      <c r="O26" s="305" t="str">
        <f>IF(AND('経費発生調書（別紙３）（設備投資）'!O26="",'経費発生調書（別紙３） (技術開発)'!O26=""),"",'経費発生調書（別紙３）（設備投資）'!O26+'経費発生調書（別紙３） (技術開発)'!O26)</f>
        <v/>
      </c>
      <c r="P26" s="122"/>
      <c r="Q26" s="305" t="str">
        <f>IF(AND('経費発生調書（別紙３）（設備投資）'!Q26="",'経費発生調書（別紙３） (技術開発)'!Q26=""),"",'経費発生調書（別紙３）（設備投資）'!Q26+'経費発生調書（別紙３） (技術開発)'!Q26)</f>
        <v/>
      </c>
      <c r="R26" s="122"/>
      <c r="S26" s="305" t="str">
        <f>IF(AND('経費発生調書（別紙３）（設備投資）'!S26="",'経費発生調書（別紙３） (技術開発)'!S26=""),"",'経費発生調書（別紙３）（設備投資）'!S26+'経費発生調書（別紙３） (技術開発)'!S26)</f>
        <v/>
      </c>
      <c r="T26" s="122"/>
      <c r="U26" s="305" t="str">
        <f>IF(AND('経費発生調書（別紙３）（設備投資）'!U26="",'経費発生調書（別紙３） (技術開発)'!U26=""),"",'経費発生調書（別紙３）（設備投資）'!U26+'経費発生調書（別紙３） (技術開発)'!U26)</f>
        <v/>
      </c>
      <c r="V26" s="125"/>
      <c r="W26" s="126">
        <f>SUM(I26,K26,M26,O26,U26)</f>
        <v>0</v>
      </c>
      <c r="X26" s="127">
        <f>IFERROR(G26-W26,0)</f>
        <v>0</v>
      </c>
      <c r="Y26" s="59">
        <f>SUMIF(Y13:Y20,"&lt;0",Y13:Y20)</f>
        <v>0</v>
      </c>
      <c r="Z26" s="114" t="s">
        <v>57</v>
      </c>
      <c r="AA26" s="22">
        <f>MIN(W26,G26)</f>
        <v>0</v>
      </c>
    </row>
    <row r="27" spans="1:31" ht="17.25" customHeight="1" thickBot="1" x14ac:dyDescent="0.25">
      <c r="A27" s="128" t="s">
        <v>58</v>
      </c>
      <c r="B27" s="129" t="s">
        <v>59</v>
      </c>
      <c r="C27" s="130"/>
      <c r="D27" s="131"/>
      <c r="E27" s="310" t="str">
        <f>IF(AND('経費発生調書（別紙３）（設備投資）'!E27="",'経費発生調書（別紙３） (技術開発)'!E27=""),"",'経費発生調書（別紙３）（設備投資）'!E27+'経費発生調書（別紙３） (技術開発)'!E27)</f>
        <v/>
      </c>
      <c r="F27" s="131"/>
      <c r="G27" s="317" t="str">
        <f>IF(AND('経費発生調書（別紙３）（設備投資）'!G27="",'経費発生調書（別紙３） (技術開発)'!G27=""),"",'経費発生調書（別紙３）（設備投資）'!G27+'経費発生調書（別紙３） (技術開発)'!G27)</f>
        <v/>
      </c>
      <c r="H27" s="134"/>
      <c r="I27" s="310" t="str">
        <f>IF(AND('経費発生調書（別紙３）（設備投資）'!I27="",'経費発生調書（別紙３） (技術開発)'!I27=""),"",'経費発生調書（別紙３）（設備投資）'!I27+'経費発生調書（別紙３） (技術開発)'!I27)</f>
        <v/>
      </c>
      <c r="J27" s="131"/>
      <c r="K27" s="310" t="str">
        <f>IF(AND('経費発生調書（別紙３）（設備投資）'!K27="",'経費発生調書（別紙３） (技術開発)'!K27=""),"",'経費発生調書（別紙３）（設備投資）'!K27+'経費発生調書（別紙３） (技術開発)'!K27)</f>
        <v/>
      </c>
      <c r="L27" s="131"/>
      <c r="M27" s="310" t="str">
        <f>IF(AND('経費発生調書（別紙３）（設備投資）'!M27="",'経費発生調書（別紙３） (技術開発)'!M27=""),"",'経費発生調書（別紙３）（設備投資）'!M27+'経費発生調書（別紙３） (技術開発)'!M27)</f>
        <v/>
      </c>
      <c r="N27" s="131"/>
      <c r="O27" s="310" t="str">
        <f>IF(AND('経費発生調書（別紙３）（設備投資）'!O27="",'経費発生調書（別紙３） (技術開発)'!O27=""),"",'経費発生調書（別紙３）（設備投資）'!O27+'経費発生調書（別紙３） (技術開発)'!O27)</f>
        <v/>
      </c>
      <c r="P27" s="131"/>
      <c r="Q27" s="310" t="str">
        <f>IF(AND('経費発生調書（別紙３）（設備投資）'!Q27="",'経費発生調書（別紙３） (技術開発)'!Q27=""),"",'経費発生調書（別紙３）（設備投資）'!Q27+'経費発生調書（別紙３） (技術開発)'!Q27)</f>
        <v/>
      </c>
      <c r="R27" s="131"/>
      <c r="S27" s="310" t="str">
        <f>IF(AND('経費発生調書（別紙３）（設備投資）'!S27="",'経費発生調書（別紙３） (技術開発)'!S27=""),"",'経費発生調書（別紙３）（設備投資）'!S27+'経費発生調書（別紙３） (技術開発)'!S27)</f>
        <v/>
      </c>
      <c r="T27" s="131"/>
      <c r="U27" s="310" t="str">
        <f>IF(AND('経費発生調書（別紙３）（設備投資）'!U27="",'経費発生調書（別紙３） (技術開発)'!U27=""),"",'経費発生調書（別紙３）（設備投資）'!U27+'経費発生調書（別紙３） (技術開発)'!U27)</f>
        <v/>
      </c>
      <c r="V27" s="135"/>
      <c r="W27" s="136">
        <f>SUM(I27,K27,M27,O27,U27)</f>
        <v>0</v>
      </c>
      <c r="X27" s="137">
        <f>IFERROR(G27-W27,0)</f>
        <v>0</v>
      </c>
      <c r="Y27" s="60">
        <f>ROUNDDOWN(G25*-0.5,0)</f>
        <v>0</v>
      </c>
      <c r="Z27" s="113" t="s">
        <v>60</v>
      </c>
      <c r="AA27" s="61">
        <f>MIN(W27,G27)</f>
        <v>0</v>
      </c>
    </row>
    <row r="28" spans="1:31" ht="17.25" customHeight="1" thickBot="1" x14ac:dyDescent="0.25">
      <c r="A28" s="362" t="s">
        <v>61</v>
      </c>
      <c r="B28" s="363"/>
      <c r="C28" s="363"/>
      <c r="D28" s="62"/>
      <c r="E28" s="63">
        <f>SUM(E25:E27)</f>
        <v>0</v>
      </c>
      <c r="F28" s="64"/>
      <c r="G28" s="65">
        <f>SUM(G25:G27)</f>
        <v>0</v>
      </c>
      <c r="H28" s="66"/>
      <c r="I28" s="63">
        <f>SUM(I25:I27)</f>
        <v>0</v>
      </c>
      <c r="J28" s="66"/>
      <c r="K28" s="63">
        <f>SUM(K25:K27)</f>
        <v>0</v>
      </c>
      <c r="L28" s="66"/>
      <c r="M28" s="63">
        <f>SUM(M25:M27)</f>
        <v>0</v>
      </c>
      <c r="N28" s="66"/>
      <c r="O28" s="63">
        <f>SUM(O25:O27)</f>
        <v>0</v>
      </c>
      <c r="P28" s="66"/>
      <c r="Q28" s="63">
        <f>SUM(Q25:Q27)</f>
        <v>0</v>
      </c>
      <c r="R28" s="64"/>
      <c r="S28" s="63">
        <f>SUM(S25:S27)</f>
        <v>0</v>
      </c>
      <c r="T28" s="64"/>
      <c r="U28" s="66">
        <f>SUM(U25:U27)</f>
        <v>0</v>
      </c>
      <c r="V28" s="67"/>
      <c r="W28" s="68">
        <f>SUM(W25:W27)</f>
        <v>0</v>
      </c>
      <c r="X28" s="65">
        <f>G28-W28</f>
        <v>0</v>
      </c>
      <c r="Y28" s="69"/>
      <c r="Z28" s="70"/>
      <c r="AA28" s="71">
        <f>'経費発生調書（別紙３）（設備投資）'!AA28+'経費発生調書（別紙３） (技術開発)'!AA28</f>
        <v>0</v>
      </c>
    </row>
    <row r="29" spans="1:31" ht="17.25" customHeight="1" thickTop="1" thickBot="1" x14ac:dyDescent="0.25">
      <c r="A29" s="364" t="s">
        <v>62</v>
      </c>
      <c r="B29" s="364"/>
      <c r="C29" s="364"/>
      <c r="D29" s="464">
        <f>'経費発生調書（別紙３）（設備投資）'!D29+'経費発生調書（別紙３） (技術開発)'!D29</f>
        <v>0</v>
      </c>
      <c r="E29" s="465"/>
      <c r="F29" s="464">
        <f>'経費発生調書（別紙３）（設備投資）'!F29+'経費発生調書（別紙３） (技術開発)'!F29</f>
        <v>0</v>
      </c>
      <c r="G29" s="465"/>
      <c r="H29" s="72"/>
      <c r="I29" s="73"/>
      <c r="J29" s="74"/>
      <c r="K29" s="73"/>
      <c r="L29" s="74"/>
      <c r="M29" s="73"/>
      <c r="N29" s="74"/>
      <c r="O29" s="73"/>
      <c r="P29" s="74"/>
      <c r="Q29" s="72"/>
      <c r="R29" s="74"/>
      <c r="S29" s="73"/>
      <c r="T29" s="74"/>
      <c r="U29" s="73"/>
      <c r="V29" s="75"/>
      <c r="W29" s="76"/>
      <c r="X29" s="77"/>
      <c r="Y29" s="78"/>
      <c r="Z29" s="79" t="s">
        <v>63</v>
      </c>
      <c r="AA29" s="309">
        <f>'経費発生調書（別紙３）（設備投資）'!AA29+'経費発生調書（別紙３） (技術開発)'!AA29</f>
        <v>0</v>
      </c>
    </row>
    <row r="30" spans="1:31" ht="17.25" customHeight="1" x14ac:dyDescent="0.2">
      <c r="A30" s="81"/>
      <c r="B30" s="81"/>
      <c r="C30" s="81"/>
      <c r="D30" s="81"/>
      <c r="E30" s="82"/>
      <c r="F30" s="82"/>
      <c r="G30" s="82"/>
      <c r="H30" s="82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3"/>
      <c r="AD30" s="84"/>
      <c r="AE30" s="84"/>
    </row>
    <row r="31" spans="1:31" ht="17.25" customHeight="1" x14ac:dyDescent="0.2">
      <c r="A31" s="339" t="s">
        <v>64</v>
      </c>
      <c r="B31" s="341" t="s">
        <v>65</v>
      </c>
      <c r="C31" s="342"/>
      <c r="D31" s="342"/>
      <c r="E31" s="342"/>
      <c r="F31" s="342"/>
      <c r="G31" s="342"/>
      <c r="H31" s="342"/>
      <c r="I31" s="343"/>
      <c r="J31" s="344" t="s">
        <v>66</v>
      </c>
      <c r="K31" s="345"/>
      <c r="M31" s="85" t="s">
        <v>67</v>
      </c>
      <c r="N31" s="86"/>
      <c r="O31" s="87"/>
      <c r="P31" s="86"/>
      <c r="Q31" s="88"/>
      <c r="T31" s="89"/>
      <c r="U31" s="348" t="s">
        <v>68</v>
      </c>
      <c r="V31" s="349"/>
      <c r="W31" s="349"/>
      <c r="X31" s="349"/>
      <c r="Y31" s="349"/>
      <c r="Z31" s="89"/>
      <c r="AA31" s="89"/>
      <c r="AB31" s="89"/>
      <c r="AC31" s="89"/>
      <c r="AD31" s="89"/>
      <c r="AE31" s="89"/>
    </row>
    <row r="32" spans="1:31" ht="17.25" customHeight="1" x14ac:dyDescent="0.2">
      <c r="A32" s="340"/>
      <c r="B32" s="117" t="s">
        <v>69</v>
      </c>
      <c r="C32" s="350" t="s">
        <v>70</v>
      </c>
      <c r="D32" s="350"/>
      <c r="E32" s="350"/>
      <c r="F32" s="351" t="s">
        <v>71</v>
      </c>
      <c r="G32" s="352"/>
      <c r="H32" s="352"/>
      <c r="I32" s="353"/>
      <c r="J32" s="346"/>
      <c r="K32" s="347"/>
      <c r="M32" s="91" t="s">
        <v>72</v>
      </c>
      <c r="N32" s="354" t="s">
        <v>73</v>
      </c>
      <c r="O32" s="355"/>
      <c r="P32" s="354" t="s">
        <v>74</v>
      </c>
      <c r="Q32" s="356"/>
      <c r="S32" s="92" t="s">
        <v>75</v>
      </c>
      <c r="T32" s="93"/>
      <c r="U32" s="357"/>
      <c r="V32" s="358"/>
      <c r="W32" s="358"/>
      <c r="X32" s="358"/>
      <c r="Y32" s="358"/>
      <c r="Z32" s="358"/>
      <c r="AA32" s="358"/>
      <c r="AB32" s="112"/>
      <c r="AC32" s="112"/>
      <c r="AD32" s="112"/>
      <c r="AE32" s="112"/>
    </row>
    <row r="33" spans="1:31" ht="17.25" customHeight="1" x14ac:dyDescent="0.2">
      <c r="A33" s="94" t="s">
        <v>76</v>
      </c>
      <c r="B33" s="118"/>
      <c r="C33" s="331" t="s">
        <v>77</v>
      </c>
      <c r="D33" s="331"/>
      <c r="E33" s="331"/>
      <c r="F33" s="332" t="s">
        <v>78</v>
      </c>
      <c r="G33" s="333"/>
      <c r="H33" s="333"/>
      <c r="I33" s="334"/>
      <c r="J33" s="335" t="str">
        <f>IF('経費発生調書（別紙３）（設備投資）'!J33="","",('経費発生調書（別紙３）（設備投資）'!J33+'経費発生調書（別紙３） (技術開発)'!J33))</f>
        <v/>
      </c>
      <c r="K33" s="336"/>
      <c r="M33" s="95" t="s">
        <v>79</v>
      </c>
      <c r="N33" s="320" t="str" cm="1">
        <f t="array" ref="N33">IF(AND('経費発生調書（別紙３）（設備投資）'!N33:O33="",'経費発生調書（別紙３） (技術開発)'!N33:O33=""),"",'経費発生調書（別紙３）（設備投資）'!N33+'経費発生調書（別紙３） (技術開発)'!N33)</f>
        <v/>
      </c>
      <c r="O33" s="460"/>
      <c r="P33" s="320" t="str" cm="1">
        <f t="array" ref="P33">IF(AND('経費発生調書（別紙３）（設備投資）'!P33:Q33="",'経費発生調書（別紙３） (技術開発)'!P33:Q33=""),"",'経費発生調書（別紙３）（設備投資）'!P33+'経費発生調書（別紙３） (技術開発)'!P33)</f>
        <v/>
      </c>
      <c r="Q33" s="461"/>
      <c r="S33" s="92" t="s">
        <v>80</v>
      </c>
      <c r="T33" s="93"/>
      <c r="U33" s="338"/>
      <c r="V33" s="338"/>
      <c r="W33" s="338"/>
      <c r="X33" s="338"/>
      <c r="Y33" s="338"/>
      <c r="Z33" s="338"/>
      <c r="AA33" s="338"/>
      <c r="AB33" s="112"/>
      <c r="AC33" s="112"/>
      <c r="AD33" s="112"/>
      <c r="AE33" s="112"/>
    </row>
    <row r="34" spans="1:31" ht="17.25" customHeight="1" x14ac:dyDescent="0.2">
      <c r="A34" s="94" t="s">
        <v>81</v>
      </c>
      <c r="B34" s="118"/>
      <c r="C34" s="331" t="s">
        <v>77</v>
      </c>
      <c r="D34" s="331"/>
      <c r="E34" s="331"/>
      <c r="F34" s="332" t="s">
        <v>78</v>
      </c>
      <c r="G34" s="333"/>
      <c r="H34" s="333"/>
      <c r="I34" s="334"/>
      <c r="J34" s="335" t="str">
        <f>IF('経費発生調書（別紙３）（設備投資）'!J34="","",('経費発生調書（別紙３）（設備投資）'!J34+'経費発生調書（別紙３） (技術開発)'!J34))</f>
        <v/>
      </c>
      <c r="K34" s="336"/>
      <c r="M34" s="95" t="s">
        <v>79</v>
      </c>
      <c r="N34" s="320" t="str" cm="1">
        <f t="array" ref="N34">IF(AND('経費発生調書（別紙３）（設備投資）'!N34:O34="",'経費発生調書（別紙３） (技術開発)'!N34:O34=""),"",'経費発生調書（別紙３）（設備投資）'!N34+'経費発生調書（別紙３） (技術開発)'!N34)</f>
        <v/>
      </c>
      <c r="O34" s="460"/>
      <c r="P34" s="320" t="str" cm="1">
        <f t="array" ref="P34">IF(AND('経費発生調書（別紙３）（設備投資）'!P34:Q34="",'経費発生調書（別紙３） (技術開発)'!P34:Q34=""),"",'経費発生調書（別紙３）（設備投資）'!P34+'経費発生調書（別紙３） (技術開発)'!P34)</f>
        <v/>
      </c>
      <c r="Q34" s="461"/>
      <c r="S34" s="96"/>
      <c r="T34" s="93"/>
      <c r="U34" s="337"/>
      <c r="V34" s="337"/>
      <c r="W34" s="337"/>
      <c r="X34" s="337"/>
      <c r="Y34" s="337"/>
      <c r="Z34" s="337"/>
      <c r="AA34" s="337"/>
      <c r="AB34" s="97"/>
      <c r="AC34" s="97"/>
      <c r="AD34" s="97"/>
      <c r="AE34" s="97"/>
    </row>
    <row r="35" spans="1:31" ht="17.25" customHeight="1" x14ac:dyDescent="0.2">
      <c r="A35" s="94" t="s">
        <v>82</v>
      </c>
      <c r="B35" s="118"/>
      <c r="C35" s="331" t="s">
        <v>77</v>
      </c>
      <c r="D35" s="331"/>
      <c r="E35" s="331"/>
      <c r="F35" s="332" t="s">
        <v>78</v>
      </c>
      <c r="G35" s="333"/>
      <c r="H35" s="333"/>
      <c r="I35" s="334"/>
      <c r="J35" s="335" t="str">
        <f>IF('経費発生調書（別紙３）（設備投資）'!J35="","",('経費発生調書（別紙３）（設備投資）'!J35+'経費発生調書（別紙３） (技術開発)'!J35))</f>
        <v/>
      </c>
      <c r="K35" s="336"/>
      <c r="M35" s="95" t="s">
        <v>79</v>
      </c>
      <c r="N35" s="320" t="str" cm="1">
        <f t="array" ref="N35">IF(AND('経費発生調書（別紙３）（設備投資）'!N35:O35="",'経費発生調書（別紙３） (技術開発)'!N35:O35=""),"",'経費発生調書（別紙３）（設備投資）'!N35+'経費発生調書（別紙３） (技術開発)'!N35)</f>
        <v/>
      </c>
      <c r="O35" s="460"/>
      <c r="P35" s="320" t="str" cm="1">
        <f t="array" ref="P35">IF(AND('経費発生調書（別紙３）（設備投資）'!P35:Q35="",'経費発生調書（別紙３） (技術開発)'!P35:Q35=""),"",'経費発生調書（別紙３）（設備投資）'!P35+'経費発生調書（別紙３） (技術開発)'!P35)</f>
        <v/>
      </c>
      <c r="Q35" s="461"/>
      <c r="S35" s="96"/>
      <c r="T35" s="93"/>
      <c r="U35" s="338"/>
      <c r="V35" s="338"/>
      <c r="W35" s="338"/>
      <c r="X35" s="338"/>
      <c r="Y35" s="338"/>
      <c r="Z35" s="338"/>
      <c r="AA35" s="338"/>
      <c r="AB35" s="97"/>
      <c r="AC35" s="97"/>
      <c r="AD35" s="97"/>
      <c r="AE35" s="97"/>
    </row>
    <row r="36" spans="1:31" ht="17.25" customHeight="1" x14ac:dyDescent="0.2">
      <c r="A36" s="94" t="s">
        <v>83</v>
      </c>
      <c r="B36" s="118"/>
      <c r="C36" s="331" t="s">
        <v>77</v>
      </c>
      <c r="D36" s="331"/>
      <c r="E36" s="331"/>
      <c r="F36" s="332" t="s">
        <v>78</v>
      </c>
      <c r="G36" s="333"/>
      <c r="H36" s="333"/>
      <c r="I36" s="334"/>
      <c r="J36" s="335" t="str">
        <f>IF('経費発生調書（別紙３）（設備投資）'!J36="","",('経費発生調書（別紙３）（設備投資）'!J36+'経費発生調書（別紙３） (技術開発)'!J36))</f>
        <v/>
      </c>
      <c r="K36" s="336"/>
      <c r="M36" s="95" t="s">
        <v>79</v>
      </c>
      <c r="N36" s="320" t="str" cm="1">
        <f t="array" ref="N36">IF(AND('経費発生調書（別紙３）（設備投資）'!N36:O36="",'経費発生調書（別紙３） (技術開発)'!N36:O36=""),"",'経費発生調書（別紙３）（設備投資）'!N36+'経費発生調書（別紙３） (技術開発)'!N36)</f>
        <v/>
      </c>
      <c r="O36" s="460"/>
      <c r="P36" s="320" t="str" cm="1">
        <f t="array" ref="P36">IF(AND('経費発生調書（別紙３）（設備投資）'!P36:Q36="",'経費発生調書（別紙３） (技術開発)'!P36:Q36=""),"",'経費発生調書（別紙３）（設備投資）'!P36+'経費発生調書（別紙３） (技術開発)'!P36)</f>
        <v/>
      </c>
      <c r="Q36" s="461"/>
      <c r="S36" s="96"/>
      <c r="T36" s="93"/>
      <c r="U36" s="337"/>
      <c r="V36" s="337"/>
      <c r="W36" s="337"/>
      <c r="X36" s="337"/>
      <c r="Y36" s="337"/>
      <c r="Z36" s="337"/>
      <c r="AA36" s="337"/>
      <c r="AB36" s="97"/>
      <c r="AC36" s="97"/>
      <c r="AD36" s="97"/>
      <c r="AE36" s="97"/>
    </row>
    <row r="37" spans="1:31" ht="17.25" customHeight="1" x14ac:dyDescent="0.2">
      <c r="A37" s="94" t="s">
        <v>84</v>
      </c>
      <c r="B37" s="118"/>
      <c r="C37" s="331" t="s">
        <v>77</v>
      </c>
      <c r="D37" s="331"/>
      <c r="E37" s="331"/>
      <c r="F37" s="332" t="s">
        <v>78</v>
      </c>
      <c r="G37" s="333"/>
      <c r="H37" s="333"/>
      <c r="I37" s="334"/>
      <c r="J37" s="335" t="str">
        <f>IF('経費発生調書（別紙３）（設備投資）'!J37="","",('経費発生調書（別紙３）（設備投資）'!J37+'経費発生調書（別紙３） (技術開発)'!J37))</f>
        <v/>
      </c>
      <c r="K37" s="336"/>
      <c r="M37" s="95" t="s">
        <v>79</v>
      </c>
      <c r="N37" s="320" t="str" cm="1">
        <f t="array" ref="N37">IF(AND('経費発生調書（別紙３）（設備投資）'!N37:O37="",'経費発生調書（別紙３） (技術開発)'!N37:O37=""),"",'経費発生調書（別紙３）（設備投資）'!N37+'経費発生調書（別紙３） (技術開発)'!N37)</f>
        <v/>
      </c>
      <c r="O37" s="460"/>
      <c r="P37" s="320" t="str" cm="1">
        <f t="array" ref="P37">IF(AND('経費発生調書（別紙３）（設備投資）'!P37:Q37="",'経費発生調書（別紙３） (技術開発)'!P37:Q37=""),"",'経費発生調書（別紙３）（設備投資）'!P37+'経費発生調書（別紙３） (技術開発)'!P37)</f>
        <v/>
      </c>
      <c r="Q37" s="461"/>
      <c r="S37" s="96"/>
      <c r="T37" s="93"/>
      <c r="U37" s="338"/>
      <c r="V37" s="338"/>
      <c r="W37" s="338"/>
      <c r="X37" s="338"/>
      <c r="Y37" s="338"/>
      <c r="Z37" s="338"/>
      <c r="AA37" s="338"/>
      <c r="AB37" s="97"/>
      <c r="AC37" s="97"/>
      <c r="AD37" s="97"/>
      <c r="AE37" s="97"/>
    </row>
    <row r="38" spans="1:31" ht="17.25" customHeight="1" x14ac:dyDescent="0.2">
      <c r="A38" s="94" t="s">
        <v>85</v>
      </c>
      <c r="B38" s="118"/>
      <c r="C38" s="331" t="s">
        <v>77</v>
      </c>
      <c r="D38" s="331"/>
      <c r="E38" s="331"/>
      <c r="F38" s="332" t="s">
        <v>78</v>
      </c>
      <c r="G38" s="333"/>
      <c r="H38" s="333"/>
      <c r="I38" s="334"/>
      <c r="J38" s="335" t="str">
        <f>IF('経費発生調書（別紙３）（設備投資）'!J38="","",('経費発生調書（別紙３）（設備投資）'!J38+'経費発生調書（別紙３） (技術開発)'!J38))</f>
        <v/>
      </c>
      <c r="K38" s="336"/>
      <c r="M38" s="95" t="s">
        <v>79</v>
      </c>
      <c r="N38" s="320" t="str" cm="1">
        <f t="array" ref="N38">IF(AND('経費発生調書（別紙３）（設備投資）'!N38:O38="",'経費発生調書（別紙３） (技術開発)'!N38:O38=""),"",'経費発生調書（別紙３）（設備投資）'!N38+'経費発生調書（別紙３） (技術開発)'!N38)</f>
        <v/>
      </c>
      <c r="O38" s="460"/>
      <c r="P38" s="320" t="str" cm="1">
        <f t="array" ref="P38">IF(AND('経費発生調書（別紙３）（設備投資）'!P38:Q38="",'経費発生調書（別紙３） (技術開発)'!P38:Q38=""),"",'経費発生調書（別紙３）（設備投資）'!P38+'経費発生調書（別紙３） (技術開発)'!P38)</f>
        <v/>
      </c>
      <c r="Q38" s="461"/>
      <c r="R38" s="98"/>
      <c r="S38" s="98"/>
      <c r="T38" s="98"/>
      <c r="U38" s="98"/>
      <c r="V38" s="98"/>
      <c r="W38" s="98"/>
      <c r="X38" s="98"/>
      <c r="Y38" s="99"/>
      <c r="Z38" s="99"/>
      <c r="AA38" s="100"/>
      <c r="AB38" s="92"/>
      <c r="AC38" s="101"/>
      <c r="AD38" s="101"/>
      <c r="AE38" s="102"/>
    </row>
    <row r="39" spans="1:31" ht="17.25" customHeight="1" x14ac:dyDescent="0.2">
      <c r="A39" s="94" t="s">
        <v>86</v>
      </c>
      <c r="B39" s="118"/>
      <c r="C39" s="331" t="s">
        <v>77</v>
      </c>
      <c r="D39" s="331"/>
      <c r="E39" s="331"/>
      <c r="F39" s="332" t="s">
        <v>78</v>
      </c>
      <c r="G39" s="333"/>
      <c r="H39" s="333"/>
      <c r="I39" s="334"/>
      <c r="J39" s="335" t="str">
        <f>IF('経費発生調書（別紙３）（設備投資）'!J39="","",('経費発生調書（別紙３）（設備投資）'!J39+'経費発生調書（別紙３） (技術開発)'!J39))</f>
        <v/>
      </c>
      <c r="K39" s="336"/>
      <c r="M39" s="95" t="s">
        <v>79</v>
      </c>
      <c r="N39" s="320" t="str" cm="1">
        <f t="array" ref="N39">IF(AND('経費発生調書（別紙３）（設備投資）'!N39:O39="",'経費発生調書（別紙３） (技術開発)'!N39:O39=""),"",'経費発生調書（別紙３）（設備投資）'!N39+'経費発生調書（別紙３） (技術開発)'!N39)</f>
        <v/>
      </c>
      <c r="O39" s="460"/>
      <c r="P39" s="320" t="str" cm="1">
        <f t="array" ref="P39">IF(AND('経費発生調書（別紙３）（設備投資）'!P39:Q39="",'経費発生調書（別紙３） (技術開発)'!P39:Q39=""),"",'経費発生調書（別紙３）（設備投資）'!P39+'経費発生調書（別紙３） (技術開発)'!P39)</f>
        <v/>
      </c>
      <c r="Q39" s="461"/>
      <c r="R39" s="98"/>
      <c r="S39" s="98"/>
      <c r="T39" s="98"/>
      <c r="U39" s="98"/>
      <c r="V39" s="98"/>
      <c r="W39" s="98"/>
      <c r="X39" s="98"/>
      <c r="Y39" s="99"/>
      <c r="Z39" s="99"/>
      <c r="AA39" s="100"/>
      <c r="AB39" s="92"/>
      <c r="AC39" s="101"/>
      <c r="AD39" s="101"/>
      <c r="AE39" s="102"/>
    </row>
    <row r="40" spans="1:31" ht="17.25" customHeight="1" x14ac:dyDescent="0.2">
      <c r="A40" s="94" t="s">
        <v>88</v>
      </c>
      <c r="B40" s="118"/>
      <c r="C40" s="331" t="s">
        <v>77</v>
      </c>
      <c r="D40" s="331"/>
      <c r="E40" s="331"/>
      <c r="F40" s="332" t="s">
        <v>78</v>
      </c>
      <c r="G40" s="333"/>
      <c r="H40" s="333"/>
      <c r="I40" s="334"/>
      <c r="J40" s="335" t="str">
        <f>IF('経費発生調書（別紙３）（設備投資）'!J40="","",('経費発生調書（別紙３）（設備投資）'!J40+'経費発生調書（別紙３） (技術開発)'!J40))</f>
        <v/>
      </c>
      <c r="K40" s="336"/>
      <c r="M40" s="95" t="s">
        <v>79</v>
      </c>
      <c r="N40" s="320" t="str" cm="1">
        <f t="array" ref="N40">IF(AND('経費発生調書（別紙３）（設備投資）'!N40:O40="",'経費発生調書（別紙３） (技術開発)'!N40:O40=""),"",'経費発生調書（別紙３）（設備投資）'!N40+'経費発生調書（別紙３） (技術開発)'!N40)</f>
        <v/>
      </c>
      <c r="O40" s="460"/>
      <c r="P40" s="320" t="str" cm="1">
        <f t="array" ref="P40">IF(AND('経費発生調書（別紙３）（設備投資）'!P40:Q40="",'経費発生調書（別紙３） (技術開発)'!P40:Q40=""),"",'経費発生調書（別紙３）（設備投資）'!P40+'経費発生調書（別紙３） (技術開発)'!P40)</f>
        <v/>
      </c>
      <c r="Q40" s="461"/>
      <c r="R40" s="98"/>
      <c r="S40" s="98"/>
      <c r="T40" s="98"/>
      <c r="U40" s="98"/>
      <c r="V40" s="98"/>
      <c r="W40" s="98"/>
      <c r="X40" s="98"/>
      <c r="Y40" s="99"/>
      <c r="Z40" s="99"/>
      <c r="AA40" s="100"/>
      <c r="AB40" s="92"/>
      <c r="AC40" s="101"/>
      <c r="AD40" s="101"/>
      <c r="AE40" s="102"/>
    </row>
    <row r="41" spans="1:31" ht="17.25" customHeight="1" x14ac:dyDescent="0.2">
      <c r="A41" s="94" t="s">
        <v>89</v>
      </c>
      <c r="B41" s="118"/>
      <c r="C41" s="331" t="s">
        <v>77</v>
      </c>
      <c r="D41" s="331"/>
      <c r="E41" s="331"/>
      <c r="F41" s="332" t="s">
        <v>78</v>
      </c>
      <c r="G41" s="333"/>
      <c r="H41" s="333"/>
      <c r="I41" s="334"/>
      <c r="J41" s="335" t="str">
        <f>IF('経費発生調書（別紙３）（設備投資）'!J41="","",('経費発生調書（別紙３）（設備投資）'!J41+'経費発生調書（別紙３） (技術開発)'!J41))</f>
        <v/>
      </c>
      <c r="K41" s="336"/>
      <c r="M41" s="95" t="s">
        <v>79</v>
      </c>
      <c r="N41" s="320" t="str" cm="1">
        <f t="array" ref="N41">IF(AND('経費発生調書（別紙３）（設備投資）'!N41:O41="",'経費発生調書（別紙３） (技術開発)'!N41:O41=""),"",'経費発生調書（別紙３）（設備投資）'!N41+'経費発生調書（別紙３） (技術開発)'!N41)</f>
        <v/>
      </c>
      <c r="O41" s="460"/>
      <c r="P41" s="320" t="str" cm="1">
        <f t="array" ref="P41">IF(AND('経費発生調書（別紙３）（設備投資）'!P41:Q41="",'経費発生調書（別紙３） (技術開発)'!P41:Q41=""),"",'経費発生調書（別紙３）（設備投資）'!P41+'経費発生調書（別紙３） (技術開発)'!P41)</f>
        <v/>
      </c>
      <c r="Q41" s="461"/>
      <c r="R41" s="98"/>
      <c r="S41" s="98"/>
      <c r="T41" s="98"/>
      <c r="U41" s="98"/>
      <c r="V41" s="98"/>
      <c r="W41" s="98"/>
      <c r="X41" s="98"/>
      <c r="Y41" s="99"/>
      <c r="Z41" s="99"/>
      <c r="AA41" s="100"/>
      <c r="AB41" s="92"/>
      <c r="AC41" s="101"/>
      <c r="AD41" s="101"/>
      <c r="AE41" s="102"/>
    </row>
    <row r="42" spans="1:31" ht="17.25" customHeight="1" x14ac:dyDescent="0.15">
      <c r="A42" s="103" t="s">
        <v>90</v>
      </c>
      <c r="B42" s="104"/>
      <c r="C42" s="323" t="s">
        <v>77</v>
      </c>
      <c r="D42" s="324"/>
      <c r="E42" s="325"/>
      <c r="F42" s="323" t="s">
        <v>78</v>
      </c>
      <c r="G42" s="324"/>
      <c r="H42" s="324"/>
      <c r="I42" s="325"/>
      <c r="J42" s="462" t="str">
        <f>IF('経費発生調書（別紙３）（設備投資）'!J42="","",('経費発生調書（別紙３）（設備投資）'!J42+'経費発生調書（別紙３） (技術開発)'!J42))</f>
        <v/>
      </c>
      <c r="K42" s="463"/>
      <c r="M42" s="105" t="s">
        <v>91</v>
      </c>
      <c r="N42" s="328">
        <f>SUM(N33:O41)</f>
        <v>0</v>
      </c>
      <c r="O42" s="329"/>
      <c r="P42" s="328">
        <f>SUM(P33:Q41)</f>
        <v>0</v>
      </c>
      <c r="Q42" s="330"/>
      <c r="R42" s="98"/>
      <c r="S42" s="98"/>
      <c r="T42" s="98"/>
      <c r="U42" s="98"/>
      <c r="V42" s="98"/>
      <c r="W42" s="98"/>
      <c r="X42" s="98"/>
      <c r="Y42" s="106"/>
      <c r="Z42" s="99"/>
      <c r="AA42" s="107"/>
      <c r="AB42" s="92"/>
      <c r="AC42" s="101"/>
      <c r="AD42" s="101"/>
      <c r="AE42" s="102"/>
    </row>
    <row r="43" spans="1:31" x14ac:dyDescent="0.2">
      <c r="H43" s="108"/>
      <c r="M43" s="109"/>
      <c r="N43" s="110"/>
      <c r="O43" s="98"/>
      <c r="P43" s="98"/>
      <c r="Q43" s="98"/>
    </row>
    <row r="44" spans="1:31" x14ac:dyDescent="0.2">
      <c r="E44" s="111" t="s">
        <v>92</v>
      </c>
      <c r="N44" s="110"/>
      <c r="O44" s="98"/>
      <c r="P44" s="98"/>
      <c r="Q44" s="98"/>
    </row>
    <row r="45" spans="1:31" x14ac:dyDescent="0.2">
      <c r="E45" s="111" t="s">
        <v>93</v>
      </c>
    </row>
  </sheetData>
  <sheetProtection algorithmName="SHA-512" hashValue="1rji8t+eExu2gD5coEvb82PvdfkMsjrhDEFT+A/2Gnsk7JSc6eQ3UzYMS3zUeg3Re2rrEbPuFxA5J7srMCbWeg==" saltValue="ZxQDRsT0ktdi5IVzcc2BOw==" spinCount="100000" sheet="1" formatCells="0" selectLockedCells="1"/>
  <mergeCells count="128">
    <mergeCell ref="A3:G3"/>
    <mergeCell ref="Z3:AA3"/>
    <mergeCell ref="A4:G4"/>
    <mergeCell ref="I4:K4"/>
    <mergeCell ref="L4:N4"/>
    <mergeCell ref="O4:V4"/>
    <mergeCell ref="J5:L5"/>
    <mergeCell ref="M5:U5"/>
    <mergeCell ref="V5:W5"/>
    <mergeCell ref="X5:Z5"/>
    <mergeCell ref="A6:B6"/>
    <mergeCell ref="C6:I6"/>
    <mergeCell ref="J6:L6"/>
    <mergeCell ref="M6:U6"/>
    <mergeCell ref="V6:W6"/>
    <mergeCell ref="X6:AA6"/>
    <mergeCell ref="A7:B7"/>
    <mergeCell ref="C7:I7"/>
    <mergeCell ref="M7:U7"/>
    <mergeCell ref="V7:W7"/>
    <mergeCell ref="X7:AA7"/>
    <mergeCell ref="A16:C16"/>
    <mergeCell ref="A8:B9"/>
    <mergeCell ref="C8:C9"/>
    <mergeCell ref="J8:L8"/>
    <mergeCell ref="M8:U8"/>
    <mergeCell ref="V8:W8"/>
    <mergeCell ref="X8:AA8"/>
    <mergeCell ref="M9:U9"/>
    <mergeCell ref="V9:W9"/>
    <mergeCell ref="X9:AA9"/>
    <mergeCell ref="A17:C17"/>
    <mergeCell ref="D17:E17"/>
    <mergeCell ref="A18:C18"/>
    <mergeCell ref="AA10:AA12"/>
    <mergeCell ref="D11:E12"/>
    <mergeCell ref="F11:G12"/>
    <mergeCell ref="P11:Q12"/>
    <mergeCell ref="R11:S12"/>
    <mergeCell ref="A13:C13"/>
    <mergeCell ref="D13:E13"/>
    <mergeCell ref="P10:S10"/>
    <mergeCell ref="T10:U12"/>
    <mergeCell ref="V10:W12"/>
    <mergeCell ref="X10:X12"/>
    <mergeCell ref="Y10:Y12"/>
    <mergeCell ref="Z10:Z11"/>
    <mergeCell ref="A10:C12"/>
    <mergeCell ref="D10:G10"/>
    <mergeCell ref="H10:I12"/>
    <mergeCell ref="J10:K12"/>
    <mergeCell ref="L10:M12"/>
    <mergeCell ref="N10:O12"/>
    <mergeCell ref="A14:C14"/>
    <mergeCell ref="A15:C15"/>
    <mergeCell ref="A24:C24"/>
    <mergeCell ref="A25:C25"/>
    <mergeCell ref="A28:C28"/>
    <mergeCell ref="A29:C29"/>
    <mergeCell ref="D29:E29"/>
    <mergeCell ref="F29:G29"/>
    <mergeCell ref="A19:C19"/>
    <mergeCell ref="A20:C20"/>
    <mergeCell ref="D20:E20"/>
    <mergeCell ref="A21:C21"/>
    <mergeCell ref="A22:C22"/>
    <mergeCell ref="A23:C23"/>
    <mergeCell ref="A31:A32"/>
    <mergeCell ref="B31:I31"/>
    <mergeCell ref="J31:K32"/>
    <mergeCell ref="U31:Y31"/>
    <mergeCell ref="C32:E32"/>
    <mergeCell ref="F32:I32"/>
    <mergeCell ref="N32:O32"/>
    <mergeCell ref="P32:Q32"/>
    <mergeCell ref="U32:AA33"/>
    <mergeCell ref="C33:E33"/>
    <mergeCell ref="U34:AA35"/>
    <mergeCell ref="C35:E35"/>
    <mergeCell ref="F35:I35"/>
    <mergeCell ref="J35:K35"/>
    <mergeCell ref="N35:O35"/>
    <mergeCell ref="P35:Q35"/>
    <mergeCell ref="F33:I33"/>
    <mergeCell ref="J33:K33"/>
    <mergeCell ref="N33:O33"/>
    <mergeCell ref="P33:Q33"/>
    <mergeCell ref="C34:E34"/>
    <mergeCell ref="F34:I34"/>
    <mergeCell ref="J34:K34"/>
    <mergeCell ref="N34:O34"/>
    <mergeCell ref="P34:Q34"/>
    <mergeCell ref="N40:O40"/>
    <mergeCell ref="P40:Q40"/>
    <mergeCell ref="C36:E36"/>
    <mergeCell ref="F36:I36"/>
    <mergeCell ref="J36:K36"/>
    <mergeCell ref="N36:O36"/>
    <mergeCell ref="P36:Q36"/>
    <mergeCell ref="U36:AA37"/>
    <mergeCell ref="C37:E37"/>
    <mergeCell ref="F37:I37"/>
    <mergeCell ref="J37:K37"/>
    <mergeCell ref="N37:O37"/>
    <mergeCell ref="N41:O41"/>
    <mergeCell ref="P41:Q41"/>
    <mergeCell ref="C42:E42"/>
    <mergeCell ref="F42:I42"/>
    <mergeCell ref="J42:K42"/>
    <mergeCell ref="N42:O42"/>
    <mergeCell ref="P42:Q42"/>
    <mergeCell ref="P37:Q37"/>
    <mergeCell ref="C38:E38"/>
    <mergeCell ref="F38:I38"/>
    <mergeCell ref="J38:K38"/>
    <mergeCell ref="N38:O38"/>
    <mergeCell ref="P38:Q38"/>
    <mergeCell ref="C39:E39"/>
    <mergeCell ref="F39:I39"/>
    <mergeCell ref="J39:K39"/>
    <mergeCell ref="C40:E40"/>
    <mergeCell ref="F40:I40"/>
    <mergeCell ref="J40:K40"/>
    <mergeCell ref="C41:E41"/>
    <mergeCell ref="F41:I41"/>
    <mergeCell ref="J41:K41"/>
    <mergeCell ref="N39:O39"/>
    <mergeCell ref="P39:Q39"/>
  </mergeCells>
  <phoneticPr fontId="1"/>
  <dataValidations count="2">
    <dataValidation type="list" showInputMessage="1" showErrorMessage="1" sqref="O4:V4" xr:uid="{03D5A71A-AA5D-4BD7-A5CF-54532484A90F}">
      <formula1>"中間検査,年度末中間検査,確定検査,概算払"</formula1>
    </dataValidation>
    <dataValidation type="list" allowBlank="1" showInputMessage="1" sqref="B33:B42" xr:uid="{BF93CAAA-8E5E-45E5-B3D6-B86415BDA79E}">
      <formula1>"中間検査,年度末中間検査,確定検査"</formula1>
    </dataValidation>
  </dataValidations>
  <pageMargins left="0.39370078740157483" right="0.19685039370078741" top="0.70866141732283472" bottom="0.51181102362204722" header="0.51181102362204722" footer="0.39370078740157483"/>
  <pageSetup paperSize="9" scale="74" orientation="landscape" r:id="rId1"/>
  <headerFooter alignWithMargins="0"/>
  <rowBreaks count="1" manualBreakCount="1">
    <brk id="43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A366D-81DD-4836-9F69-CFEC9FBFD89B}">
  <dimension ref="A1:AG51"/>
  <sheetViews>
    <sheetView view="pageBreakPreview" zoomScale="85" zoomScaleNormal="100" zoomScaleSheetLayoutView="85" workbookViewId="0">
      <selection activeCell="AD36" sqref="AD36"/>
    </sheetView>
  </sheetViews>
  <sheetFormatPr defaultColWidth="9" defaultRowHeight="13.2" x14ac:dyDescent="0.2"/>
  <cols>
    <col min="1" max="1" width="3.88671875" style="138" customWidth="1"/>
    <col min="2" max="2" width="9.109375" style="138" customWidth="1"/>
    <col min="3" max="3" width="8.109375" style="138" customWidth="1"/>
    <col min="4" max="4" width="1.6640625" style="138" customWidth="1"/>
    <col min="5" max="5" width="10.109375" style="138" customWidth="1"/>
    <col min="6" max="6" width="1.6640625" style="138" customWidth="1"/>
    <col min="7" max="7" width="9.77734375" style="138" customWidth="1"/>
    <col min="8" max="8" width="1.6640625" style="138" customWidth="1"/>
    <col min="9" max="9" width="9.6640625" style="138" customWidth="1"/>
    <col min="10" max="10" width="1.6640625" style="138" customWidth="1"/>
    <col min="11" max="11" width="9.77734375" style="138" customWidth="1"/>
    <col min="12" max="12" width="1.6640625" style="138" customWidth="1"/>
    <col min="13" max="13" width="10.33203125" style="138" customWidth="1"/>
    <col min="14" max="14" width="1.21875" style="138" customWidth="1"/>
    <col min="15" max="15" width="9.88671875" style="138" customWidth="1"/>
    <col min="16" max="16" width="1.33203125" style="138" customWidth="1"/>
    <col min="17" max="17" width="8.33203125" style="138" customWidth="1"/>
    <col min="18" max="18" width="1.33203125" style="138" customWidth="1"/>
    <col min="19" max="19" width="7.6640625" style="138" customWidth="1"/>
    <col min="20" max="20" width="1.88671875" style="138" customWidth="1"/>
    <col min="21" max="21" width="7.109375" style="138" customWidth="1"/>
    <col min="22" max="22" width="1.6640625" style="138" customWidth="1"/>
    <col min="23" max="23" width="11.33203125" style="138" customWidth="1"/>
    <col min="24" max="24" width="10.77734375" style="138" customWidth="1"/>
    <col min="25" max="25" width="9.77734375" style="138" customWidth="1"/>
    <col min="26" max="26" width="12" style="138" customWidth="1"/>
    <col min="27" max="27" width="14.109375" style="138" customWidth="1"/>
    <col min="28" max="29" width="1.77734375" style="138" customWidth="1"/>
    <col min="30" max="30" width="10.77734375" style="138" customWidth="1"/>
    <col min="31" max="31" width="9.109375" style="138" customWidth="1"/>
    <col min="32" max="32" width="11.88671875" style="138" customWidth="1"/>
    <col min="33" max="33" width="9" style="138"/>
    <col min="34" max="34" width="12.6640625" style="138" customWidth="1"/>
    <col min="35" max="16384" width="9" style="138"/>
  </cols>
  <sheetData>
    <row r="1" spans="1:31" ht="7.5" customHeight="1" x14ac:dyDescent="0.2"/>
    <row r="2" spans="1:31" ht="18" customHeight="1" x14ac:dyDescent="0.2">
      <c r="A2" s="569" t="s">
        <v>98</v>
      </c>
      <c r="B2" s="569"/>
      <c r="C2" s="569"/>
      <c r="D2" s="569"/>
      <c r="E2" s="569"/>
      <c r="F2" s="570" t="s">
        <v>4</v>
      </c>
      <c r="G2" s="570"/>
      <c r="H2" s="570"/>
      <c r="I2" s="571" t="s">
        <v>99</v>
      </c>
      <c r="J2" s="572"/>
      <c r="K2" s="572"/>
      <c r="L2" s="572"/>
      <c r="M2" s="573" t="s">
        <v>6</v>
      </c>
      <c r="N2" s="574"/>
      <c r="O2" s="574"/>
      <c r="P2" s="139"/>
      <c r="Q2" s="139"/>
      <c r="R2" s="139"/>
      <c r="S2" s="139"/>
      <c r="T2" s="139"/>
      <c r="U2" s="139"/>
      <c r="V2" s="561" t="s">
        <v>100</v>
      </c>
      <c r="W2" s="561"/>
      <c r="X2" s="575" t="s">
        <v>9</v>
      </c>
      <c r="Y2" s="576"/>
      <c r="Z2" s="576"/>
      <c r="AA2" s="140"/>
      <c r="AB2" s="141"/>
      <c r="AC2" s="141"/>
    </row>
    <row r="3" spans="1:31" ht="18" customHeight="1" x14ac:dyDescent="0.2">
      <c r="A3" s="561" t="s">
        <v>101</v>
      </c>
      <c r="B3" s="561"/>
      <c r="C3" s="568"/>
      <c r="D3" s="568"/>
      <c r="E3" s="568"/>
      <c r="F3" s="568"/>
      <c r="G3" s="568"/>
      <c r="H3" s="561" t="s">
        <v>102</v>
      </c>
      <c r="I3" s="561"/>
      <c r="J3" s="142"/>
      <c r="K3" s="577"/>
      <c r="L3" s="577"/>
      <c r="M3" s="577"/>
      <c r="N3" s="577"/>
      <c r="O3" s="577"/>
      <c r="P3" s="577"/>
      <c r="Q3" s="577"/>
      <c r="R3" s="577"/>
      <c r="S3" s="577"/>
      <c r="T3" s="577"/>
      <c r="U3" s="577"/>
      <c r="V3" s="561" t="s">
        <v>13</v>
      </c>
      <c r="W3" s="561"/>
      <c r="X3" s="568" t="s">
        <v>14</v>
      </c>
      <c r="Y3" s="568"/>
      <c r="Z3" s="568"/>
      <c r="AA3" s="568"/>
      <c r="AB3" s="141"/>
      <c r="AC3" s="141"/>
      <c r="AD3" s="141"/>
    </row>
    <row r="4" spans="1:31" ht="18" customHeight="1" x14ac:dyDescent="0.2">
      <c r="A4" s="561" t="s">
        <v>103</v>
      </c>
      <c r="B4" s="561"/>
      <c r="C4" s="543"/>
      <c r="D4" s="543"/>
      <c r="E4" s="543"/>
      <c r="F4" s="543"/>
      <c r="G4" s="543"/>
      <c r="H4" s="143"/>
      <c r="I4" s="144"/>
      <c r="J4" s="145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61" t="s">
        <v>104</v>
      </c>
      <c r="W4" s="561"/>
      <c r="X4" s="543" t="s">
        <v>17</v>
      </c>
      <c r="Y4" s="544"/>
      <c r="Z4" s="544"/>
      <c r="AA4" s="544"/>
      <c r="AB4" s="141"/>
      <c r="AC4" s="141"/>
      <c r="AD4" s="141"/>
    </row>
    <row r="5" spans="1:31" ht="18" customHeight="1" x14ac:dyDescent="0.2">
      <c r="A5" s="561"/>
      <c r="B5" s="562"/>
      <c r="C5" s="564"/>
      <c r="D5" s="146"/>
      <c r="E5" s="566"/>
      <c r="F5" s="566"/>
      <c r="G5" s="566"/>
      <c r="H5" s="147"/>
      <c r="I5" s="144"/>
      <c r="J5" s="145"/>
      <c r="K5" s="543"/>
      <c r="L5" s="543"/>
      <c r="M5" s="543"/>
      <c r="N5" s="543"/>
      <c r="O5" s="543"/>
      <c r="P5" s="543"/>
      <c r="Q5" s="543"/>
      <c r="R5" s="543"/>
      <c r="S5" s="543"/>
      <c r="T5" s="543"/>
      <c r="U5" s="543"/>
      <c r="V5" s="561" t="s">
        <v>105</v>
      </c>
      <c r="W5" s="561"/>
      <c r="X5" s="543" t="s">
        <v>22</v>
      </c>
      <c r="Y5" s="544"/>
      <c r="Z5" s="544"/>
      <c r="AA5" s="544"/>
      <c r="AB5" s="141"/>
      <c r="AC5" s="141"/>
      <c r="AD5" s="141"/>
    </row>
    <row r="6" spans="1:31" ht="18" customHeight="1" x14ac:dyDescent="0.2">
      <c r="A6" s="563"/>
      <c r="B6" s="563"/>
      <c r="C6" s="565"/>
      <c r="D6" s="148"/>
      <c r="E6" s="567"/>
      <c r="F6" s="567"/>
      <c r="G6" s="567"/>
      <c r="H6" s="545"/>
      <c r="I6" s="545"/>
      <c r="J6" s="149"/>
      <c r="K6" s="546"/>
      <c r="L6" s="546"/>
      <c r="M6" s="546"/>
      <c r="N6" s="546"/>
      <c r="O6" s="546"/>
      <c r="P6" s="546"/>
      <c r="Q6" s="546"/>
      <c r="R6" s="546"/>
      <c r="S6" s="546"/>
      <c r="T6" s="546"/>
      <c r="U6" s="546"/>
      <c r="V6" s="547" t="s">
        <v>23</v>
      </c>
      <c r="W6" s="547"/>
      <c r="X6" s="548" t="s">
        <v>24</v>
      </c>
      <c r="Y6" s="549"/>
      <c r="Z6" s="549"/>
      <c r="AA6" s="549"/>
      <c r="AB6" s="141"/>
      <c r="AC6" s="141"/>
      <c r="AD6" s="141"/>
    </row>
    <row r="7" spans="1:31" ht="23.25" customHeight="1" x14ac:dyDescent="0.2">
      <c r="A7" s="531" t="s">
        <v>25</v>
      </c>
      <c r="B7" s="533"/>
      <c r="C7" s="532"/>
      <c r="D7" s="553" t="s">
        <v>106</v>
      </c>
      <c r="E7" s="554"/>
      <c r="F7" s="557" t="s">
        <v>107</v>
      </c>
      <c r="G7" s="558"/>
      <c r="H7" s="531" t="s">
        <v>108</v>
      </c>
      <c r="I7" s="532"/>
      <c r="J7" s="531" t="s">
        <v>109</v>
      </c>
      <c r="K7" s="532"/>
      <c r="L7" s="531" t="s">
        <v>110</v>
      </c>
      <c r="M7" s="532"/>
      <c r="N7" s="531" t="s">
        <v>111</v>
      </c>
      <c r="O7" s="532"/>
      <c r="P7" s="531" t="s">
        <v>31</v>
      </c>
      <c r="Q7" s="533"/>
      <c r="R7" s="533"/>
      <c r="S7" s="532"/>
      <c r="T7" s="531" t="s">
        <v>32</v>
      </c>
      <c r="U7" s="532"/>
      <c r="V7" s="536" t="s">
        <v>112</v>
      </c>
      <c r="W7" s="537"/>
      <c r="X7" s="540" t="s">
        <v>113</v>
      </c>
      <c r="Y7" s="519" t="s">
        <v>35</v>
      </c>
      <c r="Z7" s="522" t="s">
        <v>36</v>
      </c>
      <c r="AA7" s="524" t="s">
        <v>114</v>
      </c>
      <c r="AB7" s="141"/>
      <c r="AC7" s="141"/>
    </row>
    <row r="8" spans="1:31" ht="19.5" customHeight="1" x14ac:dyDescent="0.2">
      <c r="A8" s="550"/>
      <c r="B8" s="551"/>
      <c r="C8" s="552"/>
      <c r="D8" s="555"/>
      <c r="E8" s="556"/>
      <c r="F8" s="559"/>
      <c r="G8" s="560"/>
      <c r="H8" s="527" t="s">
        <v>115</v>
      </c>
      <c r="I8" s="528"/>
      <c r="J8" s="527" t="s">
        <v>115</v>
      </c>
      <c r="K8" s="528"/>
      <c r="L8" s="527" t="s">
        <v>115</v>
      </c>
      <c r="M8" s="528"/>
      <c r="N8" s="527" t="s">
        <v>115</v>
      </c>
      <c r="O8" s="528"/>
      <c r="P8" s="529" t="s">
        <v>40</v>
      </c>
      <c r="Q8" s="530"/>
      <c r="R8" s="529" t="s">
        <v>40</v>
      </c>
      <c r="S8" s="530"/>
      <c r="T8" s="534"/>
      <c r="U8" s="535"/>
      <c r="V8" s="538"/>
      <c r="W8" s="539"/>
      <c r="X8" s="541"/>
      <c r="Y8" s="520"/>
      <c r="Z8" s="523"/>
      <c r="AA8" s="525"/>
      <c r="AB8" s="141"/>
      <c r="AC8" s="141"/>
    </row>
    <row r="9" spans="1:31" ht="22.5" customHeight="1" x14ac:dyDescent="0.2">
      <c r="A9" s="516" t="s">
        <v>116</v>
      </c>
      <c r="B9" s="517"/>
      <c r="C9" s="518"/>
      <c r="D9" s="150"/>
      <c r="E9" s="151">
        <v>0</v>
      </c>
      <c r="F9" s="152"/>
      <c r="G9" s="151">
        <v>0</v>
      </c>
      <c r="H9" s="153"/>
      <c r="I9" s="154" t="s">
        <v>117</v>
      </c>
      <c r="J9" s="152"/>
      <c r="K9" s="155" t="s">
        <v>117</v>
      </c>
      <c r="L9" s="156"/>
      <c r="M9" s="155" t="s">
        <v>117</v>
      </c>
      <c r="N9" s="156"/>
      <c r="O9" s="155" t="s">
        <v>117</v>
      </c>
      <c r="P9" s="156"/>
      <c r="Q9" s="155" t="s">
        <v>117</v>
      </c>
      <c r="R9" s="156"/>
      <c r="S9" s="155" t="s">
        <v>117</v>
      </c>
      <c r="T9" s="152"/>
      <c r="U9" s="155" t="s">
        <v>117</v>
      </c>
      <c r="V9" s="156"/>
      <c r="W9" s="157">
        <f>G9</f>
        <v>0</v>
      </c>
      <c r="X9" s="542"/>
      <c r="Y9" s="521"/>
      <c r="Z9" s="158" t="s">
        <v>41</v>
      </c>
      <c r="AA9" s="526"/>
      <c r="AB9" s="141"/>
      <c r="AC9" s="141"/>
    </row>
    <row r="10" spans="1:31" ht="21" customHeight="1" x14ac:dyDescent="0.2">
      <c r="A10" s="508" t="s">
        <v>42</v>
      </c>
      <c r="B10" s="508"/>
      <c r="C10" s="508"/>
      <c r="D10" s="159"/>
      <c r="E10" s="160">
        <f>SUM(E11:E13)</f>
        <v>0</v>
      </c>
      <c r="F10" s="161"/>
      <c r="G10" s="162">
        <f>SUM(G11:G13)</f>
        <v>0</v>
      </c>
      <c r="H10" s="163"/>
      <c r="I10" s="164">
        <f>SUM(I11:I13)</f>
        <v>0</v>
      </c>
      <c r="J10" s="161"/>
      <c r="K10" s="164">
        <f>SUM(K11:K13)</f>
        <v>0</v>
      </c>
      <c r="L10" s="161"/>
      <c r="M10" s="164">
        <f>SUM(M11:M13)</f>
        <v>0</v>
      </c>
      <c r="N10" s="161"/>
      <c r="O10" s="164">
        <f>SUM(O11:O13)</f>
        <v>0</v>
      </c>
      <c r="P10" s="161"/>
      <c r="Q10" s="164">
        <f>SUM(Q11:Q13)</f>
        <v>0</v>
      </c>
      <c r="R10" s="165"/>
      <c r="S10" s="164">
        <f>SUM(S11:S13)</f>
        <v>0</v>
      </c>
      <c r="T10" s="161"/>
      <c r="U10" s="164">
        <f>SUM(U11:U13)</f>
        <v>0</v>
      </c>
      <c r="V10" s="161"/>
      <c r="W10" s="164">
        <f>SUM(W11:W13)</f>
        <v>0</v>
      </c>
      <c r="X10" s="166">
        <f>G10-W10</f>
        <v>0</v>
      </c>
      <c r="Y10" s="167"/>
      <c r="Z10" s="168">
        <f>SUM(G10,Y10)</f>
        <v>0</v>
      </c>
      <c r="AA10" s="168">
        <f>MIN(W10,Z10)</f>
        <v>0</v>
      </c>
      <c r="AB10" s="141"/>
      <c r="AC10" s="141"/>
    </row>
    <row r="11" spans="1:31" ht="21" customHeight="1" x14ac:dyDescent="0.2">
      <c r="A11" s="507" t="s">
        <v>43</v>
      </c>
      <c r="B11" s="507"/>
      <c r="C11" s="507"/>
      <c r="D11" s="169"/>
      <c r="E11" s="170"/>
      <c r="F11" s="171"/>
      <c r="G11" s="170"/>
      <c r="H11" s="172"/>
      <c r="I11" s="173"/>
      <c r="J11" s="171"/>
      <c r="K11" s="173"/>
      <c r="L11" s="171"/>
      <c r="M11" s="173"/>
      <c r="N11" s="171"/>
      <c r="O11" s="173"/>
      <c r="P11" s="171"/>
      <c r="Q11" s="173"/>
      <c r="R11" s="174"/>
      <c r="S11" s="173"/>
      <c r="T11" s="171"/>
      <c r="U11" s="173"/>
      <c r="V11" s="171"/>
      <c r="W11" s="175">
        <f>I11+K11+M11+O11+U11</f>
        <v>0</v>
      </c>
      <c r="X11" s="176"/>
      <c r="Y11" s="177"/>
      <c r="Z11" s="178"/>
      <c r="AA11" s="178"/>
      <c r="AB11" s="141"/>
      <c r="AC11" s="141"/>
    </row>
    <row r="12" spans="1:31" ht="21" customHeight="1" x14ac:dyDescent="0.2">
      <c r="A12" s="507" t="s">
        <v>44</v>
      </c>
      <c r="B12" s="507"/>
      <c r="C12" s="507"/>
      <c r="D12" s="169"/>
      <c r="E12" s="179"/>
      <c r="F12" s="171"/>
      <c r="G12" s="179"/>
      <c r="H12" s="180"/>
      <c r="I12" s="181"/>
      <c r="J12" s="171"/>
      <c r="K12" s="181"/>
      <c r="L12" s="171"/>
      <c r="M12" s="181"/>
      <c r="N12" s="171"/>
      <c r="O12" s="181"/>
      <c r="P12" s="171"/>
      <c r="Q12" s="181"/>
      <c r="R12" s="171"/>
      <c r="S12" s="181"/>
      <c r="T12" s="171"/>
      <c r="U12" s="181"/>
      <c r="V12" s="171"/>
      <c r="W12" s="182">
        <f>I12+K12+M12+O12+U12</f>
        <v>0</v>
      </c>
      <c r="X12" s="176"/>
      <c r="Y12" s="177"/>
      <c r="Z12" s="178"/>
      <c r="AA12" s="178"/>
      <c r="AB12" s="141"/>
      <c r="AC12" s="141"/>
    </row>
    <row r="13" spans="1:31" ht="21" customHeight="1" x14ac:dyDescent="0.2">
      <c r="A13" s="506" t="s">
        <v>45</v>
      </c>
      <c r="B13" s="506"/>
      <c r="C13" s="506"/>
      <c r="D13" s="183"/>
      <c r="E13" s="184"/>
      <c r="F13" s="185"/>
      <c r="G13" s="184"/>
      <c r="H13" s="186"/>
      <c r="I13" s="187"/>
      <c r="J13" s="185"/>
      <c r="K13" s="187"/>
      <c r="L13" s="185"/>
      <c r="M13" s="187"/>
      <c r="N13" s="185"/>
      <c r="O13" s="187"/>
      <c r="P13" s="185"/>
      <c r="Q13" s="187"/>
      <c r="R13" s="185"/>
      <c r="S13" s="187"/>
      <c r="T13" s="185"/>
      <c r="U13" s="187"/>
      <c r="V13" s="185"/>
      <c r="W13" s="188">
        <f>I13+K13+M13+O13+U13</f>
        <v>0</v>
      </c>
      <c r="X13" s="189"/>
      <c r="Y13" s="190"/>
      <c r="Z13" s="191"/>
      <c r="AA13" s="191"/>
      <c r="AB13" s="141"/>
      <c r="AC13" s="141"/>
    </row>
    <row r="14" spans="1:31" ht="21" customHeight="1" x14ac:dyDescent="0.2">
      <c r="A14" s="508" t="s">
        <v>46</v>
      </c>
      <c r="B14" s="508"/>
      <c r="C14" s="508"/>
      <c r="D14" s="159"/>
      <c r="E14" s="160">
        <f>SUM(E15:E16)</f>
        <v>0</v>
      </c>
      <c r="F14" s="161"/>
      <c r="G14" s="162">
        <f>SUM(G15:G16)</f>
        <v>0</v>
      </c>
      <c r="H14" s="163"/>
      <c r="I14" s="164">
        <f>SUM(I15:I16)</f>
        <v>0</v>
      </c>
      <c r="J14" s="161"/>
      <c r="K14" s="164">
        <f>SUM(K15:K16)</f>
        <v>0</v>
      </c>
      <c r="L14" s="161"/>
      <c r="M14" s="164">
        <f>SUM(M15:M16)</f>
        <v>0</v>
      </c>
      <c r="N14" s="161"/>
      <c r="O14" s="164">
        <f>SUM(O15:O16)</f>
        <v>0</v>
      </c>
      <c r="P14" s="161"/>
      <c r="Q14" s="164">
        <f>SUM(Q15:Q16)</f>
        <v>0</v>
      </c>
      <c r="R14" s="165"/>
      <c r="S14" s="164">
        <f>SUM(S15:S16)</f>
        <v>0</v>
      </c>
      <c r="T14" s="161"/>
      <c r="U14" s="164">
        <f>SUM(U15:U16)</f>
        <v>0</v>
      </c>
      <c r="V14" s="161"/>
      <c r="W14" s="164">
        <f>SUM(W15:W16)</f>
        <v>0</v>
      </c>
      <c r="X14" s="166">
        <f>G14-W14</f>
        <v>0</v>
      </c>
      <c r="Y14" s="167"/>
      <c r="Z14" s="168">
        <f>SUM(G14,Y14)</f>
        <v>0</v>
      </c>
      <c r="AA14" s="168">
        <f>MIN(W14,Z14)</f>
        <v>0</v>
      </c>
      <c r="AB14" s="141"/>
      <c r="AC14" s="141"/>
      <c r="AE14" s="141"/>
    </row>
    <row r="15" spans="1:31" ht="21" customHeight="1" x14ac:dyDescent="0.2">
      <c r="A15" s="507" t="s">
        <v>47</v>
      </c>
      <c r="B15" s="507"/>
      <c r="C15" s="507"/>
      <c r="D15" s="169"/>
      <c r="E15" s="170"/>
      <c r="F15" s="171"/>
      <c r="G15" s="170"/>
      <c r="H15" s="172"/>
      <c r="I15" s="173"/>
      <c r="J15" s="171"/>
      <c r="K15" s="173"/>
      <c r="L15" s="171"/>
      <c r="M15" s="173"/>
      <c r="N15" s="171"/>
      <c r="O15" s="173"/>
      <c r="P15" s="171"/>
      <c r="Q15" s="173"/>
      <c r="R15" s="174"/>
      <c r="S15" s="173"/>
      <c r="T15" s="171"/>
      <c r="U15" s="173"/>
      <c r="V15" s="171"/>
      <c r="W15" s="175">
        <f>I15+K15+M15+O15+U15</f>
        <v>0</v>
      </c>
      <c r="X15" s="176"/>
      <c r="Y15" s="177"/>
      <c r="Z15" s="178"/>
      <c r="AA15" s="178"/>
      <c r="AB15" s="141"/>
      <c r="AC15" s="141"/>
      <c r="AE15" s="141"/>
    </row>
    <row r="16" spans="1:31" ht="21" customHeight="1" x14ac:dyDescent="0.2">
      <c r="A16" s="506" t="s">
        <v>48</v>
      </c>
      <c r="B16" s="506"/>
      <c r="C16" s="506"/>
      <c r="D16" s="183"/>
      <c r="E16" s="184"/>
      <c r="F16" s="185"/>
      <c r="G16" s="184"/>
      <c r="H16" s="186"/>
      <c r="I16" s="187"/>
      <c r="J16" s="185"/>
      <c r="K16" s="187"/>
      <c r="L16" s="185"/>
      <c r="M16" s="187"/>
      <c r="N16" s="185"/>
      <c r="O16" s="187"/>
      <c r="P16" s="185"/>
      <c r="Q16" s="187"/>
      <c r="R16" s="185"/>
      <c r="S16" s="187"/>
      <c r="T16" s="185"/>
      <c r="U16" s="187"/>
      <c r="V16" s="185"/>
      <c r="W16" s="188">
        <f>I16+K16+M16+O16+U16</f>
        <v>0</v>
      </c>
      <c r="X16" s="189"/>
      <c r="Y16" s="190"/>
      <c r="Z16" s="191"/>
      <c r="AA16" s="191"/>
      <c r="AB16" s="141"/>
      <c r="AC16" s="141"/>
      <c r="AE16" s="141"/>
    </row>
    <row r="17" spans="1:33" ht="21" customHeight="1" x14ac:dyDescent="0.2">
      <c r="A17" s="508" t="s">
        <v>49</v>
      </c>
      <c r="B17" s="508"/>
      <c r="C17" s="508"/>
      <c r="D17" s="192"/>
      <c r="E17" s="193">
        <f>SUM(E18:E21)</f>
        <v>0</v>
      </c>
      <c r="F17" s="161"/>
      <c r="G17" s="162">
        <f>SUM(G18:G21)</f>
        <v>0</v>
      </c>
      <c r="H17" s="163"/>
      <c r="I17" s="164">
        <f>SUM(I18:I21)</f>
        <v>0</v>
      </c>
      <c r="J17" s="161"/>
      <c r="K17" s="164">
        <f>SUM(K18:K21)</f>
        <v>0</v>
      </c>
      <c r="L17" s="161"/>
      <c r="M17" s="164">
        <f>SUM(M18:M21)</f>
        <v>0</v>
      </c>
      <c r="N17" s="161"/>
      <c r="O17" s="164">
        <f>SUM(O18:O21)</f>
        <v>0</v>
      </c>
      <c r="P17" s="161"/>
      <c r="Q17" s="164">
        <f>SUM(Q18:Q21)</f>
        <v>0</v>
      </c>
      <c r="R17" s="165"/>
      <c r="S17" s="164">
        <f>SUM(S18:S21)</f>
        <v>0</v>
      </c>
      <c r="T17" s="161"/>
      <c r="U17" s="164">
        <f>SUM(U18:U21)</f>
        <v>0</v>
      </c>
      <c r="V17" s="161"/>
      <c r="W17" s="164">
        <f>SUM(W18:W21)</f>
        <v>0</v>
      </c>
      <c r="X17" s="166">
        <f>G17-W17</f>
        <v>0</v>
      </c>
      <c r="Y17" s="194"/>
      <c r="Z17" s="168">
        <f>SUM(G17,Y17)</f>
        <v>0</v>
      </c>
      <c r="AA17" s="168">
        <f>MIN(W17,Z17)</f>
        <v>0</v>
      </c>
      <c r="AB17" s="141"/>
      <c r="AC17" s="141"/>
      <c r="AE17" s="141"/>
    </row>
    <row r="18" spans="1:33" ht="21" customHeight="1" x14ac:dyDescent="0.2">
      <c r="A18" s="507" t="s">
        <v>50</v>
      </c>
      <c r="B18" s="507"/>
      <c r="C18" s="507"/>
      <c r="D18" s="169"/>
      <c r="E18" s="170"/>
      <c r="F18" s="171"/>
      <c r="G18" s="170"/>
      <c r="H18" s="172"/>
      <c r="I18" s="173"/>
      <c r="J18" s="171"/>
      <c r="K18" s="173"/>
      <c r="L18" s="171"/>
      <c r="M18" s="173"/>
      <c r="N18" s="171"/>
      <c r="O18" s="173"/>
      <c r="P18" s="171"/>
      <c r="Q18" s="173"/>
      <c r="R18" s="174"/>
      <c r="S18" s="173"/>
      <c r="T18" s="171"/>
      <c r="U18" s="173"/>
      <c r="V18" s="171"/>
      <c r="W18" s="175">
        <f>I18+K18+M18+O18+U18</f>
        <v>0</v>
      </c>
      <c r="X18" s="176"/>
      <c r="Y18" s="177"/>
      <c r="Z18" s="178"/>
      <c r="AA18" s="178"/>
      <c r="AB18" s="141"/>
      <c r="AC18" s="141"/>
    </row>
    <row r="19" spans="1:33" ht="21" customHeight="1" x14ac:dyDescent="0.2">
      <c r="A19" s="507" t="s">
        <v>51</v>
      </c>
      <c r="B19" s="507"/>
      <c r="C19" s="507"/>
      <c r="D19" s="169"/>
      <c r="E19" s="179"/>
      <c r="F19" s="171"/>
      <c r="G19" s="179"/>
      <c r="H19" s="180"/>
      <c r="I19" s="181"/>
      <c r="J19" s="171"/>
      <c r="K19" s="181"/>
      <c r="L19" s="171"/>
      <c r="M19" s="181"/>
      <c r="N19" s="171"/>
      <c r="O19" s="181"/>
      <c r="P19" s="171"/>
      <c r="Q19" s="181"/>
      <c r="R19" s="171"/>
      <c r="S19" s="181"/>
      <c r="T19" s="171"/>
      <c r="U19" s="181"/>
      <c r="V19" s="171"/>
      <c r="W19" s="182">
        <f>I19+K19+M19+O19+U19</f>
        <v>0</v>
      </c>
      <c r="X19" s="176"/>
      <c r="Y19" s="177"/>
      <c r="Z19" s="178"/>
      <c r="AA19" s="178"/>
      <c r="AB19" s="141"/>
      <c r="AC19" s="141"/>
    </row>
    <row r="20" spans="1:33" ht="21" customHeight="1" x14ac:dyDescent="0.2">
      <c r="A20" s="507" t="s">
        <v>52</v>
      </c>
      <c r="B20" s="507"/>
      <c r="C20" s="507"/>
      <c r="D20" s="169"/>
      <c r="E20" s="179"/>
      <c r="F20" s="171"/>
      <c r="G20" s="179"/>
      <c r="H20" s="180"/>
      <c r="I20" s="181"/>
      <c r="J20" s="171"/>
      <c r="K20" s="181"/>
      <c r="L20" s="171"/>
      <c r="M20" s="181"/>
      <c r="N20" s="171"/>
      <c r="O20" s="181"/>
      <c r="P20" s="171"/>
      <c r="Q20" s="181"/>
      <c r="R20" s="171"/>
      <c r="S20" s="181"/>
      <c r="T20" s="171"/>
      <c r="U20" s="181"/>
      <c r="V20" s="171"/>
      <c r="W20" s="182">
        <f>I20+K20+M20+O20+U20</f>
        <v>0</v>
      </c>
      <c r="X20" s="176"/>
      <c r="Y20" s="177"/>
      <c r="Z20" s="178"/>
      <c r="AA20" s="178"/>
      <c r="AB20" s="141"/>
      <c r="AC20" s="141"/>
    </row>
    <row r="21" spans="1:33" ht="21" customHeight="1" x14ac:dyDescent="0.2">
      <c r="A21" s="509" t="s">
        <v>53</v>
      </c>
      <c r="B21" s="509"/>
      <c r="C21" s="509"/>
      <c r="D21" s="195"/>
      <c r="E21" s="196"/>
      <c r="F21" s="197"/>
      <c r="G21" s="196"/>
      <c r="H21" s="198"/>
      <c r="I21" s="199"/>
      <c r="J21" s="197"/>
      <c r="K21" s="199"/>
      <c r="L21" s="197"/>
      <c r="M21" s="199"/>
      <c r="N21" s="197"/>
      <c r="O21" s="199"/>
      <c r="P21" s="197"/>
      <c r="Q21" s="199"/>
      <c r="R21" s="197"/>
      <c r="S21" s="199"/>
      <c r="T21" s="197"/>
      <c r="U21" s="199"/>
      <c r="V21" s="197"/>
      <c r="W21" s="200">
        <f>I21+K21+M21+O21+U21</f>
        <v>0</v>
      </c>
      <c r="X21" s="201"/>
      <c r="Y21" s="202"/>
      <c r="Z21" s="203"/>
      <c r="AA21" s="204"/>
      <c r="AB21" s="141"/>
      <c r="AC21" s="141"/>
    </row>
    <row r="22" spans="1:33" ht="21" customHeight="1" x14ac:dyDescent="0.2">
      <c r="A22" s="510" t="s">
        <v>118</v>
      </c>
      <c r="B22" s="511"/>
      <c r="C22" s="511"/>
      <c r="D22" s="205"/>
      <c r="E22" s="206">
        <f>SUM(E10,E14,E17)</f>
        <v>0</v>
      </c>
      <c r="F22" s="207"/>
      <c r="G22" s="206">
        <f>SUM(G10,G14,G17)</f>
        <v>0</v>
      </c>
      <c r="H22" s="208"/>
      <c r="I22" s="209"/>
      <c r="J22" s="210"/>
      <c r="K22" s="209"/>
      <c r="L22" s="210"/>
      <c r="M22" s="209"/>
      <c r="N22" s="210"/>
      <c r="O22" s="209"/>
      <c r="P22" s="210"/>
      <c r="Q22" s="211"/>
      <c r="R22" s="210"/>
      <c r="S22" s="209"/>
      <c r="T22" s="210"/>
      <c r="U22" s="209"/>
      <c r="V22" s="207"/>
      <c r="W22" s="212">
        <f>SUM(W10,W14,W17)</f>
        <v>0</v>
      </c>
      <c r="X22" s="213"/>
      <c r="Y22" s="214"/>
      <c r="Z22" s="215"/>
      <c r="AA22" s="216">
        <f>SUM(AA10,AA14,AA17)</f>
        <v>0</v>
      </c>
      <c r="AB22" s="141"/>
      <c r="AC22" s="141"/>
    </row>
    <row r="23" spans="1:33" ht="21" customHeight="1" x14ac:dyDescent="0.2">
      <c r="A23" s="511" t="s">
        <v>119</v>
      </c>
      <c r="B23" s="511"/>
      <c r="C23" s="511"/>
      <c r="D23" s="217"/>
      <c r="E23" s="218">
        <f>ROUNDDOWN(E22*E9,-3)</f>
        <v>0</v>
      </c>
      <c r="F23" s="219"/>
      <c r="G23" s="218">
        <f>ROUNDDOWN(G22*G9,-3)</f>
        <v>0</v>
      </c>
      <c r="H23" s="208"/>
      <c r="I23" s="209"/>
      <c r="J23" s="210"/>
      <c r="K23" s="209"/>
      <c r="L23" s="210"/>
      <c r="M23" s="209"/>
      <c r="N23" s="210"/>
      <c r="O23" s="209"/>
      <c r="P23" s="210"/>
      <c r="Q23" s="211"/>
      <c r="R23" s="210"/>
      <c r="S23" s="209"/>
      <c r="T23" s="210"/>
      <c r="U23" s="209"/>
      <c r="V23" s="207"/>
      <c r="W23" s="212">
        <f>ROUNDDOWN(W22*W9,0)</f>
        <v>0</v>
      </c>
      <c r="X23" s="220">
        <f>G23-W23</f>
        <v>0</v>
      </c>
      <c r="Y23" s="221"/>
      <c r="Z23" s="216">
        <f>SUM(G23,Y23)</f>
        <v>0</v>
      </c>
      <c r="AA23" s="216">
        <f>MIN(ROUNDDOWN(AA22*W9,0),Z23)</f>
        <v>0</v>
      </c>
      <c r="AB23" s="141"/>
      <c r="AC23" s="141"/>
    </row>
    <row r="24" spans="1:33" ht="21" customHeight="1" x14ac:dyDescent="0.2">
      <c r="A24" s="512" t="s">
        <v>120</v>
      </c>
      <c r="B24" s="512"/>
      <c r="C24" s="512"/>
      <c r="D24" s="222"/>
      <c r="E24" s="223">
        <f>SUM(E22:E23)</f>
        <v>0</v>
      </c>
      <c r="F24" s="224"/>
      <c r="G24" s="223">
        <f>SUM(G22:G23)</f>
        <v>0</v>
      </c>
      <c r="H24" s="225"/>
      <c r="I24" s="226"/>
      <c r="J24" s="227"/>
      <c r="K24" s="226"/>
      <c r="L24" s="227"/>
      <c r="M24" s="226"/>
      <c r="N24" s="227"/>
      <c r="O24" s="226"/>
      <c r="P24" s="227"/>
      <c r="Q24" s="225"/>
      <c r="R24" s="227"/>
      <c r="S24" s="226"/>
      <c r="T24" s="227"/>
      <c r="U24" s="226"/>
      <c r="V24" s="224"/>
      <c r="W24" s="228">
        <f>SUM(W22:W23)</f>
        <v>0</v>
      </c>
      <c r="X24" s="229">
        <f>G24-W24</f>
        <v>0</v>
      </c>
      <c r="Y24" s="230">
        <f>SUM(Y10,Y14,Y17,Y23)</f>
        <v>0</v>
      </c>
      <c r="Z24" s="231">
        <f>SUM(G24,Y24)</f>
        <v>0</v>
      </c>
      <c r="AA24" s="231">
        <f>SUM(AA22,AA23)</f>
        <v>0</v>
      </c>
      <c r="AB24" s="141"/>
      <c r="AC24" s="141"/>
    </row>
    <row r="25" spans="1:33" ht="21" customHeight="1" x14ac:dyDescent="0.2">
      <c r="A25" s="513">
        <v>10</v>
      </c>
      <c r="B25" s="514"/>
      <c r="C25" s="515"/>
      <c r="D25" s="232"/>
      <c r="E25" s="233">
        <f>ROUNDDOWN(E24*A25%,0)</f>
        <v>0</v>
      </c>
      <c r="F25" s="234"/>
      <c r="G25" s="233">
        <f>ROUNDDOWN(G24*A25%,0)</f>
        <v>0</v>
      </c>
      <c r="H25" s="235"/>
      <c r="I25" s="236"/>
      <c r="J25" s="237"/>
      <c r="K25" s="236"/>
      <c r="L25" s="237"/>
      <c r="M25" s="236"/>
      <c r="N25" s="237"/>
      <c r="O25" s="236"/>
      <c r="P25" s="237"/>
      <c r="Q25" s="235"/>
      <c r="R25" s="237"/>
      <c r="S25" s="236"/>
      <c r="T25" s="237"/>
      <c r="U25" s="236"/>
      <c r="V25" s="238"/>
      <c r="W25" s="239">
        <f>IF(AND(G25&gt;0,G25&lt;10000000000),ROUNDDOWN(W24*A25%,0),0)</f>
        <v>0</v>
      </c>
      <c r="X25" s="240">
        <f>G25-W25</f>
        <v>0</v>
      </c>
      <c r="Y25" s="241">
        <f>SUMIF(Y10:Y23,"&lt;0",Y10:Y23)</f>
        <v>0</v>
      </c>
      <c r="Z25" s="242" t="s">
        <v>57</v>
      </c>
      <c r="AA25" s="243">
        <f>IF(AND(G25&gt;0,G25&lt;10000000000),ROUNDDOWN(AA24*A25%,0),0)</f>
        <v>0</v>
      </c>
      <c r="AB25" s="141"/>
      <c r="AC25" s="141"/>
    </row>
    <row r="26" spans="1:33" ht="21" customHeight="1" thickBot="1" x14ac:dyDescent="0.25">
      <c r="A26" s="506" t="s">
        <v>121</v>
      </c>
      <c r="B26" s="506"/>
      <c r="C26" s="506"/>
      <c r="D26" s="183"/>
      <c r="E26" s="244">
        <f>SUM(E24:E25)</f>
        <v>0</v>
      </c>
      <c r="F26" s="245"/>
      <c r="G26" s="244">
        <f>SUM(G24:G25)</f>
        <v>0</v>
      </c>
      <c r="H26" s="246"/>
      <c r="I26" s="247"/>
      <c r="J26" s="248"/>
      <c r="K26" s="247"/>
      <c r="L26" s="248"/>
      <c r="M26" s="247"/>
      <c r="N26" s="248"/>
      <c r="O26" s="247"/>
      <c r="P26" s="248"/>
      <c r="Q26" s="246"/>
      <c r="R26" s="248"/>
      <c r="S26" s="247"/>
      <c r="T26" s="248"/>
      <c r="U26" s="246"/>
      <c r="V26" s="207"/>
      <c r="W26" s="249">
        <f>SUM(W24:W25)</f>
        <v>0</v>
      </c>
      <c r="X26" s="223">
        <f>G26-W26</f>
        <v>0</v>
      </c>
      <c r="Y26" s="250">
        <f>ROUNDDOWN(G22*-0.5,0)</f>
        <v>0</v>
      </c>
      <c r="Z26" s="251" t="s">
        <v>60</v>
      </c>
      <c r="AA26" s="252">
        <f>SUM(AA24:AA25)</f>
        <v>0</v>
      </c>
      <c r="AB26" s="141"/>
      <c r="AC26" s="141"/>
    </row>
    <row r="27" spans="1:33" ht="21" customHeight="1" thickBot="1" x14ac:dyDescent="0.25">
      <c r="A27" s="487" t="s">
        <v>122</v>
      </c>
      <c r="B27" s="487"/>
      <c r="C27" s="487"/>
      <c r="D27" s="253"/>
      <c r="E27" s="254">
        <f>E24</f>
        <v>0</v>
      </c>
      <c r="F27" s="255"/>
      <c r="G27" s="256">
        <f>G24</f>
        <v>0</v>
      </c>
      <c r="H27" s="257"/>
      <c r="I27" s="258"/>
      <c r="J27" s="259"/>
      <c r="K27" s="258"/>
      <c r="L27" s="259"/>
      <c r="M27" s="258"/>
      <c r="N27" s="259"/>
      <c r="O27" s="258"/>
      <c r="P27" s="259"/>
      <c r="Q27" s="257"/>
      <c r="R27" s="259"/>
      <c r="S27" s="258"/>
      <c r="T27" s="259"/>
      <c r="U27" s="258"/>
      <c r="V27" s="259"/>
      <c r="W27" s="260"/>
      <c r="X27" s="213"/>
      <c r="Y27" s="261"/>
      <c r="Z27" s="259"/>
      <c r="AA27" s="262">
        <f>AA24</f>
        <v>0</v>
      </c>
      <c r="AB27" s="141"/>
      <c r="AC27" s="141"/>
    </row>
    <row r="28" spans="1:33" ht="7.5" customHeight="1" x14ac:dyDescent="0.2">
      <c r="A28" s="263"/>
      <c r="B28" s="263"/>
      <c r="C28" s="263"/>
      <c r="D28" s="263"/>
      <c r="E28" s="264"/>
      <c r="F28" s="264"/>
      <c r="G28" s="264"/>
      <c r="H28" s="264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  <c r="V28" s="263"/>
      <c r="W28" s="263"/>
      <c r="X28" s="263"/>
      <c r="Y28" s="263"/>
      <c r="Z28" s="263"/>
      <c r="AA28" s="263"/>
      <c r="AB28" s="263"/>
      <c r="AC28" s="263"/>
      <c r="AD28" s="488"/>
      <c r="AE28" s="489"/>
      <c r="AF28" s="489"/>
      <c r="AG28" s="141"/>
    </row>
    <row r="29" spans="1:33" ht="16.5" customHeight="1" x14ac:dyDescent="0.2">
      <c r="A29" s="490" t="s">
        <v>64</v>
      </c>
      <c r="B29" s="492" t="s">
        <v>65</v>
      </c>
      <c r="C29" s="493"/>
      <c r="D29" s="493"/>
      <c r="E29" s="493"/>
      <c r="F29" s="493"/>
      <c r="G29" s="493"/>
      <c r="H29" s="493"/>
      <c r="I29" s="494"/>
      <c r="J29" s="495" t="s">
        <v>123</v>
      </c>
      <c r="K29" s="496"/>
      <c r="L29" s="265"/>
      <c r="M29" s="263"/>
      <c r="N29" s="263"/>
      <c r="O29" s="499" t="s">
        <v>68</v>
      </c>
      <c r="P29" s="476"/>
      <c r="Q29" s="476"/>
      <c r="R29" s="476"/>
      <c r="S29" s="476"/>
      <c r="T29" s="476"/>
      <c r="U29" s="476"/>
      <c r="V29" s="476"/>
      <c r="W29" s="476"/>
      <c r="X29" s="500"/>
      <c r="Y29" s="448"/>
      <c r="Z29" s="448"/>
      <c r="AA29" s="448"/>
      <c r="AB29" s="266"/>
    </row>
    <row r="30" spans="1:33" ht="16.5" customHeight="1" x14ac:dyDescent="0.2">
      <c r="A30" s="491"/>
      <c r="B30" s="267" t="s">
        <v>69</v>
      </c>
      <c r="C30" s="501" t="s">
        <v>70</v>
      </c>
      <c r="D30" s="501"/>
      <c r="E30" s="501"/>
      <c r="F30" s="502" t="s">
        <v>71</v>
      </c>
      <c r="G30" s="352"/>
      <c r="H30" s="352"/>
      <c r="I30" s="353"/>
      <c r="J30" s="497"/>
      <c r="K30" s="498"/>
      <c r="L30" s="268"/>
      <c r="M30" s="269" t="s">
        <v>75</v>
      </c>
      <c r="N30" s="269"/>
      <c r="O30" s="470"/>
      <c r="P30" s="470"/>
      <c r="Q30" s="470"/>
      <c r="R30" s="470"/>
      <c r="S30" s="470"/>
      <c r="T30" s="470"/>
      <c r="U30" s="470"/>
      <c r="V30" s="470"/>
      <c r="W30" s="470"/>
      <c r="X30" s="503"/>
      <c r="Y30" s="504"/>
      <c r="Z30" s="504"/>
      <c r="AA30" s="505"/>
    </row>
    <row r="31" spans="1:33" ht="16.5" customHeight="1" x14ac:dyDescent="0.2">
      <c r="A31" s="270" t="s">
        <v>76</v>
      </c>
      <c r="B31" s="118"/>
      <c r="C31" s="471" t="s">
        <v>77</v>
      </c>
      <c r="D31" s="471"/>
      <c r="E31" s="471"/>
      <c r="F31" s="472" t="s">
        <v>124</v>
      </c>
      <c r="G31" s="333"/>
      <c r="H31" s="333"/>
      <c r="I31" s="334"/>
      <c r="J31" s="473" t="s">
        <v>94</v>
      </c>
      <c r="K31" s="474"/>
      <c r="L31" s="271"/>
      <c r="M31" s="269" t="s">
        <v>80</v>
      </c>
      <c r="N31" s="269"/>
      <c r="O31" s="468"/>
      <c r="P31" s="468"/>
      <c r="Q31" s="468"/>
      <c r="R31" s="468"/>
      <c r="S31" s="468"/>
      <c r="T31" s="468"/>
      <c r="U31" s="468"/>
      <c r="V31" s="468"/>
      <c r="W31" s="468"/>
      <c r="X31" s="504"/>
      <c r="Y31" s="504"/>
      <c r="Z31" s="504"/>
      <c r="AA31" s="448"/>
    </row>
    <row r="32" spans="1:33" ht="16.5" customHeight="1" x14ac:dyDescent="0.2">
      <c r="A32" s="270" t="s">
        <v>81</v>
      </c>
      <c r="B32" s="118"/>
      <c r="C32" s="471" t="s">
        <v>77</v>
      </c>
      <c r="D32" s="471"/>
      <c r="E32" s="471"/>
      <c r="F32" s="472" t="s">
        <v>124</v>
      </c>
      <c r="G32" s="333"/>
      <c r="H32" s="333"/>
      <c r="I32" s="334"/>
      <c r="J32" s="473" t="s">
        <v>94</v>
      </c>
      <c r="K32" s="483"/>
      <c r="L32" s="484" t="s">
        <v>125</v>
      </c>
      <c r="M32" s="485"/>
      <c r="N32" s="269"/>
      <c r="O32" s="475"/>
      <c r="P32" s="475"/>
      <c r="Q32" s="475"/>
      <c r="R32" s="475"/>
      <c r="S32" s="475"/>
      <c r="T32" s="475"/>
      <c r="U32" s="475"/>
      <c r="V32" s="475"/>
      <c r="W32" s="475"/>
      <c r="X32" s="141"/>
    </row>
    <row r="33" spans="1:33" ht="16.5" customHeight="1" x14ac:dyDescent="0.2">
      <c r="A33" s="270" t="s">
        <v>82</v>
      </c>
      <c r="B33" s="118"/>
      <c r="C33" s="471" t="s">
        <v>77</v>
      </c>
      <c r="D33" s="471"/>
      <c r="E33" s="471"/>
      <c r="F33" s="472" t="s">
        <v>124</v>
      </c>
      <c r="G33" s="333"/>
      <c r="H33" s="333"/>
      <c r="I33" s="334"/>
      <c r="J33" s="473" t="s">
        <v>94</v>
      </c>
      <c r="K33" s="483"/>
      <c r="L33" s="486"/>
      <c r="M33" s="485"/>
      <c r="N33" s="272"/>
      <c r="O33" s="468"/>
      <c r="P33" s="469"/>
      <c r="Q33" s="469"/>
      <c r="R33" s="469"/>
      <c r="S33" s="469"/>
      <c r="T33" s="469"/>
      <c r="U33" s="469"/>
      <c r="V33" s="469"/>
      <c r="W33" s="469"/>
      <c r="X33" s="141"/>
    </row>
    <row r="34" spans="1:33" ht="16.5" customHeight="1" x14ac:dyDescent="0.2">
      <c r="A34" s="270" t="s">
        <v>83</v>
      </c>
      <c r="B34" s="118"/>
      <c r="C34" s="471" t="s">
        <v>77</v>
      </c>
      <c r="D34" s="471"/>
      <c r="E34" s="471"/>
      <c r="F34" s="472" t="s">
        <v>124</v>
      </c>
      <c r="G34" s="333"/>
      <c r="H34" s="333"/>
      <c r="I34" s="334"/>
      <c r="J34" s="473" t="s">
        <v>94</v>
      </c>
      <c r="K34" s="474"/>
      <c r="L34" s="486"/>
      <c r="M34" s="485"/>
      <c r="N34" s="272"/>
      <c r="O34" s="470"/>
      <c r="P34" s="470"/>
      <c r="Q34" s="470"/>
      <c r="R34" s="470"/>
      <c r="S34" s="470"/>
      <c r="T34" s="470"/>
      <c r="U34" s="470"/>
      <c r="V34" s="470"/>
      <c r="W34" s="470"/>
      <c r="AB34" s="141"/>
      <c r="AC34" s="141"/>
    </row>
    <row r="35" spans="1:33" ht="16.5" customHeight="1" x14ac:dyDescent="0.2">
      <c r="A35" s="270" t="s">
        <v>84</v>
      </c>
      <c r="B35" s="118"/>
      <c r="C35" s="471" t="s">
        <v>77</v>
      </c>
      <c r="D35" s="471"/>
      <c r="E35" s="471"/>
      <c r="F35" s="472" t="s">
        <v>124</v>
      </c>
      <c r="G35" s="333"/>
      <c r="H35" s="333"/>
      <c r="I35" s="334"/>
      <c r="J35" s="473" t="s">
        <v>94</v>
      </c>
      <c r="K35" s="474"/>
      <c r="L35" s="486"/>
      <c r="M35" s="485"/>
      <c r="N35" s="273"/>
      <c r="O35" s="475"/>
      <c r="P35" s="476"/>
      <c r="Q35" s="476"/>
      <c r="R35" s="476"/>
      <c r="S35" s="476"/>
      <c r="T35" s="476"/>
      <c r="U35" s="476"/>
      <c r="V35" s="476"/>
      <c r="W35" s="476"/>
      <c r="AB35" s="141"/>
      <c r="AC35" s="141"/>
    </row>
    <row r="36" spans="1:33" ht="18" customHeight="1" x14ac:dyDescent="0.2">
      <c r="A36" s="274" t="s">
        <v>126</v>
      </c>
      <c r="B36" s="104"/>
      <c r="C36" s="477" t="s">
        <v>77</v>
      </c>
      <c r="D36" s="477"/>
      <c r="E36" s="477"/>
      <c r="F36" s="478" t="s">
        <v>124</v>
      </c>
      <c r="G36" s="479"/>
      <c r="H36" s="479"/>
      <c r="I36" s="480"/>
      <c r="J36" s="481" t="s">
        <v>94</v>
      </c>
      <c r="K36" s="482"/>
      <c r="L36" s="486"/>
      <c r="M36" s="485"/>
      <c r="N36" s="273"/>
      <c r="O36" s="470"/>
      <c r="P36" s="470"/>
      <c r="Q36" s="470"/>
      <c r="R36" s="470"/>
      <c r="S36" s="470"/>
      <c r="T36" s="470"/>
      <c r="U36" s="470"/>
      <c r="V36" s="470"/>
      <c r="W36" s="470"/>
      <c r="X36" s="269"/>
      <c r="Y36" s="275"/>
      <c r="Z36" s="275"/>
      <c r="AA36" s="269" t="s">
        <v>127</v>
      </c>
      <c r="AB36" s="141"/>
      <c r="AC36" s="141"/>
    </row>
    <row r="37" spans="1:33" ht="9" customHeight="1" x14ac:dyDescent="0.2">
      <c r="A37" s="276"/>
      <c r="B37" s="277"/>
      <c r="C37" s="277"/>
      <c r="D37" s="277"/>
      <c r="E37" s="277"/>
      <c r="F37" s="277"/>
      <c r="G37" s="277"/>
      <c r="H37" s="277"/>
      <c r="I37" s="278"/>
      <c r="J37" s="278"/>
      <c r="K37" s="271"/>
      <c r="L37" s="279"/>
      <c r="M37" s="279"/>
      <c r="N37" s="273"/>
      <c r="O37" s="280"/>
      <c r="P37" s="280"/>
      <c r="Q37" s="280"/>
      <c r="R37" s="280"/>
      <c r="S37" s="280"/>
      <c r="T37" s="280"/>
      <c r="U37" s="280"/>
      <c r="V37" s="280"/>
      <c r="W37" s="280"/>
      <c r="X37" s="280"/>
      <c r="Y37" s="281"/>
      <c r="Z37" s="281"/>
      <c r="AA37" s="281"/>
      <c r="AB37" s="269"/>
      <c r="AC37" s="269"/>
      <c r="AD37" s="275"/>
      <c r="AE37" s="275"/>
      <c r="AF37" s="282"/>
      <c r="AG37" s="141"/>
    </row>
    <row r="38" spans="1:33" ht="10.5" customHeight="1" x14ac:dyDescent="0.2">
      <c r="A38" s="276"/>
      <c r="B38" s="277"/>
      <c r="C38" s="277"/>
      <c r="D38" s="277"/>
      <c r="E38" s="277"/>
      <c r="F38" s="277"/>
      <c r="G38" s="277"/>
      <c r="H38" s="277"/>
      <c r="I38" s="278"/>
      <c r="J38" s="278"/>
      <c r="K38" s="271"/>
      <c r="L38" s="279"/>
      <c r="M38" s="279"/>
      <c r="N38" s="273"/>
      <c r="O38" s="280"/>
      <c r="P38" s="280"/>
      <c r="Q38" s="280"/>
      <c r="R38" s="280"/>
      <c r="S38" s="280"/>
      <c r="T38" s="280"/>
      <c r="U38" s="280"/>
      <c r="V38" s="280"/>
      <c r="W38" s="280"/>
      <c r="X38" s="280"/>
      <c r="Y38" s="281"/>
      <c r="Z38" s="281"/>
      <c r="AA38" s="281"/>
      <c r="AB38" s="269"/>
      <c r="AC38" s="269"/>
      <c r="AD38" s="275"/>
      <c r="AE38" s="275"/>
      <c r="AF38" s="282"/>
      <c r="AG38" s="141"/>
    </row>
    <row r="39" spans="1:33" ht="15.75" customHeight="1" x14ac:dyDescent="0.2">
      <c r="A39" s="276"/>
      <c r="B39" s="277"/>
      <c r="C39" s="277"/>
      <c r="D39" s="277"/>
      <c r="E39" s="277"/>
      <c r="F39" s="277"/>
      <c r="G39" s="277"/>
      <c r="H39" s="277"/>
      <c r="I39" s="278"/>
      <c r="J39" s="278"/>
      <c r="K39" s="271"/>
      <c r="L39" s="279"/>
      <c r="M39" s="279"/>
      <c r="N39" s="273"/>
      <c r="O39" s="280"/>
      <c r="P39" s="280"/>
      <c r="Q39" s="280"/>
      <c r="R39" s="280"/>
      <c r="S39" s="280"/>
      <c r="T39" s="280"/>
      <c r="U39" s="280"/>
      <c r="V39" s="280"/>
      <c r="W39" s="280"/>
      <c r="X39" s="280"/>
      <c r="Y39" s="281"/>
      <c r="Z39" s="281"/>
      <c r="AA39" s="281"/>
      <c r="AB39" s="269"/>
      <c r="AC39" s="269"/>
      <c r="AD39" s="275"/>
      <c r="AE39" s="275"/>
      <c r="AF39" s="282"/>
      <c r="AG39" s="141"/>
    </row>
    <row r="40" spans="1:33" x14ac:dyDescent="0.2">
      <c r="C40" s="283"/>
      <c r="D40" s="283" t="s">
        <v>128</v>
      </c>
      <c r="E40" s="283"/>
      <c r="F40" s="283"/>
      <c r="G40" s="283"/>
      <c r="H40" s="283"/>
      <c r="I40" s="283"/>
      <c r="J40" s="283"/>
      <c r="K40" s="283"/>
      <c r="L40" s="284"/>
      <c r="M40" s="283"/>
      <c r="N40" s="283"/>
    </row>
    <row r="41" spans="1:33" x14ac:dyDescent="0.2">
      <c r="C41" s="283"/>
      <c r="D41" s="283"/>
      <c r="E41" s="138" t="s">
        <v>129</v>
      </c>
      <c r="F41" s="283"/>
      <c r="G41" s="283"/>
      <c r="H41" s="283"/>
      <c r="I41" s="283"/>
      <c r="J41" s="283"/>
      <c r="K41" s="283"/>
      <c r="L41" s="284"/>
      <c r="M41" s="283"/>
      <c r="N41" s="283"/>
    </row>
    <row r="42" spans="1:33" x14ac:dyDescent="0.2">
      <c r="C42" s="283"/>
      <c r="D42" s="283"/>
      <c r="E42" s="138" t="s">
        <v>130</v>
      </c>
      <c r="F42" s="283"/>
      <c r="G42" s="283"/>
      <c r="H42" s="283"/>
      <c r="I42" s="283"/>
      <c r="J42" s="283"/>
      <c r="K42" s="283"/>
      <c r="L42" s="283"/>
      <c r="M42" s="283"/>
      <c r="N42" s="283"/>
    </row>
    <row r="43" spans="1:33" ht="34.5" customHeight="1" x14ac:dyDescent="0.2">
      <c r="A43" s="285"/>
      <c r="C43" s="286"/>
      <c r="D43" s="286"/>
      <c r="F43" s="286"/>
      <c r="H43" s="286"/>
      <c r="I43" s="287"/>
      <c r="J43" s="287"/>
      <c r="K43" s="288"/>
      <c r="L43" s="289"/>
      <c r="M43" s="289"/>
      <c r="N43" s="290"/>
      <c r="O43" s="291"/>
      <c r="P43" s="291"/>
      <c r="Q43" s="291"/>
      <c r="R43" s="291"/>
      <c r="S43" s="291"/>
      <c r="T43" s="291"/>
      <c r="U43" s="291"/>
      <c r="V43" s="291"/>
      <c r="W43" s="291"/>
      <c r="X43" s="291"/>
      <c r="Y43" s="292"/>
      <c r="Z43" s="292"/>
      <c r="AA43" s="292"/>
      <c r="AB43" s="293"/>
      <c r="AC43" s="293"/>
      <c r="AE43" s="294"/>
      <c r="AG43" s="141"/>
    </row>
    <row r="44" spans="1:33" s="296" customFormat="1" ht="21.75" customHeight="1" x14ac:dyDescent="0.2">
      <c r="A44" s="285"/>
      <c r="B44" s="138"/>
      <c r="C44" s="286"/>
      <c r="D44" s="286"/>
      <c r="E44" s="286"/>
      <c r="F44" s="286"/>
      <c r="G44" s="286"/>
      <c r="H44" s="286"/>
      <c r="I44" s="287"/>
      <c r="J44" s="287"/>
      <c r="K44" s="288"/>
      <c r="L44" s="289"/>
      <c r="M44" s="289"/>
      <c r="N44" s="290"/>
      <c r="O44" s="291"/>
      <c r="P44" s="291"/>
      <c r="Q44" s="291"/>
      <c r="R44" s="291"/>
      <c r="S44" s="291"/>
      <c r="T44" s="291"/>
      <c r="U44" s="291"/>
      <c r="V44" s="291"/>
      <c r="W44" s="291"/>
      <c r="X44" s="291"/>
      <c r="Y44" s="292"/>
      <c r="Z44" s="292"/>
      <c r="AA44" s="292"/>
      <c r="AB44" s="293"/>
      <c r="AC44" s="293"/>
      <c r="AD44" s="294"/>
      <c r="AE44" s="294"/>
      <c r="AF44" s="295"/>
    </row>
    <row r="46" spans="1:33" x14ac:dyDescent="0.2">
      <c r="AF46" s="297"/>
    </row>
    <row r="49" spans="3:14" x14ac:dyDescent="0.2">
      <c r="C49" s="283"/>
      <c r="D49" s="283"/>
      <c r="E49" s="283"/>
      <c r="F49" s="283"/>
      <c r="G49" s="283"/>
      <c r="H49" s="283"/>
      <c r="I49" s="283"/>
      <c r="J49" s="283"/>
      <c r="K49" s="283"/>
      <c r="L49" s="284"/>
      <c r="M49" s="283"/>
      <c r="N49" s="283"/>
    </row>
    <row r="50" spans="3:14" x14ac:dyDescent="0.2">
      <c r="C50" s="283"/>
      <c r="D50" s="283"/>
      <c r="E50" s="283"/>
      <c r="F50" s="283"/>
      <c r="G50" s="283"/>
      <c r="H50" s="283"/>
      <c r="I50" s="283"/>
      <c r="J50" s="283"/>
      <c r="K50" s="283"/>
      <c r="L50" s="284"/>
      <c r="M50" s="283"/>
      <c r="N50" s="283"/>
    </row>
    <row r="51" spans="3:14" x14ac:dyDescent="0.2">
      <c r="C51" s="283"/>
      <c r="D51" s="283"/>
      <c r="E51" s="283"/>
      <c r="F51" s="283"/>
      <c r="G51" s="283"/>
      <c r="H51" s="283"/>
      <c r="I51" s="283"/>
      <c r="J51" s="283"/>
      <c r="K51" s="283"/>
      <c r="L51" s="283"/>
      <c r="M51" s="283"/>
      <c r="N51" s="283"/>
    </row>
  </sheetData>
  <sheetProtection algorithmName="SHA-512" hashValue="wBlNWrHIRoeni2L89rp6Y6eaoxF9evcTitRFsW23OA7l7SaIKG328MZaunrM5HZc2GcG4we3Qts59Vw8n8mBgQ==" saltValue="crMidQJHZpCzwDfeYs/FGA==" spinCount="100000" sheet="1" formatCells="0" selectLockedCells="1"/>
  <mergeCells count="98">
    <mergeCell ref="X3:AA3"/>
    <mergeCell ref="A2:E2"/>
    <mergeCell ref="F2:H2"/>
    <mergeCell ref="I2:L2"/>
    <mergeCell ref="M2:O2"/>
    <mergeCell ref="V2:W2"/>
    <mergeCell ref="X2:Z2"/>
    <mergeCell ref="A3:B3"/>
    <mergeCell ref="C3:G3"/>
    <mergeCell ref="H3:I3"/>
    <mergeCell ref="K3:U3"/>
    <mergeCell ref="V3:W3"/>
    <mergeCell ref="A5:B6"/>
    <mergeCell ref="C5:C6"/>
    <mergeCell ref="E5:G6"/>
    <mergeCell ref="K5:U5"/>
    <mergeCell ref="V5:W5"/>
    <mergeCell ref="A4:B4"/>
    <mergeCell ref="C4:G4"/>
    <mergeCell ref="K4:U4"/>
    <mergeCell ref="V4:W4"/>
    <mergeCell ref="X4:AA4"/>
    <mergeCell ref="A7:C8"/>
    <mergeCell ref="D7:E8"/>
    <mergeCell ref="F7:G8"/>
    <mergeCell ref="H7:I7"/>
    <mergeCell ref="J7:K7"/>
    <mergeCell ref="X5:AA5"/>
    <mergeCell ref="H6:I6"/>
    <mergeCell ref="K6:U6"/>
    <mergeCell ref="V6:W6"/>
    <mergeCell ref="X6:AA6"/>
    <mergeCell ref="A14:C14"/>
    <mergeCell ref="Y7:Y9"/>
    <mergeCell ref="Z7:Z8"/>
    <mergeCell ref="AA7:AA9"/>
    <mergeCell ref="H8:I8"/>
    <mergeCell ref="J8:K8"/>
    <mergeCell ref="L8:M8"/>
    <mergeCell ref="N8:O8"/>
    <mergeCell ref="P8:Q8"/>
    <mergeCell ref="R8:S8"/>
    <mergeCell ref="L7:M7"/>
    <mergeCell ref="N7:O7"/>
    <mergeCell ref="P7:S7"/>
    <mergeCell ref="T7:U8"/>
    <mergeCell ref="V7:W8"/>
    <mergeCell ref="X7:X9"/>
    <mergeCell ref="A9:C9"/>
    <mergeCell ref="A10:C10"/>
    <mergeCell ref="A11:C11"/>
    <mergeCell ref="A12:C12"/>
    <mergeCell ref="A13:C13"/>
    <mergeCell ref="A26:C26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7:C27"/>
    <mergeCell ref="AD28:AF28"/>
    <mergeCell ref="A29:A30"/>
    <mergeCell ref="B29:I29"/>
    <mergeCell ref="J29:K30"/>
    <mergeCell ref="O29:W30"/>
    <mergeCell ref="X29:AA29"/>
    <mergeCell ref="C30:E30"/>
    <mergeCell ref="F30:I30"/>
    <mergeCell ref="X30:Z31"/>
    <mergeCell ref="AA30:AA31"/>
    <mergeCell ref="C31:E31"/>
    <mergeCell ref="F31:I31"/>
    <mergeCell ref="J31:K31"/>
    <mergeCell ref="O31:W32"/>
    <mergeCell ref="C32:E32"/>
    <mergeCell ref="F32:I32"/>
    <mergeCell ref="J32:K32"/>
    <mergeCell ref="L32:M36"/>
    <mergeCell ref="C33:E33"/>
    <mergeCell ref="F33:I33"/>
    <mergeCell ref="J33:K33"/>
    <mergeCell ref="O33:W34"/>
    <mergeCell ref="C34:E34"/>
    <mergeCell ref="F34:I34"/>
    <mergeCell ref="J34:K34"/>
    <mergeCell ref="C35:E35"/>
    <mergeCell ref="F35:I35"/>
    <mergeCell ref="J35:K35"/>
    <mergeCell ref="O35:W36"/>
    <mergeCell ref="C36:E36"/>
    <mergeCell ref="F36:I36"/>
    <mergeCell ref="J36:K36"/>
  </mergeCells>
  <phoneticPr fontId="1"/>
  <dataValidations count="4">
    <dataValidation type="list" allowBlank="1" showInputMessage="1" sqref="B31:B36" xr:uid="{F31E2060-DB0B-4D2A-A93F-31E8B8B2726F}">
      <formula1>"中間検査,年度末中間検査,確定検査"</formula1>
    </dataValidation>
    <dataValidation type="list" allowBlank="1" showInputMessage="1" showErrorMessage="1" sqref="A25:C25" xr:uid="{B84A9EF8-DBF6-40B4-A023-0E1A08C66C71}">
      <formula1>"8,10"</formula1>
    </dataValidation>
    <dataValidation type="list" showInputMessage="1" showErrorMessage="1" sqref="M2:O2" xr:uid="{A395AFD1-B2AB-4E27-BCA4-493BA007AD16}">
      <formula1>"中間検査,年度末中間検査,確定検査,概算払"</formula1>
    </dataValidation>
    <dataValidation errorStyle="warning" showInputMessage="1" showErrorMessage="1" sqref="C5:C6" xr:uid="{612345DF-6D9F-4C13-A1DB-E5D691A77C90}"/>
  </dataValidations>
  <printOptions horizontalCentered="1"/>
  <pageMargins left="0.19685039370078741" right="0.19685039370078741" top="0.70866141732283472" bottom="0.35433070866141736" header="0.59055118110236227" footer="0.19685039370078741"/>
  <pageSetup paperSize="9" scale="78" orientation="landscape" cellComments="asDisplayed" r:id="rId1"/>
  <headerFooter alignWithMargins="0"/>
  <rowBreaks count="1" manualBreakCount="1">
    <brk id="38" max="27" man="1"/>
  </rowBreaks>
  <colBreaks count="1" manualBreakCount="1">
    <brk id="28" min="1" max="42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B8923-6096-42D3-90AC-56E9F4E0A9E0}">
  <dimension ref="A1:AG42"/>
  <sheetViews>
    <sheetView view="pageBreakPreview" zoomScale="90" zoomScaleNormal="100" zoomScaleSheetLayoutView="90" workbookViewId="0">
      <selection activeCell="AD36" sqref="AD36"/>
    </sheetView>
  </sheetViews>
  <sheetFormatPr defaultColWidth="9" defaultRowHeight="13.2" x14ac:dyDescent="0.2"/>
  <cols>
    <col min="1" max="1" width="3.88671875" style="138" customWidth="1"/>
    <col min="2" max="2" width="9.109375" style="138" customWidth="1"/>
    <col min="3" max="3" width="8.109375" style="138" customWidth="1"/>
    <col min="4" max="4" width="1.6640625" style="138" customWidth="1"/>
    <col min="5" max="5" width="10.109375" style="138" customWidth="1"/>
    <col min="6" max="6" width="1.6640625" style="138" customWidth="1"/>
    <col min="7" max="7" width="9.77734375" style="138" customWidth="1"/>
    <col min="8" max="8" width="1.6640625" style="138" customWidth="1"/>
    <col min="9" max="9" width="9.6640625" style="138" customWidth="1"/>
    <col min="10" max="10" width="1.6640625" style="138" customWidth="1"/>
    <col min="11" max="11" width="9.77734375" style="138" customWidth="1"/>
    <col min="12" max="12" width="1.6640625" style="138" customWidth="1"/>
    <col min="13" max="13" width="10.33203125" style="138" customWidth="1"/>
    <col min="14" max="14" width="1.21875" style="138" customWidth="1"/>
    <col min="15" max="15" width="9.88671875" style="138" customWidth="1"/>
    <col min="16" max="16" width="1.33203125" style="138" customWidth="1"/>
    <col min="17" max="17" width="8.33203125" style="138" customWidth="1"/>
    <col min="18" max="18" width="1.33203125" style="138" customWidth="1"/>
    <col min="19" max="19" width="7.6640625" style="138" customWidth="1"/>
    <col min="20" max="20" width="1.88671875" style="138" customWidth="1"/>
    <col min="21" max="21" width="7.109375" style="138" customWidth="1"/>
    <col min="22" max="22" width="1.6640625" style="138" customWidth="1"/>
    <col min="23" max="23" width="11.33203125" style="138" customWidth="1"/>
    <col min="24" max="24" width="10.77734375" style="138" customWidth="1"/>
    <col min="25" max="25" width="9.77734375" style="138" customWidth="1"/>
    <col min="26" max="26" width="12" style="138" customWidth="1"/>
    <col min="27" max="27" width="14.109375" style="138" customWidth="1"/>
    <col min="28" max="29" width="1.77734375" style="138" customWidth="1"/>
    <col min="30" max="30" width="10.77734375" style="138" customWidth="1"/>
    <col min="31" max="31" width="9.109375" style="138" customWidth="1"/>
    <col min="32" max="32" width="11.88671875" style="138" customWidth="1"/>
    <col min="33" max="33" width="9" style="138"/>
    <col min="34" max="34" width="12.6640625" style="138" customWidth="1"/>
    <col min="35" max="16384" width="9" style="138"/>
  </cols>
  <sheetData>
    <row r="1" spans="1:31" ht="7.5" customHeight="1" x14ac:dyDescent="0.2"/>
    <row r="2" spans="1:31" ht="18" customHeight="1" x14ac:dyDescent="0.2">
      <c r="A2" s="569" t="s">
        <v>98</v>
      </c>
      <c r="B2" s="569"/>
      <c r="C2" s="569"/>
      <c r="D2" s="569"/>
      <c r="E2" s="569"/>
      <c r="F2" s="570" t="s">
        <v>4</v>
      </c>
      <c r="G2" s="570"/>
      <c r="H2" s="570"/>
      <c r="I2" s="571" t="s">
        <v>99</v>
      </c>
      <c r="J2" s="572"/>
      <c r="K2" s="572"/>
      <c r="L2" s="572"/>
      <c r="M2" s="573" t="s">
        <v>6</v>
      </c>
      <c r="N2" s="574"/>
      <c r="O2" s="574"/>
      <c r="P2" s="139"/>
      <c r="Q2" s="139"/>
      <c r="R2" s="139"/>
      <c r="S2" s="139"/>
      <c r="T2" s="139"/>
      <c r="U2" s="139"/>
      <c r="V2" s="561" t="s">
        <v>100</v>
      </c>
      <c r="W2" s="561"/>
      <c r="X2" s="575" t="s">
        <v>9</v>
      </c>
      <c r="Y2" s="576"/>
      <c r="Z2" s="576"/>
      <c r="AA2" s="140"/>
      <c r="AB2" s="141"/>
      <c r="AC2" s="141"/>
    </row>
    <row r="3" spans="1:31" ht="18" customHeight="1" x14ac:dyDescent="0.2">
      <c r="A3" s="561" t="s">
        <v>101</v>
      </c>
      <c r="B3" s="561"/>
      <c r="C3" s="568"/>
      <c r="D3" s="568"/>
      <c r="E3" s="568"/>
      <c r="F3" s="568"/>
      <c r="G3" s="568"/>
      <c r="H3" s="561" t="s">
        <v>102</v>
      </c>
      <c r="I3" s="561"/>
      <c r="J3" s="142"/>
      <c r="K3" s="577"/>
      <c r="L3" s="577"/>
      <c r="M3" s="577"/>
      <c r="N3" s="577"/>
      <c r="O3" s="577"/>
      <c r="P3" s="577"/>
      <c r="Q3" s="577"/>
      <c r="R3" s="577"/>
      <c r="S3" s="577"/>
      <c r="T3" s="577"/>
      <c r="U3" s="577"/>
      <c r="V3" s="561" t="s">
        <v>13</v>
      </c>
      <c r="W3" s="561"/>
      <c r="X3" s="543"/>
      <c r="Y3" s="544"/>
      <c r="Z3" s="544"/>
      <c r="AA3" s="581"/>
      <c r="AB3" s="141"/>
      <c r="AC3" s="141"/>
      <c r="AD3" s="141"/>
    </row>
    <row r="4" spans="1:31" ht="18" customHeight="1" x14ac:dyDescent="0.2">
      <c r="A4" s="561" t="s">
        <v>103</v>
      </c>
      <c r="B4" s="561"/>
      <c r="C4" s="543"/>
      <c r="D4" s="543"/>
      <c r="E4" s="543"/>
      <c r="F4" s="543"/>
      <c r="G4" s="543"/>
      <c r="H4" s="143"/>
      <c r="I4" s="144"/>
      <c r="J4" s="145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61" t="s">
        <v>104</v>
      </c>
      <c r="W4" s="561"/>
      <c r="X4" s="543" t="s">
        <v>17</v>
      </c>
      <c r="Y4" s="544"/>
      <c r="Z4" s="544"/>
      <c r="AA4" s="544"/>
      <c r="AB4" s="141"/>
      <c r="AC4" s="141"/>
      <c r="AD4" s="141"/>
    </row>
    <row r="5" spans="1:31" ht="18" customHeight="1" x14ac:dyDescent="0.2">
      <c r="A5" s="561"/>
      <c r="B5" s="562"/>
      <c r="C5" s="564"/>
      <c r="D5" s="146"/>
      <c r="E5" s="566"/>
      <c r="F5" s="566"/>
      <c r="G5" s="566"/>
      <c r="H5" s="147"/>
      <c r="I5" s="144"/>
      <c r="J5" s="145"/>
      <c r="K5" s="543"/>
      <c r="L5" s="543"/>
      <c r="M5" s="543"/>
      <c r="N5" s="543"/>
      <c r="O5" s="543"/>
      <c r="P5" s="543"/>
      <c r="Q5" s="543"/>
      <c r="R5" s="543"/>
      <c r="S5" s="543"/>
      <c r="T5" s="543"/>
      <c r="U5" s="543"/>
      <c r="V5" s="561" t="s">
        <v>105</v>
      </c>
      <c r="W5" s="561"/>
      <c r="X5" s="543" t="s">
        <v>22</v>
      </c>
      <c r="Y5" s="544"/>
      <c r="Z5" s="544"/>
      <c r="AA5" s="544"/>
      <c r="AB5" s="141"/>
      <c r="AC5" s="141"/>
      <c r="AD5" s="141"/>
    </row>
    <row r="6" spans="1:31" ht="18" customHeight="1" x14ac:dyDescent="0.2">
      <c r="A6" s="563"/>
      <c r="B6" s="563"/>
      <c r="C6" s="565"/>
      <c r="D6" s="148"/>
      <c r="E6" s="567"/>
      <c r="F6" s="567"/>
      <c r="G6" s="567"/>
      <c r="H6" s="545"/>
      <c r="I6" s="545"/>
      <c r="J6" s="149"/>
      <c r="K6" s="546"/>
      <c r="L6" s="546"/>
      <c r="M6" s="546"/>
      <c r="N6" s="546"/>
      <c r="O6" s="546"/>
      <c r="P6" s="546"/>
      <c r="Q6" s="546"/>
      <c r="R6" s="546"/>
      <c r="S6" s="546"/>
      <c r="T6" s="546"/>
      <c r="U6" s="546"/>
      <c r="V6" s="547" t="s">
        <v>23</v>
      </c>
      <c r="W6" s="547"/>
      <c r="X6" s="548" t="s">
        <v>24</v>
      </c>
      <c r="Y6" s="549"/>
      <c r="Z6" s="549"/>
      <c r="AA6" s="549"/>
      <c r="AB6" s="141"/>
      <c r="AC6" s="141"/>
      <c r="AD6" s="141"/>
    </row>
    <row r="7" spans="1:31" ht="23.25" customHeight="1" x14ac:dyDescent="0.2">
      <c r="A7" s="531" t="s">
        <v>25</v>
      </c>
      <c r="B7" s="533"/>
      <c r="C7" s="532"/>
      <c r="D7" s="553" t="s">
        <v>106</v>
      </c>
      <c r="E7" s="554"/>
      <c r="F7" s="557" t="s">
        <v>107</v>
      </c>
      <c r="G7" s="558"/>
      <c r="H7" s="531" t="s">
        <v>108</v>
      </c>
      <c r="I7" s="532"/>
      <c r="J7" s="531" t="s">
        <v>109</v>
      </c>
      <c r="K7" s="532"/>
      <c r="L7" s="531" t="s">
        <v>110</v>
      </c>
      <c r="M7" s="532"/>
      <c r="N7" s="531" t="s">
        <v>111</v>
      </c>
      <c r="O7" s="532"/>
      <c r="P7" s="531" t="s">
        <v>31</v>
      </c>
      <c r="Q7" s="533"/>
      <c r="R7" s="533"/>
      <c r="S7" s="532"/>
      <c r="T7" s="531" t="s">
        <v>32</v>
      </c>
      <c r="U7" s="532"/>
      <c r="V7" s="536" t="s">
        <v>112</v>
      </c>
      <c r="W7" s="537"/>
      <c r="X7" s="540" t="s">
        <v>113</v>
      </c>
      <c r="Y7" s="519" t="s">
        <v>35</v>
      </c>
      <c r="Z7" s="522" t="s">
        <v>36</v>
      </c>
      <c r="AA7" s="524" t="s">
        <v>114</v>
      </c>
      <c r="AB7" s="141"/>
      <c r="AC7" s="141"/>
    </row>
    <row r="8" spans="1:31" ht="19.5" customHeight="1" x14ac:dyDescent="0.2">
      <c r="A8" s="550"/>
      <c r="B8" s="551"/>
      <c r="C8" s="552"/>
      <c r="D8" s="555"/>
      <c r="E8" s="556"/>
      <c r="F8" s="559"/>
      <c r="G8" s="560"/>
      <c r="H8" s="527" t="s">
        <v>115</v>
      </c>
      <c r="I8" s="528"/>
      <c r="J8" s="527" t="s">
        <v>115</v>
      </c>
      <c r="K8" s="528"/>
      <c r="L8" s="527" t="s">
        <v>115</v>
      </c>
      <c r="M8" s="528"/>
      <c r="N8" s="527" t="s">
        <v>115</v>
      </c>
      <c r="O8" s="528"/>
      <c r="P8" s="529" t="s">
        <v>40</v>
      </c>
      <c r="Q8" s="530"/>
      <c r="R8" s="529" t="s">
        <v>40</v>
      </c>
      <c r="S8" s="530"/>
      <c r="T8" s="534"/>
      <c r="U8" s="535"/>
      <c r="V8" s="538"/>
      <c r="W8" s="539"/>
      <c r="X8" s="541"/>
      <c r="Y8" s="520"/>
      <c r="Z8" s="523"/>
      <c r="AA8" s="525"/>
      <c r="AB8" s="141"/>
      <c r="AC8" s="141"/>
    </row>
    <row r="9" spans="1:31" ht="22.5" customHeight="1" x14ac:dyDescent="0.2">
      <c r="A9" s="516" t="s">
        <v>116</v>
      </c>
      <c r="B9" s="517"/>
      <c r="C9" s="518"/>
      <c r="D9" s="150"/>
      <c r="E9" s="151">
        <v>0.3</v>
      </c>
      <c r="F9" s="152"/>
      <c r="G9" s="151">
        <v>0.3</v>
      </c>
      <c r="H9" s="153"/>
      <c r="I9" s="154" t="s">
        <v>117</v>
      </c>
      <c r="J9" s="152"/>
      <c r="K9" s="155" t="s">
        <v>117</v>
      </c>
      <c r="L9" s="156"/>
      <c r="M9" s="155" t="s">
        <v>117</v>
      </c>
      <c r="N9" s="156"/>
      <c r="O9" s="155" t="s">
        <v>117</v>
      </c>
      <c r="P9" s="156"/>
      <c r="Q9" s="155" t="s">
        <v>117</v>
      </c>
      <c r="R9" s="156"/>
      <c r="S9" s="155" t="s">
        <v>117</v>
      </c>
      <c r="T9" s="152"/>
      <c r="U9" s="155" t="s">
        <v>117</v>
      </c>
      <c r="V9" s="156"/>
      <c r="W9" s="157">
        <f>G9</f>
        <v>0.3</v>
      </c>
      <c r="X9" s="542"/>
      <c r="Y9" s="521"/>
      <c r="Z9" s="158" t="s">
        <v>41</v>
      </c>
      <c r="AA9" s="526"/>
      <c r="AB9" s="141"/>
      <c r="AC9" s="141"/>
    </row>
    <row r="10" spans="1:31" ht="21" customHeight="1" x14ac:dyDescent="0.2">
      <c r="A10" s="508" t="s">
        <v>42</v>
      </c>
      <c r="B10" s="508"/>
      <c r="C10" s="508"/>
      <c r="D10" s="159"/>
      <c r="E10" s="160">
        <f>SUM(E11:E13)</f>
        <v>100000</v>
      </c>
      <c r="F10" s="161"/>
      <c r="G10" s="162">
        <f>SUM(G11:G13)</f>
        <v>100000</v>
      </c>
      <c r="H10" s="163"/>
      <c r="I10" s="164">
        <f>SUM(I11:I13)</f>
        <v>102000</v>
      </c>
      <c r="J10" s="161"/>
      <c r="K10" s="164">
        <f>SUM(K11:K13)</f>
        <v>0</v>
      </c>
      <c r="L10" s="161"/>
      <c r="M10" s="164">
        <f>SUM(M11:M13)</f>
        <v>0</v>
      </c>
      <c r="N10" s="161"/>
      <c r="O10" s="164">
        <f>SUM(O11:O13)</f>
        <v>0</v>
      </c>
      <c r="P10" s="161"/>
      <c r="Q10" s="164">
        <f>SUM(Q11:Q13)</f>
        <v>0</v>
      </c>
      <c r="R10" s="165"/>
      <c r="S10" s="164">
        <f>SUM(S11:S13)</f>
        <v>0</v>
      </c>
      <c r="T10" s="161"/>
      <c r="U10" s="164">
        <f>SUM(U11:U13)</f>
        <v>0</v>
      </c>
      <c r="V10" s="161"/>
      <c r="W10" s="164">
        <f>SUM(W11:W13)</f>
        <v>102000</v>
      </c>
      <c r="X10" s="166">
        <f>G10-W10</f>
        <v>-2000</v>
      </c>
      <c r="Y10" s="167">
        <v>2000</v>
      </c>
      <c r="Z10" s="168">
        <f>SUM(G10,Y10)</f>
        <v>102000</v>
      </c>
      <c r="AA10" s="168">
        <f>MIN(W10,Z10)</f>
        <v>102000</v>
      </c>
      <c r="AB10" s="141"/>
      <c r="AC10" s="141"/>
    </row>
    <row r="11" spans="1:31" ht="21" customHeight="1" x14ac:dyDescent="0.2">
      <c r="A11" s="507" t="s">
        <v>43</v>
      </c>
      <c r="B11" s="507"/>
      <c r="C11" s="507"/>
      <c r="D11" s="169"/>
      <c r="E11" s="170"/>
      <c r="F11" s="171"/>
      <c r="G11" s="170"/>
      <c r="H11" s="172"/>
      <c r="I11" s="173"/>
      <c r="J11" s="171"/>
      <c r="K11" s="173"/>
      <c r="L11" s="171"/>
      <c r="M11" s="173"/>
      <c r="N11" s="171"/>
      <c r="O11" s="173"/>
      <c r="P11" s="171"/>
      <c r="Q11" s="173"/>
      <c r="R11" s="174"/>
      <c r="S11" s="173"/>
      <c r="T11" s="171"/>
      <c r="U11" s="173"/>
      <c r="V11" s="171"/>
      <c r="W11" s="175">
        <f>I11+K11+M11+O11+U11</f>
        <v>0</v>
      </c>
      <c r="X11" s="176"/>
      <c r="Y11" s="177"/>
      <c r="Z11" s="178"/>
      <c r="AA11" s="178"/>
      <c r="AB11" s="141"/>
      <c r="AC11" s="141"/>
    </row>
    <row r="12" spans="1:31" ht="21" customHeight="1" x14ac:dyDescent="0.2">
      <c r="A12" s="507" t="s">
        <v>44</v>
      </c>
      <c r="B12" s="507"/>
      <c r="C12" s="507"/>
      <c r="D12" s="169"/>
      <c r="E12" s="179">
        <v>100000</v>
      </c>
      <c r="F12" s="171"/>
      <c r="G12" s="179">
        <v>100000</v>
      </c>
      <c r="H12" s="180"/>
      <c r="I12" s="181">
        <v>102000</v>
      </c>
      <c r="J12" s="171"/>
      <c r="K12" s="181"/>
      <c r="L12" s="171"/>
      <c r="M12" s="181"/>
      <c r="N12" s="171"/>
      <c r="O12" s="181"/>
      <c r="P12" s="171"/>
      <c r="Q12" s="181"/>
      <c r="R12" s="171"/>
      <c r="S12" s="181"/>
      <c r="T12" s="171"/>
      <c r="U12" s="181"/>
      <c r="V12" s="171"/>
      <c r="W12" s="182">
        <f>I12+K12+M12+O12+U12</f>
        <v>102000</v>
      </c>
      <c r="X12" s="176"/>
      <c r="Y12" s="177"/>
      <c r="Z12" s="178"/>
      <c r="AA12" s="178"/>
      <c r="AB12" s="141"/>
      <c r="AC12" s="141"/>
    </row>
    <row r="13" spans="1:31" ht="21" customHeight="1" x14ac:dyDescent="0.2">
      <c r="A13" s="506" t="s">
        <v>45</v>
      </c>
      <c r="B13" s="506"/>
      <c r="C13" s="506"/>
      <c r="D13" s="183"/>
      <c r="E13" s="184"/>
      <c r="F13" s="185"/>
      <c r="G13" s="184"/>
      <c r="H13" s="186"/>
      <c r="I13" s="187"/>
      <c r="J13" s="185"/>
      <c r="K13" s="187"/>
      <c r="L13" s="185"/>
      <c r="M13" s="187"/>
      <c r="N13" s="185"/>
      <c r="O13" s="187"/>
      <c r="P13" s="185"/>
      <c r="Q13" s="187"/>
      <c r="R13" s="185"/>
      <c r="S13" s="187"/>
      <c r="T13" s="185"/>
      <c r="U13" s="187"/>
      <c r="V13" s="185"/>
      <c r="W13" s="188">
        <f>I13+K13+M13+O13+U13</f>
        <v>0</v>
      </c>
      <c r="X13" s="189"/>
      <c r="Y13" s="190"/>
      <c r="Z13" s="191"/>
      <c r="AA13" s="191"/>
      <c r="AB13" s="141"/>
      <c r="AC13" s="141"/>
    </row>
    <row r="14" spans="1:31" ht="21" customHeight="1" x14ac:dyDescent="0.2">
      <c r="A14" s="508" t="s">
        <v>46</v>
      </c>
      <c r="B14" s="508"/>
      <c r="C14" s="508"/>
      <c r="D14" s="159"/>
      <c r="E14" s="160">
        <f>SUM(E15:E16)</f>
        <v>100000</v>
      </c>
      <c r="F14" s="161"/>
      <c r="G14" s="162">
        <f>SUM(G15:G16)</f>
        <v>100000</v>
      </c>
      <c r="H14" s="163"/>
      <c r="I14" s="164">
        <f>SUM(I15:I16)</f>
        <v>100000</v>
      </c>
      <c r="J14" s="161"/>
      <c r="K14" s="164">
        <f>SUM(K15:K16)</f>
        <v>0</v>
      </c>
      <c r="L14" s="161"/>
      <c r="M14" s="164">
        <f>SUM(M15:M16)</f>
        <v>0</v>
      </c>
      <c r="N14" s="161"/>
      <c r="O14" s="164">
        <f>SUM(O15:O16)</f>
        <v>0</v>
      </c>
      <c r="P14" s="161"/>
      <c r="Q14" s="164">
        <f>SUM(Q15:Q16)</f>
        <v>0</v>
      </c>
      <c r="R14" s="165"/>
      <c r="S14" s="164">
        <f>SUM(S15:S16)</f>
        <v>0</v>
      </c>
      <c r="T14" s="161"/>
      <c r="U14" s="164">
        <f>SUM(U15:U16)</f>
        <v>0</v>
      </c>
      <c r="V14" s="161"/>
      <c r="W14" s="164">
        <f>SUM(W15:W16)</f>
        <v>100000</v>
      </c>
      <c r="X14" s="166">
        <f>G14-W14</f>
        <v>0</v>
      </c>
      <c r="Y14" s="167"/>
      <c r="Z14" s="168">
        <f>SUM(G14,Y14)</f>
        <v>100000</v>
      </c>
      <c r="AA14" s="168">
        <f>MIN(W14,Z14)</f>
        <v>100000</v>
      </c>
      <c r="AB14" s="141"/>
      <c r="AC14" s="141"/>
      <c r="AE14" s="141"/>
    </row>
    <row r="15" spans="1:31" ht="21" customHeight="1" x14ac:dyDescent="0.2">
      <c r="A15" s="507" t="s">
        <v>47</v>
      </c>
      <c r="B15" s="507"/>
      <c r="C15" s="507"/>
      <c r="D15" s="169"/>
      <c r="E15" s="170">
        <v>100000</v>
      </c>
      <c r="F15" s="171"/>
      <c r="G15" s="170">
        <v>100000</v>
      </c>
      <c r="H15" s="172"/>
      <c r="I15" s="173">
        <v>100000</v>
      </c>
      <c r="J15" s="171"/>
      <c r="K15" s="173"/>
      <c r="L15" s="171"/>
      <c r="M15" s="173"/>
      <c r="N15" s="171"/>
      <c r="O15" s="173"/>
      <c r="P15" s="171"/>
      <c r="Q15" s="173"/>
      <c r="R15" s="174"/>
      <c r="S15" s="173"/>
      <c r="T15" s="171"/>
      <c r="U15" s="173"/>
      <c r="V15" s="171"/>
      <c r="W15" s="175">
        <f>I15+K15+M15+O15+U15</f>
        <v>100000</v>
      </c>
      <c r="X15" s="176"/>
      <c r="Y15" s="177"/>
      <c r="Z15" s="178"/>
      <c r="AA15" s="178"/>
      <c r="AB15" s="141"/>
      <c r="AC15" s="141"/>
      <c r="AE15" s="141"/>
    </row>
    <row r="16" spans="1:31" ht="21" customHeight="1" x14ac:dyDescent="0.2">
      <c r="A16" s="506" t="s">
        <v>48</v>
      </c>
      <c r="B16" s="506"/>
      <c r="C16" s="506"/>
      <c r="D16" s="183"/>
      <c r="E16" s="184"/>
      <c r="F16" s="185"/>
      <c r="G16" s="184"/>
      <c r="H16" s="186"/>
      <c r="I16" s="187"/>
      <c r="J16" s="185"/>
      <c r="K16" s="187"/>
      <c r="L16" s="185"/>
      <c r="M16" s="187"/>
      <c r="N16" s="185"/>
      <c r="O16" s="187"/>
      <c r="P16" s="185"/>
      <c r="Q16" s="187"/>
      <c r="R16" s="185"/>
      <c r="S16" s="187"/>
      <c r="T16" s="185"/>
      <c r="U16" s="187"/>
      <c r="V16" s="185"/>
      <c r="W16" s="188">
        <f>I16+K16+M16+O16+U16</f>
        <v>0</v>
      </c>
      <c r="X16" s="189"/>
      <c r="Y16" s="190"/>
      <c r="Z16" s="191"/>
      <c r="AA16" s="191"/>
      <c r="AB16" s="141"/>
      <c r="AC16" s="141"/>
      <c r="AE16" s="141"/>
    </row>
    <row r="17" spans="1:33" ht="21" customHeight="1" x14ac:dyDescent="0.2">
      <c r="A17" s="508" t="s">
        <v>49</v>
      </c>
      <c r="B17" s="508"/>
      <c r="C17" s="508"/>
      <c r="D17" s="192"/>
      <c r="E17" s="193">
        <f>SUM(E18:E21)</f>
        <v>100000</v>
      </c>
      <c r="F17" s="161"/>
      <c r="G17" s="162">
        <f>SUM(G18:G21)</f>
        <v>100000</v>
      </c>
      <c r="H17" s="163"/>
      <c r="I17" s="164">
        <f>SUM(I18:I21)</f>
        <v>90000</v>
      </c>
      <c r="J17" s="161"/>
      <c r="K17" s="164">
        <f>SUM(K18:K21)</f>
        <v>0</v>
      </c>
      <c r="L17" s="161"/>
      <c r="M17" s="164">
        <f>SUM(M18:M21)</f>
        <v>0</v>
      </c>
      <c r="N17" s="161"/>
      <c r="O17" s="164">
        <f>SUM(O18:O21)</f>
        <v>0</v>
      </c>
      <c r="P17" s="161"/>
      <c r="Q17" s="164">
        <f>SUM(Q18:Q21)</f>
        <v>0</v>
      </c>
      <c r="R17" s="165"/>
      <c r="S17" s="164">
        <f>SUM(S18:S21)</f>
        <v>0</v>
      </c>
      <c r="T17" s="161"/>
      <c r="U17" s="164">
        <f>SUM(U18:U21)</f>
        <v>0</v>
      </c>
      <c r="V17" s="161"/>
      <c r="W17" s="164">
        <f>SUM(W18:W21)</f>
        <v>90000</v>
      </c>
      <c r="X17" s="166">
        <f>G17-W17</f>
        <v>10000</v>
      </c>
      <c r="Y17" s="298">
        <v>-2000</v>
      </c>
      <c r="Z17" s="168">
        <f>SUM(G17,Y17)</f>
        <v>98000</v>
      </c>
      <c r="AA17" s="168">
        <f>MIN(W17,Z17)</f>
        <v>90000</v>
      </c>
      <c r="AB17" s="141"/>
      <c r="AC17" s="141"/>
      <c r="AE17" s="141"/>
    </row>
    <row r="18" spans="1:33" ht="21" customHeight="1" x14ac:dyDescent="0.2">
      <c r="A18" s="507" t="s">
        <v>50</v>
      </c>
      <c r="B18" s="507"/>
      <c r="C18" s="507"/>
      <c r="D18" s="169"/>
      <c r="E18" s="170">
        <v>100000</v>
      </c>
      <c r="F18" s="171"/>
      <c r="G18" s="170">
        <v>100000</v>
      </c>
      <c r="H18" s="172"/>
      <c r="I18" s="173">
        <v>90000</v>
      </c>
      <c r="J18" s="171"/>
      <c r="K18" s="173"/>
      <c r="L18" s="171"/>
      <c r="M18" s="173"/>
      <c r="N18" s="171"/>
      <c r="O18" s="173"/>
      <c r="P18" s="171"/>
      <c r="Q18" s="173"/>
      <c r="R18" s="174"/>
      <c r="S18" s="173"/>
      <c r="T18" s="171"/>
      <c r="U18" s="173"/>
      <c r="V18" s="171"/>
      <c r="W18" s="175">
        <f>I18+K18+M18+O18+U18</f>
        <v>90000</v>
      </c>
      <c r="X18" s="176"/>
      <c r="Y18" s="177"/>
      <c r="Z18" s="178"/>
      <c r="AA18" s="178"/>
      <c r="AB18" s="141"/>
      <c r="AC18" s="141"/>
    </row>
    <row r="19" spans="1:33" ht="21" customHeight="1" x14ac:dyDescent="0.2">
      <c r="A19" s="507" t="s">
        <v>51</v>
      </c>
      <c r="B19" s="507"/>
      <c r="C19" s="507"/>
      <c r="D19" s="169"/>
      <c r="E19" s="179"/>
      <c r="F19" s="171"/>
      <c r="G19" s="179"/>
      <c r="H19" s="180"/>
      <c r="I19" s="181"/>
      <c r="J19" s="171"/>
      <c r="K19" s="181"/>
      <c r="L19" s="171"/>
      <c r="M19" s="181"/>
      <c r="N19" s="171"/>
      <c r="O19" s="181"/>
      <c r="P19" s="171"/>
      <c r="Q19" s="181"/>
      <c r="R19" s="171"/>
      <c r="S19" s="181"/>
      <c r="T19" s="171"/>
      <c r="U19" s="181"/>
      <c r="V19" s="171"/>
      <c r="W19" s="182">
        <f>I19+K19+M19+O19+U19</f>
        <v>0</v>
      </c>
      <c r="X19" s="176"/>
      <c r="Y19" s="177"/>
      <c r="Z19" s="178"/>
      <c r="AA19" s="178"/>
      <c r="AB19" s="141"/>
      <c r="AC19" s="141"/>
    </row>
    <row r="20" spans="1:33" ht="21" customHeight="1" x14ac:dyDescent="0.2">
      <c r="A20" s="507" t="s">
        <v>52</v>
      </c>
      <c r="B20" s="507"/>
      <c r="C20" s="507"/>
      <c r="D20" s="169"/>
      <c r="E20" s="179"/>
      <c r="F20" s="171"/>
      <c r="G20" s="179"/>
      <c r="H20" s="180"/>
      <c r="I20" s="181"/>
      <c r="J20" s="171"/>
      <c r="K20" s="181"/>
      <c r="L20" s="171"/>
      <c r="M20" s="181"/>
      <c r="N20" s="171"/>
      <c r="O20" s="181"/>
      <c r="P20" s="171"/>
      <c r="Q20" s="181"/>
      <c r="R20" s="171"/>
      <c r="S20" s="181"/>
      <c r="T20" s="171"/>
      <c r="U20" s="181"/>
      <c r="V20" s="171"/>
      <c r="W20" s="182">
        <f>I20+K20+M20+O20+U20</f>
        <v>0</v>
      </c>
      <c r="X20" s="176"/>
      <c r="Y20" s="177"/>
      <c r="Z20" s="178"/>
      <c r="AA20" s="178"/>
      <c r="AB20" s="141"/>
      <c r="AC20" s="141"/>
    </row>
    <row r="21" spans="1:33" ht="21" customHeight="1" x14ac:dyDescent="0.2">
      <c r="A21" s="509" t="s">
        <v>53</v>
      </c>
      <c r="B21" s="509"/>
      <c r="C21" s="509"/>
      <c r="D21" s="195"/>
      <c r="E21" s="196"/>
      <c r="F21" s="197"/>
      <c r="G21" s="196"/>
      <c r="H21" s="198"/>
      <c r="I21" s="199"/>
      <c r="J21" s="197"/>
      <c r="K21" s="199"/>
      <c r="L21" s="197"/>
      <c r="M21" s="199"/>
      <c r="N21" s="197"/>
      <c r="O21" s="199"/>
      <c r="P21" s="197"/>
      <c r="Q21" s="199"/>
      <c r="R21" s="197"/>
      <c r="S21" s="199"/>
      <c r="T21" s="197"/>
      <c r="U21" s="199"/>
      <c r="V21" s="197"/>
      <c r="W21" s="200">
        <f>I21+K21+M21+O21+U21</f>
        <v>0</v>
      </c>
      <c r="X21" s="201"/>
      <c r="Y21" s="202"/>
      <c r="Z21" s="203"/>
      <c r="AA21" s="204"/>
      <c r="AB21" s="141"/>
      <c r="AC21" s="141"/>
    </row>
    <row r="22" spans="1:33" ht="21" customHeight="1" x14ac:dyDescent="0.2">
      <c r="A22" s="510" t="s">
        <v>131</v>
      </c>
      <c r="B22" s="511"/>
      <c r="C22" s="511"/>
      <c r="D22" s="205"/>
      <c r="E22" s="206">
        <f>SUM(E10,E14,E17)</f>
        <v>300000</v>
      </c>
      <c r="F22" s="207"/>
      <c r="G22" s="206">
        <f>SUM(G10,G14,G17)</f>
        <v>300000</v>
      </c>
      <c r="H22" s="208"/>
      <c r="I22" s="209"/>
      <c r="J22" s="210"/>
      <c r="K22" s="209"/>
      <c r="L22" s="210"/>
      <c r="M22" s="209"/>
      <c r="N22" s="210"/>
      <c r="O22" s="209"/>
      <c r="P22" s="210"/>
      <c r="Q22" s="211"/>
      <c r="R22" s="210"/>
      <c r="S22" s="209"/>
      <c r="T22" s="210"/>
      <c r="U22" s="209"/>
      <c r="V22" s="207"/>
      <c r="W22" s="212">
        <f>SUM(W10,W14,W17)</f>
        <v>292000</v>
      </c>
      <c r="X22" s="213"/>
      <c r="Y22" s="214"/>
      <c r="Z22" s="215"/>
      <c r="AA22" s="216">
        <f>SUM(AA10,AA14,AA17)</f>
        <v>292000</v>
      </c>
      <c r="AB22" s="141"/>
      <c r="AC22" s="141"/>
    </row>
    <row r="23" spans="1:33" ht="21" customHeight="1" x14ac:dyDescent="0.2">
      <c r="A23" s="511" t="s">
        <v>119</v>
      </c>
      <c r="B23" s="511"/>
      <c r="C23" s="511"/>
      <c r="D23" s="217"/>
      <c r="E23" s="218">
        <f>ROUNDDOWN(E22*E9,-3)</f>
        <v>90000</v>
      </c>
      <c r="F23" s="219"/>
      <c r="G23" s="218">
        <f>ROUNDDOWN(G22*G9,-3)</f>
        <v>90000</v>
      </c>
      <c r="H23" s="208"/>
      <c r="I23" s="209"/>
      <c r="J23" s="210"/>
      <c r="K23" s="209"/>
      <c r="L23" s="210"/>
      <c r="M23" s="209"/>
      <c r="N23" s="210"/>
      <c r="O23" s="209"/>
      <c r="P23" s="210"/>
      <c r="Q23" s="211"/>
      <c r="R23" s="210"/>
      <c r="S23" s="209"/>
      <c r="T23" s="210"/>
      <c r="U23" s="209"/>
      <c r="V23" s="207"/>
      <c r="W23" s="212">
        <f>ROUNDDOWN(W22*W9,0)</f>
        <v>87600</v>
      </c>
      <c r="X23" s="220">
        <f>G23-W23</f>
        <v>2400</v>
      </c>
      <c r="Y23" s="221"/>
      <c r="Z23" s="216">
        <f>SUM(G23,Y23)</f>
        <v>90000</v>
      </c>
      <c r="AA23" s="216">
        <f>MIN(ROUNDDOWN(AA22*W9,0),Z23)</f>
        <v>87600</v>
      </c>
      <c r="AB23" s="141"/>
      <c r="AC23" s="141"/>
    </row>
    <row r="24" spans="1:33" ht="21" customHeight="1" x14ac:dyDescent="0.2">
      <c r="A24" s="508" t="s">
        <v>120</v>
      </c>
      <c r="B24" s="508"/>
      <c r="C24" s="508"/>
      <c r="D24" s="192"/>
      <c r="E24" s="299">
        <f>SUM(E22:E23)</f>
        <v>390000</v>
      </c>
      <c r="F24" s="161"/>
      <c r="G24" s="299">
        <f>SUM(G22:G23)</f>
        <v>390000</v>
      </c>
      <c r="H24" s="300"/>
      <c r="I24" s="301"/>
      <c r="J24" s="302"/>
      <c r="K24" s="301"/>
      <c r="L24" s="302"/>
      <c r="M24" s="301"/>
      <c r="N24" s="302"/>
      <c r="O24" s="301"/>
      <c r="P24" s="302"/>
      <c r="Q24" s="300"/>
      <c r="R24" s="302"/>
      <c r="S24" s="301"/>
      <c r="T24" s="302"/>
      <c r="U24" s="301"/>
      <c r="V24" s="161"/>
      <c r="W24" s="303">
        <f>SUM(W22:W23)</f>
        <v>379600</v>
      </c>
      <c r="X24" s="166">
        <f>G24-W24</f>
        <v>10400</v>
      </c>
      <c r="Y24" s="304">
        <f>SUM(Y10,Y14,Y17,Y23)</f>
        <v>0</v>
      </c>
      <c r="Z24" s="168">
        <f>SUM(G24,Y24)</f>
        <v>390000</v>
      </c>
      <c r="AA24" s="168">
        <f>SUM(AA22,AA23)</f>
        <v>379600</v>
      </c>
      <c r="AB24" s="141"/>
      <c r="AC24" s="141"/>
    </row>
    <row r="25" spans="1:33" ht="21" customHeight="1" x14ac:dyDescent="0.2">
      <c r="A25" s="578">
        <v>10</v>
      </c>
      <c r="B25" s="579"/>
      <c r="C25" s="580"/>
      <c r="D25" s="232"/>
      <c r="E25" s="233">
        <f>ROUNDDOWN(E24*A25%,0)</f>
        <v>39000</v>
      </c>
      <c r="F25" s="234"/>
      <c r="G25" s="233">
        <f>ROUNDDOWN(G24*A25%,0)</f>
        <v>39000</v>
      </c>
      <c r="H25" s="235"/>
      <c r="I25" s="236"/>
      <c r="J25" s="237"/>
      <c r="K25" s="236"/>
      <c r="L25" s="237"/>
      <c r="M25" s="236"/>
      <c r="N25" s="237"/>
      <c r="O25" s="236"/>
      <c r="P25" s="237"/>
      <c r="Q25" s="235"/>
      <c r="R25" s="237"/>
      <c r="S25" s="236"/>
      <c r="T25" s="237"/>
      <c r="U25" s="236"/>
      <c r="V25" s="238"/>
      <c r="W25" s="239">
        <f>IF(AND(G25&gt;0,G25&lt;10000000000),ROUNDDOWN(W24*A25%,0),0)</f>
        <v>37960</v>
      </c>
      <c r="X25" s="240">
        <f>G25-W25</f>
        <v>1040</v>
      </c>
      <c r="Y25" s="241">
        <f>SUMIF(Y10:Y23,"&lt;0",Y10:Y23)</f>
        <v>-2000</v>
      </c>
      <c r="Z25" s="242" t="s">
        <v>57</v>
      </c>
      <c r="AA25" s="243">
        <f>IF(AND(G25&gt;0,G25&lt;10000000000),ROUNDDOWN(AA24*A25%,0),0)</f>
        <v>37960</v>
      </c>
      <c r="AB25" s="141"/>
      <c r="AC25" s="141"/>
    </row>
    <row r="26" spans="1:33" ht="21" customHeight="1" thickBot="1" x14ac:dyDescent="0.25">
      <c r="A26" s="506" t="s">
        <v>121</v>
      </c>
      <c r="B26" s="506"/>
      <c r="C26" s="506"/>
      <c r="D26" s="183"/>
      <c r="E26" s="244">
        <f>SUM(E24:E25)</f>
        <v>429000</v>
      </c>
      <c r="F26" s="245"/>
      <c r="G26" s="244">
        <f>SUM(G24:G25)</f>
        <v>429000</v>
      </c>
      <c r="H26" s="246"/>
      <c r="I26" s="247"/>
      <c r="J26" s="248"/>
      <c r="K26" s="247"/>
      <c r="L26" s="248"/>
      <c r="M26" s="247"/>
      <c r="N26" s="248"/>
      <c r="O26" s="247"/>
      <c r="P26" s="248"/>
      <c r="Q26" s="246"/>
      <c r="R26" s="248"/>
      <c r="S26" s="247"/>
      <c r="T26" s="248"/>
      <c r="U26" s="246"/>
      <c r="V26" s="207"/>
      <c r="W26" s="249">
        <f>SUM(W24:W25)</f>
        <v>417560</v>
      </c>
      <c r="X26" s="223">
        <f>G26-W26</f>
        <v>11440</v>
      </c>
      <c r="Y26" s="250">
        <f>ROUNDDOWN(G22*-0.5,0)</f>
        <v>-150000</v>
      </c>
      <c r="Z26" s="251" t="s">
        <v>60</v>
      </c>
      <c r="AA26" s="252">
        <f>SUM(AA24:AA25)</f>
        <v>417560</v>
      </c>
      <c r="AB26" s="141"/>
      <c r="AC26" s="141"/>
    </row>
    <row r="27" spans="1:33" ht="21" customHeight="1" thickBot="1" x14ac:dyDescent="0.25">
      <c r="A27" s="487" t="s">
        <v>122</v>
      </c>
      <c r="B27" s="487"/>
      <c r="C27" s="487"/>
      <c r="D27" s="253"/>
      <c r="E27" s="254">
        <f>E24</f>
        <v>390000</v>
      </c>
      <c r="F27" s="255"/>
      <c r="G27" s="256">
        <f>G24</f>
        <v>390000</v>
      </c>
      <c r="H27" s="257"/>
      <c r="I27" s="258"/>
      <c r="J27" s="259"/>
      <c r="K27" s="258"/>
      <c r="L27" s="259"/>
      <c r="M27" s="258"/>
      <c r="N27" s="259"/>
      <c r="O27" s="258"/>
      <c r="P27" s="259"/>
      <c r="Q27" s="257"/>
      <c r="R27" s="259"/>
      <c r="S27" s="258"/>
      <c r="T27" s="259"/>
      <c r="U27" s="258"/>
      <c r="V27" s="259"/>
      <c r="W27" s="260"/>
      <c r="X27" s="213"/>
      <c r="Y27" s="261"/>
      <c r="Z27" s="259"/>
      <c r="AA27" s="262">
        <f>AA24</f>
        <v>379600</v>
      </c>
      <c r="AB27" s="141"/>
      <c r="AC27" s="141"/>
    </row>
    <row r="28" spans="1:33" ht="7.5" customHeight="1" x14ac:dyDescent="0.2">
      <c r="A28" s="263"/>
      <c r="B28" s="263"/>
      <c r="C28" s="263"/>
      <c r="D28" s="263"/>
      <c r="E28" s="264"/>
      <c r="F28" s="264"/>
      <c r="G28" s="264"/>
      <c r="H28" s="264"/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3"/>
      <c r="U28" s="263"/>
      <c r="V28" s="263"/>
      <c r="W28" s="263"/>
      <c r="X28" s="263"/>
      <c r="Y28" s="263"/>
      <c r="Z28" s="263"/>
      <c r="AA28" s="263"/>
      <c r="AB28" s="263"/>
      <c r="AC28" s="263"/>
      <c r="AD28" s="488"/>
      <c r="AE28" s="489"/>
      <c r="AF28" s="489"/>
      <c r="AG28" s="141"/>
    </row>
    <row r="29" spans="1:33" ht="16.5" customHeight="1" x14ac:dyDescent="0.2">
      <c r="A29" s="490" t="s">
        <v>64</v>
      </c>
      <c r="B29" s="492" t="s">
        <v>65</v>
      </c>
      <c r="C29" s="493"/>
      <c r="D29" s="493"/>
      <c r="E29" s="493"/>
      <c r="F29" s="493"/>
      <c r="G29" s="493"/>
      <c r="H29" s="493"/>
      <c r="I29" s="494"/>
      <c r="J29" s="495" t="s">
        <v>123</v>
      </c>
      <c r="K29" s="496"/>
      <c r="L29" s="265"/>
      <c r="M29" s="263"/>
      <c r="N29" s="263"/>
      <c r="O29" s="499" t="s">
        <v>68</v>
      </c>
      <c r="P29" s="476"/>
      <c r="Q29" s="476"/>
      <c r="R29" s="476"/>
      <c r="S29" s="476"/>
      <c r="T29" s="476"/>
      <c r="U29" s="476"/>
      <c r="V29" s="476"/>
      <c r="W29" s="476"/>
      <c r="X29" s="500"/>
      <c r="Y29" s="448"/>
      <c r="Z29" s="448"/>
      <c r="AA29" s="448"/>
      <c r="AB29" s="266"/>
    </row>
    <row r="30" spans="1:33" ht="16.5" customHeight="1" x14ac:dyDescent="0.2">
      <c r="A30" s="491"/>
      <c r="B30" s="267" t="s">
        <v>69</v>
      </c>
      <c r="C30" s="501" t="s">
        <v>70</v>
      </c>
      <c r="D30" s="501"/>
      <c r="E30" s="501"/>
      <c r="F30" s="502" t="s">
        <v>71</v>
      </c>
      <c r="G30" s="352"/>
      <c r="H30" s="352"/>
      <c r="I30" s="353"/>
      <c r="J30" s="497"/>
      <c r="K30" s="498"/>
      <c r="L30" s="268"/>
      <c r="M30" s="269" t="s">
        <v>75</v>
      </c>
      <c r="N30" s="269"/>
      <c r="O30" s="470"/>
      <c r="P30" s="470"/>
      <c r="Q30" s="470"/>
      <c r="R30" s="470"/>
      <c r="S30" s="470"/>
      <c r="T30" s="470"/>
      <c r="U30" s="470"/>
      <c r="V30" s="470"/>
      <c r="W30" s="470"/>
      <c r="X30" s="503"/>
      <c r="Y30" s="504"/>
      <c r="Z30" s="504"/>
      <c r="AA30" s="505"/>
    </row>
    <row r="31" spans="1:33" ht="16.5" customHeight="1" x14ac:dyDescent="0.2">
      <c r="A31" s="270" t="s">
        <v>76</v>
      </c>
      <c r="B31" s="118"/>
      <c r="C31" s="471" t="s">
        <v>77</v>
      </c>
      <c r="D31" s="471"/>
      <c r="E31" s="471"/>
      <c r="F31" s="472" t="s">
        <v>124</v>
      </c>
      <c r="G31" s="333"/>
      <c r="H31" s="333"/>
      <c r="I31" s="334"/>
      <c r="J31" s="473" t="s">
        <v>94</v>
      </c>
      <c r="K31" s="474"/>
      <c r="L31" s="271"/>
      <c r="M31" s="269" t="s">
        <v>80</v>
      </c>
      <c r="N31" s="269"/>
      <c r="O31" s="468"/>
      <c r="P31" s="468"/>
      <c r="Q31" s="468"/>
      <c r="R31" s="468"/>
      <c r="S31" s="468"/>
      <c r="T31" s="468"/>
      <c r="U31" s="468"/>
      <c r="V31" s="468"/>
      <c r="W31" s="468"/>
      <c r="X31" s="504"/>
      <c r="Y31" s="504"/>
      <c r="Z31" s="504"/>
      <c r="AA31" s="448"/>
    </row>
    <row r="32" spans="1:33" ht="16.5" customHeight="1" x14ac:dyDescent="0.2">
      <c r="A32" s="270" t="s">
        <v>81</v>
      </c>
      <c r="B32" s="118"/>
      <c r="C32" s="471" t="s">
        <v>77</v>
      </c>
      <c r="D32" s="471"/>
      <c r="E32" s="471"/>
      <c r="F32" s="472" t="s">
        <v>124</v>
      </c>
      <c r="G32" s="333"/>
      <c r="H32" s="333"/>
      <c r="I32" s="334"/>
      <c r="J32" s="473" t="s">
        <v>94</v>
      </c>
      <c r="K32" s="483"/>
      <c r="L32" s="484" t="s">
        <v>125</v>
      </c>
      <c r="M32" s="485"/>
      <c r="N32" s="269"/>
      <c r="O32" s="475"/>
      <c r="P32" s="475"/>
      <c r="Q32" s="475"/>
      <c r="R32" s="475"/>
      <c r="S32" s="475"/>
      <c r="T32" s="475"/>
      <c r="U32" s="475"/>
      <c r="V32" s="475"/>
      <c r="W32" s="475"/>
      <c r="X32" s="141"/>
    </row>
    <row r="33" spans="1:33" ht="16.5" customHeight="1" x14ac:dyDescent="0.2">
      <c r="A33" s="270" t="s">
        <v>82</v>
      </c>
      <c r="B33" s="118"/>
      <c r="C33" s="471" t="s">
        <v>77</v>
      </c>
      <c r="D33" s="471"/>
      <c r="E33" s="471"/>
      <c r="F33" s="472" t="s">
        <v>124</v>
      </c>
      <c r="G33" s="333"/>
      <c r="H33" s="333"/>
      <c r="I33" s="334"/>
      <c r="J33" s="473" t="s">
        <v>94</v>
      </c>
      <c r="K33" s="483"/>
      <c r="L33" s="486"/>
      <c r="M33" s="485"/>
      <c r="N33" s="272"/>
      <c r="O33" s="468"/>
      <c r="P33" s="469"/>
      <c r="Q33" s="469"/>
      <c r="R33" s="469"/>
      <c r="S33" s="469"/>
      <c r="T33" s="469"/>
      <c r="U33" s="469"/>
      <c r="V33" s="469"/>
      <c r="W33" s="469"/>
      <c r="X33" s="141"/>
    </row>
    <row r="34" spans="1:33" ht="16.5" customHeight="1" x14ac:dyDescent="0.2">
      <c r="A34" s="270" t="s">
        <v>83</v>
      </c>
      <c r="B34" s="118"/>
      <c r="C34" s="471" t="s">
        <v>77</v>
      </c>
      <c r="D34" s="471"/>
      <c r="E34" s="471"/>
      <c r="F34" s="472" t="s">
        <v>124</v>
      </c>
      <c r="G34" s="333"/>
      <c r="H34" s="333"/>
      <c r="I34" s="334"/>
      <c r="J34" s="473" t="s">
        <v>94</v>
      </c>
      <c r="K34" s="474"/>
      <c r="L34" s="486"/>
      <c r="M34" s="485"/>
      <c r="N34" s="272"/>
      <c r="O34" s="470"/>
      <c r="P34" s="470"/>
      <c r="Q34" s="470"/>
      <c r="R34" s="470"/>
      <c r="S34" s="470"/>
      <c r="T34" s="470"/>
      <c r="U34" s="470"/>
      <c r="V34" s="470"/>
      <c r="W34" s="470"/>
      <c r="AB34" s="141"/>
      <c r="AC34" s="141"/>
    </row>
    <row r="35" spans="1:33" ht="16.5" customHeight="1" x14ac:dyDescent="0.2">
      <c r="A35" s="270" t="s">
        <v>84</v>
      </c>
      <c r="B35" s="118"/>
      <c r="C35" s="471" t="s">
        <v>77</v>
      </c>
      <c r="D35" s="471"/>
      <c r="E35" s="471"/>
      <c r="F35" s="472" t="s">
        <v>124</v>
      </c>
      <c r="G35" s="333"/>
      <c r="H35" s="333"/>
      <c r="I35" s="334"/>
      <c r="J35" s="473" t="s">
        <v>94</v>
      </c>
      <c r="K35" s="474"/>
      <c r="L35" s="486"/>
      <c r="M35" s="485"/>
      <c r="N35" s="273"/>
      <c r="O35" s="475"/>
      <c r="P35" s="476"/>
      <c r="Q35" s="476"/>
      <c r="R35" s="476"/>
      <c r="S35" s="476"/>
      <c r="T35" s="476"/>
      <c r="U35" s="476"/>
      <c r="V35" s="476"/>
      <c r="W35" s="476"/>
      <c r="AB35" s="141"/>
      <c r="AC35" s="141"/>
    </row>
    <row r="36" spans="1:33" ht="18" customHeight="1" x14ac:dyDescent="0.2">
      <c r="A36" s="274" t="s">
        <v>126</v>
      </c>
      <c r="B36" s="104"/>
      <c r="C36" s="477" t="s">
        <v>77</v>
      </c>
      <c r="D36" s="477"/>
      <c r="E36" s="477"/>
      <c r="F36" s="478" t="s">
        <v>124</v>
      </c>
      <c r="G36" s="479"/>
      <c r="H36" s="479"/>
      <c r="I36" s="480"/>
      <c r="J36" s="481" t="s">
        <v>94</v>
      </c>
      <c r="K36" s="482"/>
      <c r="L36" s="486"/>
      <c r="M36" s="485"/>
      <c r="N36" s="273"/>
      <c r="O36" s="470"/>
      <c r="P36" s="470"/>
      <c r="Q36" s="470"/>
      <c r="R36" s="470"/>
      <c r="S36" s="470"/>
      <c r="T36" s="470"/>
      <c r="U36" s="470"/>
      <c r="V36" s="470"/>
      <c r="W36" s="470"/>
      <c r="X36" s="269"/>
      <c r="Y36" s="275"/>
      <c r="Z36" s="275"/>
      <c r="AA36" s="269" t="s">
        <v>127</v>
      </c>
      <c r="AB36" s="141"/>
      <c r="AC36" s="141"/>
    </row>
    <row r="37" spans="1:33" ht="9" customHeight="1" x14ac:dyDescent="0.2">
      <c r="A37" s="276"/>
      <c r="B37" s="277"/>
      <c r="C37" s="277"/>
      <c r="D37" s="277"/>
      <c r="E37" s="277"/>
      <c r="F37" s="277"/>
      <c r="G37" s="277"/>
      <c r="H37" s="277"/>
      <c r="I37" s="278"/>
      <c r="J37" s="278"/>
      <c r="K37" s="271"/>
      <c r="L37" s="279"/>
      <c r="M37" s="279"/>
      <c r="N37" s="273"/>
      <c r="O37" s="280"/>
      <c r="P37" s="280"/>
      <c r="Q37" s="280"/>
      <c r="R37" s="280"/>
      <c r="S37" s="280"/>
      <c r="T37" s="280"/>
      <c r="U37" s="280"/>
      <c r="V37" s="280"/>
      <c r="W37" s="280"/>
      <c r="X37" s="280"/>
      <c r="Y37" s="281"/>
      <c r="Z37" s="281"/>
      <c r="AA37" s="281"/>
      <c r="AB37" s="269"/>
      <c r="AC37" s="269"/>
      <c r="AD37" s="275"/>
      <c r="AE37" s="275"/>
      <c r="AF37" s="282"/>
      <c r="AG37" s="141"/>
    </row>
    <row r="38" spans="1:33" ht="10.5" customHeight="1" x14ac:dyDescent="0.2">
      <c r="A38" s="276"/>
      <c r="B38" s="277"/>
      <c r="C38" s="277"/>
      <c r="D38" s="277"/>
      <c r="E38" s="277"/>
      <c r="F38" s="277"/>
      <c r="G38" s="277"/>
      <c r="H38" s="277"/>
      <c r="I38" s="278"/>
      <c r="J38" s="278"/>
      <c r="K38" s="271"/>
      <c r="L38" s="279"/>
      <c r="M38" s="279"/>
      <c r="N38" s="273"/>
      <c r="O38" s="280"/>
      <c r="P38" s="280"/>
      <c r="Q38" s="280"/>
      <c r="R38" s="280"/>
      <c r="S38" s="280"/>
      <c r="T38" s="280"/>
      <c r="U38" s="280"/>
      <c r="V38" s="280"/>
      <c r="W38" s="280"/>
      <c r="X38" s="280"/>
      <c r="Y38" s="281"/>
      <c r="Z38" s="281"/>
      <c r="AA38" s="281"/>
      <c r="AB38" s="269"/>
      <c r="AC38" s="269"/>
      <c r="AD38" s="275"/>
      <c r="AE38" s="275"/>
      <c r="AF38" s="282"/>
      <c r="AG38" s="141"/>
    </row>
    <row r="40" spans="1:33" x14ac:dyDescent="0.2">
      <c r="C40" s="283"/>
      <c r="D40" s="283"/>
      <c r="E40" s="283"/>
      <c r="F40" s="283"/>
      <c r="G40" s="283"/>
      <c r="H40" s="283"/>
      <c r="I40" s="283"/>
      <c r="J40" s="283"/>
      <c r="K40" s="283"/>
      <c r="L40" s="284"/>
      <c r="M40" s="283"/>
      <c r="N40" s="283"/>
    </row>
    <row r="41" spans="1:33" x14ac:dyDescent="0.2">
      <c r="C41" s="283"/>
      <c r="D41" s="283"/>
      <c r="E41" s="283"/>
      <c r="F41" s="283"/>
      <c r="G41" s="283"/>
      <c r="H41" s="283"/>
      <c r="I41" s="283"/>
      <c r="J41" s="283"/>
      <c r="K41" s="283"/>
      <c r="L41" s="284"/>
      <c r="M41" s="283"/>
      <c r="N41" s="283"/>
    </row>
    <row r="42" spans="1:33" x14ac:dyDescent="0.2">
      <c r="C42" s="283"/>
      <c r="D42" s="283"/>
      <c r="E42" s="283"/>
      <c r="F42" s="283"/>
      <c r="G42" s="283"/>
      <c r="H42" s="283"/>
      <c r="I42" s="283"/>
      <c r="J42" s="283"/>
      <c r="K42" s="283"/>
      <c r="L42" s="283"/>
      <c r="M42" s="283"/>
      <c r="N42" s="283"/>
    </row>
  </sheetData>
  <sheetProtection algorithmName="SHA-512" hashValue="NX42CvMH4nzNDyAHKxAKn2xLcNkTKvKTwgUlAs4xyGpeOtQxYPIrvkzKIzrJ++E1DqSePv/TqAQkkGny4qbNfg==" saltValue="px7a3evKHMBYQrzfGGxyAw==" spinCount="100000" sheet="1" formatCells="0" selectLockedCells="1"/>
  <mergeCells count="98">
    <mergeCell ref="X3:AA3"/>
    <mergeCell ref="A2:E2"/>
    <mergeCell ref="F2:H2"/>
    <mergeCell ref="I2:L2"/>
    <mergeCell ref="M2:O2"/>
    <mergeCell ref="V2:W2"/>
    <mergeCell ref="X2:Z2"/>
    <mergeCell ref="A3:B3"/>
    <mergeCell ref="C3:G3"/>
    <mergeCell ref="H3:I3"/>
    <mergeCell ref="K3:U3"/>
    <mergeCell ref="V3:W3"/>
    <mergeCell ref="A5:B6"/>
    <mergeCell ref="C5:C6"/>
    <mergeCell ref="E5:G6"/>
    <mergeCell ref="K5:U5"/>
    <mergeCell ref="V5:W5"/>
    <mergeCell ref="A4:B4"/>
    <mergeCell ref="C4:G4"/>
    <mergeCell ref="K4:U4"/>
    <mergeCell ref="V4:W4"/>
    <mergeCell ref="X4:AA4"/>
    <mergeCell ref="A7:C8"/>
    <mergeCell ref="D7:E8"/>
    <mergeCell ref="F7:G8"/>
    <mergeCell ref="H7:I7"/>
    <mergeCell ref="J7:K7"/>
    <mergeCell ref="X5:AA5"/>
    <mergeCell ref="H6:I6"/>
    <mergeCell ref="K6:U6"/>
    <mergeCell ref="V6:W6"/>
    <mergeCell ref="X6:AA6"/>
    <mergeCell ref="A14:C14"/>
    <mergeCell ref="Y7:Y9"/>
    <mergeCell ref="Z7:Z8"/>
    <mergeCell ref="AA7:AA9"/>
    <mergeCell ref="H8:I8"/>
    <mergeCell ref="J8:K8"/>
    <mergeCell ref="L8:M8"/>
    <mergeCell ref="N8:O8"/>
    <mergeCell ref="P8:Q8"/>
    <mergeCell ref="R8:S8"/>
    <mergeCell ref="L7:M7"/>
    <mergeCell ref="N7:O7"/>
    <mergeCell ref="P7:S7"/>
    <mergeCell ref="T7:U8"/>
    <mergeCell ref="V7:W8"/>
    <mergeCell ref="X7:X9"/>
    <mergeCell ref="A9:C9"/>
    <mergeCell ref="A10:C10"/>
    <mergeCell ref="A11:C11"/>
    <mergeCell ref="A12:C12"/>
    <mergeCell ref="A13:C13"/>
    <mergeCell ref="A26:C26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7:C27"/>
    <mergeCell ref="AD28:AF28"/>
    <mergeCell ref="A29:A30"/>
    <mergeCell ref="B29:I29"/>
    <mergeCell ref="J29:K30"/>
    <mergeCell ref="O29:W30"/>
    <mergeCell ref="X29:AA29"/>
    <mergeCell ref="C30:E30"/>
    <mergeCell ref="F30:I30"/>
    <mergeCell ref="X30:Z31"/>
    <mergeCell ref="AA30:AA31"/>
    <mergeCell ref="C31:E31"/>
    <mergeCell ref="F31:I31"/>
    <mergeCell ref="J31:K31"/>
    <mergeCell ref="O31:W32"/>
    <mergeCell ref="C32:E32"/>
    <mergeCell ref="F32:I32"/>
    <mergeCell ref="J32:K32"/>
    <mergeCell ref="L32:M36"/>
    <mergeCell ref="C33:E33"/>
    <mergeCell ref="F33:I33"/>
    <mergeCell ref="J33:K33"/>
    <mergeCell ref="O33:W34"/>
    <mergeCell ref="C34:E34"/>
    <mergeCell ref="F34:I34"/>
    <mergeCell ref="J34:K34"/>
    <mergeCell ref="C35:E35"/>
    <mergeCell ref="F35:I35"/>
    <mergeCell ref="J35:K35"/>
    <mergeCell ref="O35:W36"/>
    <mergeCell ref="C36:E36"/>
    <mergeCell ref="F36:I36"/>
    <mergeCell ref="J36:K36"/>
  </mergeCells>
  <phoneticPr fontId="1"/>
  <dataValidations count="3">
    <dataValidation errorStyle="warning" showInputMessage="1" showErrorMessage="1" sqref="C5:C6" xr:uid="{FB8CD7B9-1F4A-442F-83DB-FA605CB693A4}"/>
    <dataValidation type="list" allowBlank="1" showInputMessage="1" sqref="B31:B36" xr:uid="{76241B7E-A89B-4A23-A4BD-FD0695F5FA4F}">
      <formula1>"中間検査,年度末中間検査,確定検査"</formula1>
    </dataValidation>
    <dataValidation type="list" showInputMessage="1" showErrorMessage="1" sqref="M2:O2" xr:uid="{C1B8E91E-7487-48B4-9CE0-65360922CE67}">
      <formula1>"中間検査,年度末中間検査,確定検査,概算払"</formula1>
    </dataValidation>
  </dataValidations>
  <printOptions horizontalCentered="1"/>
  <pageMargins left="0.19685039370078741" right="0.19685039370078741" top="0.70866141732283472" bottom="0.35433070866141736" header="0.59055118110236227" footer="0.19685039370078741"/>
  <pageSetup paperSize="9" scale="78" orientation="landscape" cellComments="asDisplayed" r:id="rId1"/>
  <headerFooter alignWithMargins="0"/>
  <colBreaks count="1" manualBreakCount="1">
    <brk id="28" min="1" max="42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経費発生調書（別紙３）（設備投資）</vt:lpstr>
      <vt:lpstr>経費発生調書（別紙３） (技術開発)</vt:lpstr>
      <vt:lpstr>経費発生調書（別紙３） (設備投資・技術開発合算)</vt:lpstr>
      <vt:lpstr>助成事業で委託を行う場合の参考書式（別紙３関連）</vt:lpstr>
      <vt:lpstr>助成事業で委託を行う場合の参考書式記載例（別紙３関連）</vt:lpstr>
      <vt:lpstr>'経費発生調書（別紙３） (技術開発)'!Print_Area</vt:lpstr>
      <vt:lpstr>'経費発生調書（別紙３） (設備投資・技術開発合算)'!Print_Area</vt:lpstr>
      <vt:lpstr>'経費発生調書（別紙３）（設備投資）'!Print_Area</vt:lpstr>
      <vt:lpstr>'助成事業で委託を行う場合の参考書式（別紙３関連）'!Print_Area</vt:lpstr>
      <vt:lpstr>'助成事業で委託を行う場合の参考書式記載例（別紙３関連）'!Print_Area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