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 defaultThemeVersion="124226"/>
  <xr:revisionPtr revIDLastSave="0" documentId="13_ncr:1_{15A46182-A25B-43B5-AC9A-ACEFFD30AC5F}" xr6:coauthVersionLast="47" xr6:coauthVersionMax="47" xr10:uidLastSave="{00000000-0000-0000-0000-000000000000}"/>
  <bookViews>
    <workbookView xWindow="28680" yWindow="-120" windowWidth="29040" windowHeight="15720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3" l="1"/>
  <c r="C16" i="13" s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C17" i="13"/>
  <c r="C9" i="12"/>
  <c r="B15" i="12"/>
  <c r="B14" i="12"/>
  <c r="B13" i="12"/>
  <c r="B12" i="12"/>
  <c r="B11" i="12"/>
  <c r="B10" i="12"/>
  <c r="C16" i="12" l="1"/>
  <c r="C18" i="12" s="1"/>
  <c r="C19" i="12" s="1"/>
  <c r="C18" i="13"/>
  <c r="C19" i="13" s="1"/>
  <c r="B9" i="12"/>
  <c r="B9" i="13"/>
  <c r="B16" i="13"/>
  <c r="K7" i="10"/>
  <c r="K12" i="10"/>
  <c r="J17" i="10"/>
  <c r="J18" i="10"/>
  <c r="K20" i="10"/>
  <c r="K25" i="10"/>
  <c r="K30" i="10"/>
  <c r="C9" i="8"/>
  <c r="B13" i="8"/>
  <c r="B12" i="8"/>
  <c r="B11" i="8"/>
  <c r="B10" i="8"/>
  <c r="C16" i="9"/>
  <c r="B16" i="9" s="1"/>
  <c r="C13" i="9"/>
  <c r="C9" i="9"/>
  <c r="C21" i="9" s="1"/>
  <c r="B9" i="9"/>
  <c r="B10" i="9"/>
  <c r="B11" i="9"/>
  <c r="B12" i="9"/>
  <c r="B14" i="9"/>
  <c r="B15" i="9"/>
  <c r="B17" i="9"/>
  <c r="B18" i="9"/>
  <c r="B19" i="9"/>
  <c r="B20" i="9"/>
  <c r="C9" i="7"/>
  <c r="C25" i="7"/>
  <c r="C24" i="7"/>
  <c r="D23" i="7"/>
  <c r="C23" i="7"/>
  <c r="C21" i="7"/>
  <c r="C20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C9" i="6"/>
  <c r="B9" i="6" s="1"/>
  <c r="C16" i="6"/>
  <c r="C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C21" i="6"/>
  <c r="C22" i="6" s="1"/>
  <c r="C24" i="6" s="1"/>
  <c r="C25" i="6" s="1"/>
  <c r="L6" i="2"/>
  <c r="B15" i="6"/>
  <c r="B17" i="6"/>
  <c r="L25" i="2"/>
  <c r="B23" i="6"/>
  <c r="B13" i="6"/>
  <c r="B10" i="6"/>
  <c r="B15" i="1"/>
  <c r="B11" i="1"/>
  <c r="B12" i="1"/>
  <c r="B13" i="1"/>
  <c r="B10" i="1"/>
  <c r="C9" i="1"/>
  <c r="C14" i="1" s="1"/>
  <c r="C14" i="8" l="1"/>
  <c r="C15" i="8" s="1"/>
  <c r="C16" i="8" s="1"/>
  <c r="C16" i="1"/>
  <c r="C17" i="1" s="1"/>
  <c r="C19" i="1" s="1"/>
  <c r="B16" i="12"/>
  <c r="B16" i="6"/>
  <c r="C19" i="7"/>
  <c r="B17" i="13"/>
  <c r="C22" i="9"/>
  <c r="B22" i="9" s="1"/>
  <c r="C23" i="9"/>
  <c r="C24" i="9" s="1"/>
  <c r="C25" i="9" s="1"/>
  <c r="K20" i="2"/>
  <c r="L19" i="2" s="1"/>
  <c r="B21" i="9"/>
  <c r="K16" i="5"/>
  <c r="L6" i="5" s="1"/>
  <c r="D36" i="5" s="1"/>
  <c r="J36" i="5" s="1"/>
  <c r="L36" i="5" s="1"/>
  <c r="L37" i="5" s="1"/>
  <c r="K39" i="5" s="1"/>
  <c r="K52" i="5" s="1"/>
  <c r="B13" i="9"/>
  <c r="B9" i="8"/>
  <c r="K54" i="2"/>
  <c r="K55" i="2" s="1"/>
  <c r="B9" i="1"/>
  <c r="B21" i="6"/>
  <c r="D40" i="2"/>
  <c r="B14" i="8"/>
  <c r="B14" i="1"/>
  <c r="K16" i="10"/>
  <c r="L6" i="10" s="1"/>
  <c r="C22" i="12"/>
  <c r="C26" i="6"/>
  <c r="C18" i="1" l="1"/>
  <c r="B22" i="6"/>
  <c r="B15" i="8"/>
  <c r="J40" i="2"/>
  <c r="L40" i="2" s="1"/>
  <c r="L41" i="2" s="1"/>
  <c r="K42" i="2" s="1"/>
  <c r="K38" i="5"/>
  <c r="K51" i="5" s="1"/>
  <c r="B16" i="1"/>
  <c r="B18" i="1" s="1"/>
  <c r="B23" i="9"/>
  <c r="B24" i="9"/>
  <c r="B16" i="8"/>
  <c r="B18" i="13"/>
  <c r="B18" i="12"/>
  <c r="C20" i="12"/>
  <c r="C21" i="12" s="1"/>
  <c r="D36" i="10"/>
  <c r="D8" i="7"/>
  <c r="C27" i="6"/>
  <c r="C28" i="6"/>
  <c r="D13" i="7"/>
  <c r="D15" i="7" s="1"/>
  <c r="B24" i="6"/>
  <c r="D12" i="7" l="1"/>
  <c r="D14" i="7" s="1"/>
  <c r="K57" i="2"/>
  <c r="K59" i="2" s="1"/>
  <c r="K43" i="2"/>
  <c r="K58" i="2" s="1"/>
  <c r="J36" i="10"/>
  <c r="L36" i="10" s="1"/>
  <c r="K37" i="10" s="1"/>
  <c r="B25" i="9"/>
  <c r="B17" i="1"/>
  <c r="B19" i="1" s="1"/>
  <c r="B19" i="13"/>
  <c r="B19" i="12"/>
  <c r="B22" i="12" s="1"/>
  <c r="B26" i="6"/>
  <c r="B27" i="6" s="1"/>
  <c r="B25" i="6"/>
  <c r="B28" i="6" s="1"/>
  <c r="K39" i="10" l="1"/>
  <c r="K53" i="10" s="1"/>
  <c r="K44" i="2"/>
  <c r="K38" i="10"/>
  <c r="K52" i="10" s="1"/>
  <c r="K54" i="10" s="1"/>
  <c r="B20" i="12"/>
  <c r="B21" i="12" s="1"/>
  <c r="C13" i="7"/>
  <c r="C15" i="7" s="1"/>
  <c r="C8" i="7"/>
  <c r="K40" i="10" l="1"/>
  <c r="C12" i="7"/>
  <c r="C14" i="7" s="1"/>
</calcChain>
</file>

<file path=xl/sharedStrings.xml><?xml version="1.0" encoding="utf-8"?>
<sst xmlns="http://schemas.openxmlformats.org/spreadsheetml/2006/main" count="461" uniqueCount="212">
  <si>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</si>
  <si>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</si>
  <si>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</si>
  <si>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</si>
  <si>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</si>
  <si>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</si>
  <si>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</si>
  <si>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</si>
  <si>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</si>
  <si>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</si>
  <si>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</si>
  <si>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</si>
  <si>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</si>
  <si>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</si>
  <si>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</si>
  <si>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</si>
  <si>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</si>
  <si>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</si>
  <si>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</si>
  <si>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</si>
  <si>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</si>
  <si>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</si>
  <si>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</si>
  <si>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</si>
  <si>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</si>
  <si>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</si>
  <si>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</si>
  <si>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</si>
  <si>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</si>
  <si>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</si>
  <si>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</si>
  <si>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</si>
  <si>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</si>
  <si>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</si>
  <si>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</si>
  <si>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</si>
  <si>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</si>
  <si>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</si>
  <si>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</si>
  <si>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</si>
  <si>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</si>
  <si>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</si>
  <si>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</si>
  <si>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</si>
  <si>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</si>
  <si>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</si>
  <si>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</si>
  <si>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</si>
  <si>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</si>
  <si>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</si>
  <si>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</si>
  <si>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</si>
  <si>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</si>
  <si>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</si>
  <si>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</si>
  <si>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</si>
  <si>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</si>
  <si>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</si>
  <si>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</si>
  <si>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</si>
  <si>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</si>
  <si>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</si>
  <si>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</si>
  <si>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</si>
  <si>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</si>
  <si>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</si>
  <si>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</si>
  <si>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</si>
  <si>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</si>
  <si>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</si>
  <si>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</si>
  <si>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</si>
  <si>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</si>
  <si>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</si>
  <si>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</si>
  <si>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</si>
  <si>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</si>
  <si>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</si>
  <si>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</si>
  <si>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</si>
  <si>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</si>
  <si>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</si>
  <si>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</si>
  <si>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</si>
  <si>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</si>
  <si>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</si>
  <si>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</si>
  <si>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</si>
  <si>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</si>
  <si>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</si>
  <si>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</si>
  <si>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</si>
  <si>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</si>
  <si>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</si>
  <si>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</si>
  <si>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</si>
  <si>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</si>
  <si>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</si>
  <si>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</si>
  <si>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</si>
  <si>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</si>
  <si>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</si>
  <si>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</si>
  <si>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</si>
  <si>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</si>
  <si>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</si>
  <si>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</si>
  <si>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</si>
  <si>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</si>
  <si>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</si>
  <si>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</si>
  <si>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</si>
  <si>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</si>
  <si>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</si>
  <si>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</si>
  <si>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</si>
  <si>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</si>
  <si>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</si>
  <si>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</si>
  <si>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</si>
  <si>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</si>
  <si>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</si>
  <si>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</si>
  <si>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</si>
  <si>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</si>
  <si>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</si>
  <si>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</si>
  <si>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</si>
  <si>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</si>
  <si>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</si>
  <si>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</si>
  <si>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</si>
  <si>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</si>
  <si>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</si>
  <si>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</si>
  <si>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</si>
  <si>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</si>
  <si>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</si>
  <si>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</si>
  <si>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</si>
  <si>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</si>
  <si>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</si>
  <si>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</si>
  <si>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</si>
  <si>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</si>
  <si>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</si>
  <si>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</si>
  <si>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</si>
  <si>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</si>
  <si>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</si>
  <si>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</si>
  <si>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</si>
  <si>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</si>
  <si>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</si>
  <si>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</si>
  <si>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</si>
  <si>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</si>
  <si>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</si>
  <si>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</si>
  <si>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</si>
  <si>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</si>
  <si>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</si>
  <si>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</si>
  <si>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</si>
  <si>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</si>
  <si>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</si>
  <si>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</si>
  <si>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</si>
  <si>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</si>
  <si>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</si>
  <si>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</si>
  <si>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</si>
  <si>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</si>
  <si>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</si>
  <si>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</si>
  <si>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</si>
  <si>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</si>
  <si>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</si>
  <si>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</si>
  <si>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</si>
  <si>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</si>
  <si>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</si>
  <si>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</si>
  <si>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</si>
  <si>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</si>
  <si>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</si>
  <si>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</si>
  <si>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</si>
  <si>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</si>
  <si>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</si>
  <si>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</si>
  <si>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</si>
  <si>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</si>
  <si>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</si>
  <si>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</si>
  <si>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</si>
  <si>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</si>
  <si>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</si>
  <si>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</si>
  <si>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</si>
  <si>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</si>
  <si>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</si>
  <si>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</si>
  <si>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</si>
  <si>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</si>
  <si>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</si>
  <si>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</si>
  <si>
    <t>（４）●●●●株式会社　項目別明細表(2026年度）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phoneticPr fontId="2"/>
  </si>
  <si>
    <t>（４）国立研究開発法人○○○機構　項目別明細表（2026年度）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phoneticPr fontId="15"/>
  </si>
  <si>
    <t>（４）国立大学法人★★★大学　項目別明細表（2026年度）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phoneticPr fontId="2"/>
  </si>
  <si>
    <t>委託件名：・・・・・・調査</t>
    <rPh sb="0" eb="2">
      <t>イタク</t>
    </rPh>
    <rPh sb="2" eb="4">
      <t>ケンメイ</t>
    </rPh>
    <phoneticPr fontId="2"/>
  </si>
  <si>
    <t>2026年度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</si>
</sst>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11" fillId="3" borderId="0" xfId="1" applyFont="1" applyFill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4</xdr:col>
      <xdr:colOff>0</xdr:colOff>
      <xdr:row>3</xdr:row>
      <xdr:rowOff>85772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66159F-1077-44F6-992B-BF64A6CC0E52}"/>
            </a:ext>
          </a:extLst>
        </xdr:cNvPr>
        <xdr:cNvSpPr/>
      </xdr:nvSpPr>
      <xdr:spPr>
        <a:xfrm>
          <a:off x="3518647" y="481853"/>
          <a:ext cx="1837765" cy="32109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別添Ｂ－７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504265</xdr:colOff>
      <xdr:row>2</xdr:row>
      <xdr:rowOff>0</xdr:rowOff>
    </xdr:from>
    <xdr:to>
      <xdr:col>12</xdr:col>
      <xdr:colOff>0</xdr:colOff>
      <xdr:row>3</xdr:row>
      <xdr:rowOff>108183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424BD72-D2CE-46DF-89E8-E0C9DDC04C7A}"/>
            </a:ext>
          </a:extLst>
        </xdr:cNvPr>
        <xdr:cNvSpPr/>
      </xdr:nvSpPr>
      <xdr:spPr>
        <a:xfrm>
          <a:off x="6745941" y="493059"/>
          <a:ext cx="1837765" cy="32109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別添Ｂ－７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224117</xdr:colOff>
      <xdr:row>2</xdr:row>
      <xdr:rowOff>0</xdr:rowOff>
    </xdr:from>
    <xdr:to>
      <xdr:col>3</xdr:col>
      <xdr:colOff>0</xdr:colOff>
      <xdr:row>3</xdr:row>
      <xdr:rowOff>74566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D374952-DCF6-48C4-ADC1-50B54C954E00}"/>
            </a:ext>
          </a:extLst>
        </xdr:cNvPr>
        <xdr:cNvSpPr/>
      </xdr:nvSpPr>
      <xdr:spPr>
        <a:xfrm>
          <a:off x="2924735" y="481853"/>
          <a:ext cx="1837765" cy="32109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別添Ｂ－７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224118</xdr:colOff>
      <xdr:row>2</xdr:row>
      <xdr:rowOff>0</xdr:rowOff>
    </xdr:from>
    <xdr:to>
      <xdr:col>3</xdr:col>
      <xdr:colOff>1</xdr:colOff>
      <xdr:row>3</xdr:row>
      <xdr:rowOff>85772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D4CBBF4-6D29-4DFF-8870-416F2394E803}"/>
            </a:ext>
          </a:extLst>
        </xdr:cNvPr>
        <xdr:cNvSpPr/>
      </xdr:nvSpPr>
      <xdr:spPr>
        <a:xfrm>
          <a:off x="2924736" y="481853"/>
          <a:ext cx="1837765" cy="32109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別添Ｂ－７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</xdr:colOff>
      <xdr:row>2</xdr:row>
      <xdr:rowOff>0</xdr:rowOff>
    </xdr:from>
    <xdr:to>
      <xdr:col>3</xdr:col>
      <xdr:colOff>0</xdr:colOff>
      <xdr:row>3</xdr:row>
      <xdr:rowOff>52154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5951281-7419-4E56-A884-A6358FB8D617}"/>
            </a:ext>
          </a:extLst>
        </xdr:cNvPr>
        <xdr:cNvSpPr/>
      </xdr:nvSpPr>
      <xdr:spPr>
        <a:xfrm>
          <a:off x="2723029" y="481853"/>
          <a:ext cx="1837765" cy="32109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別添Ｂ－７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224118</xdr:colOff>
      <xdr:row>2</xdr:row>
      <xdr:rowOff>0</xdr:rowOff>
    </xdr:from>
    <xdr:to>
      <xdr:col>3</xdr:col>
      <xdr:colOff>1</xdr:colOff>
      <xdr:row>3</xdr:row>
      <xdr:rowOff>74566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55DFEC8-3DE8-4092-9A24-C17CFBA1491A}"/>
            </a:ext>
          </a:extLst>
        </xdr:cNvPr>
        <xdr:cNvSpPr/>
      </xdr:nvSpPr>
      <xdr:spPr>
        <a:xfrm>
          <a:off x="2924736" y="481853"/>
          <a:ext cx="1837765" cy="32109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別添Ｂ－７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224117</xdr:colOff>
      <xdr:row>2</xdr:row>
      <xdr:rowOff>0</xdr:rowOff>
    </xdr:from>
    <xdr:to>
      <xdr:col>3</xdr:col>
      <xdr:colOff>0</xdr:colOff>
      <xdr:row>3</xdr:row>
      <xdr:rowOff>85772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8FE3E42-9CC8-47A8-B99D-CD00985A1B00}"/>
            </a:ext>
          </a:extLst>
        </xdr:cNvPr>
        <xdr:cNvSpPr/>
      </xdr:nvSpPr>
      <xdr:spPr>
        <a:xfrm>
          <a:off x="2924735" y="481853"/>
          <a:ext cx="1837765" cy="32109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別添Ｂ－７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2</xdr:col>
      <xdr:colOff>932890</xdr:colOff>
      <xdr:row>3</xdr:row>
      <xdr:rowOff>54395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DBCD300-8513-4900-BADA-D70F49221527}"/>
            </a:ext>
          </a:extLst>
        </xdr:cNvPr>
        <xdr:cNvSpPr/>
      </xdr:nvSpPr>
      <xdr:spPr>
        <a:xfrm>
          <a:off x="2724150" y="485775"/>
          <a:ext cx="1837765" cy="32109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別添Ｂ－７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2</xdr:row>
      <xdr:rowOff>0</xdr:rowOff>
    </xdr:from>
    <xdr:to>
      <xdr:col>11</xdr:col>
      <xdr:colOff>732865</xdr:colOff>
      <xdr:row>3</xdr:row>
      <xdr:rowOff>73445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05A8858-0D0D-41AF-BF1E-F194A93BAF8B}"/>
            </a:ext>
          </a:extLst>
        </xdr:cNvPr>
        <xdr:cNvSpPr/>
      </xdr:nvSpPr>
      <xdr:spPr>
        <a:xfrm>
          <a:off x="6391275" y="495300"/>
          <a:ext cx="1837765" cy="32109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別添Ｂ－７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224117</xdr:colOff>
      <xdr:row>2</xdr:row>
      <xdr:rowOff>0</xdr:rowOff>
    </xdr:from>
    <xdr:to>
      <xdr:col>12</xdr:col>
      <xdr:colOff>0</xdr:colOff>
      <xdr:row>3</xdr:row>
      <xdr:rowOff>108183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71CD7DF-026A-4E14-ADF6-E0D2A499F00E}"/>
            </a:ext>
          </a:extLst>
        </xdr:cNvPr>
        <xdr:cNvSpPr/>
      </xdr:nvSpPr>
      <xdr:spPr>
        <a:xfrm>
          <a:off x="5569323" y="493059"/>
          <a:ext cx="1837765" cy="321095"/>
        </a:xfrm>
        <a:prstGeom prst="rect">
          <a:avLst/>
        </a:prstGeom>
        <a:solidFill>
          <a:schemeClr val="bg1"/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別添Ｂ－７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10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5"/>
  <sheetViews>
    <sheetView showGridLines="0" tabSelected="1" zoomScale="85" zoomScaleNormal="85" workbookViewId="0">
      <selection activeCell="F5" sqref="F5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1.125" style="1" bestFit="1" customWidth="1"/>
    <col min="5" max="16384" width="9" style="1"/>
  </cols>
  <sheetData>
    <row r="1" spans="1:10" ht="18.75" x14ac:dyDescent="0.15">
      <c r="D1" s="14"/>
    </row>
    <row r="2" spans="1:10" ht="19.5" x14ac:dyDescent="0.15">
      <c r="A2" s="138" t="s">
        <v>106</v>
      </c>
      <c r="B2" s="138"/>
      <c r="C2" s="138"/>
      <c r="D2" s="138"/>
    </row>
    <row r="3" spans="1:10" ht="18.75" customHeight="1" x14ac:dyDescent="0.15"/>
    <row r="4" spans="1:10" s="8" customFormat="1" ht="18.75" customHeight="1" x14ac:dyDescent="0.15">
      <c r="A4" s="7" t="s">
        <v>80</v>
      </c>
      <c r="B4" s="7"/>
    </row>
    <row r="5" spans="1:10" s="8" customFormat="1" ht="18.75" customHeight="1" x14ac:dyDescent="0.15">
      <c r="A5" s="7" t="s">
        <v>210</v>
      </c>
      <c r="B5" s="7"/>
    </row>
    <row r="6" spans="1:10" s="8" customFormat="1" ht="18.75" customHeight="1" x14ac:dyDescent="0.15">
      <c r="A6" s="7"/>
      <c r="B6" s="7"/>
      <c r="D6" s="137"/>
    </row>
    <row r="7" spans="1:10" s="8" customFormat="1" ht="27" customHeight="1" x14ac:dyDescent="0.15">
      <c r="A7" s="9" t="s">
        <v>81</v>
      </c>
      <c r="B7" s="10" t="s">
        <v>84</v>
      </c>
      <c r="C7" s="9" t="s">
        <v>9</v>
      </c>
      <c r="D7" s="9" t="s">
        <v>211</v>
      </c>
      <c r="G7" s="69"/>
    </row>
    <row r="8" spans="1:10" s="8" customFormat="1" ht="27" customHeight="1" x14ac:dyDescent="0.15">
      <c r="A8" s="139" t="s">
        <v>75</v>
      </c>
      <c r="B8" s="140"/>
      <c r="C8" s="11">
        <f t="shared" ref="C8:C13" si="0">SUM(D8:D8)</f>
        <v>0</v>
      </c>
      <c r="D8" s="11">
        <f>'(2)委託先総括表(一般）'!C26</f>
        <v>0</v>
      </c>
      <c r="G8" s="70"/>
      <c r="H8" s="71"/>
      <c r="I8" s="71"/>
      <c r="J8" s="71"/>
    </row>
    <row r="9" spans="1:10" s="8" customFormat="1" ht="27" customHeight="1" x14ac:dyDescent="0.15">
      <c r="A9" s="12" t="s">
        <v>89</v>
      </c>
      <c r="B9" s="13" t="s">
        <v>83</v>
      </c>
      <c r="C9" s="109">
        <f t="shared" si="0"/>
        <v>0</v>
      </c>
      <c r="D9" s="109"/>
      <c r="G9" s="70"/>
      <c r="H9" s="71"/>
      <c r="I9" s="71"/>
      <c r="J9" s="71"/>
    </row>
    <row r="10" spans="1:10" s="8" customFormat="1" ht="27" customHeight="1" x14ac:dyDescent="0.15">
      <c r="A10" s="12" t="s">
        <v>89</v>
      </c>
      <c r="B10" s="13" t="s">
        <v>82</v>
      </c>
      <c r="C10" s="109">
        <f t="shared" si="0"/>
        <v>0</v>
      </c>
      <c r="D10" s="109"/>
      <c r="G10" s="70"/>
      <c r="H10" s="71"/>
      <c r="I10" s="71"/>
      <c r="J10" s="71"/>
    </row>
    <row r="11" spans="1:10" s="8" customFormat="1" ht="27" customHeight="1" x14ac:dyDescent="0.15">
      <c r="A11" s="12" t="s">
        <v>87</v>
      </c>
      <c r="B11" s="13" t="s">
        <v>92</v>
      </c>
      <c r="C11" s="109">
        <f t="shared" si="0"/>
        <v>0</v>
      </c>
      <c r="D11" s="109"/>
      <c r="G11" s="70"/>
      <c r="H11" s="71"/>
      <c r="I11" s="71"/>
      <c r="J11" s="71"/>
    </row>
    <row r="12" spans="1:10" s="8" customFormat="1" ht="27" customHeight="1" x14ac:dyDescent="0.15">
      <c r="A12" s="139" t="s">
        <v>206</v>
      </c>
      <c r="B12" s="140"/>
      <c r="C12" s="11">
        <f t="shared" si="0"/>
        <v>0</v>
      </c>
      <c r="D12" s="11">
        <f>D8</f>
        <v>0</v>
      </c>
      <c r="G12" s="71"/>
      <c r="H12" s="71"/>
      <c r="I12" s="71"/>
      <c r="J12" s="71"/>
    </row>
    <row r="13" spans="1:10" s="8" customFormat="1" ht="27" customHeight="1" x14ac:dyDescent="0.15">
      <c r="A13" s="139" t="s">
        <v>10</v>
      </c>
      <c r="B13" s="140"/>
      <c r="C13" s="11">
        <f t="shared" si="0"/>
        <v>0</v>
      </c>
      <c r="D13" s="11">
        <f>'(2)委託先総括表(一般）'!C25+'(2)委託先総括表(大学）'!C17</f>
        <v>0</v>
      </c>
      <c r="G13" s="71"/>
      <c r="H13" s="71"/>
      <c r="I13" s="71"/>
      <c r="J13" s="71"/>
    </row>
    <row r="14" spans="1:10" s="8" customFormat="1" ht="27" customHeight="1" x14ac:dyDescent="0.15">
      <c r="A14" s="139" t="s">
        <v>78</v>
      </c>
      <c r="B14" s="140"/>
      <c r="C14" s="11">
        <f t="shared" ref="C14:D15" si="1">C12</f>
        <v>0</v>
      </c>
      <c r="D14" s="11">
        <f t="shared" si="1"/>
        <v>0</v>
      </c>
      <c r="G14" s="71"/>
      <c r="H14" s="71"/>
      <c r="I14" s="71"/>
      <c r="J14" s="71"/>
    </row>
    <row r="15" spans="1:10" s="8" customFormat="1" ht="27" customHeight="1" x14ac:dyDescent="0.15">
      <c r="A15" s="139" t="s">
        <v>79</v>
      </c>
      <c r="B15" s="140"/>
      <c r="C15" s="11">
        <f t="shared" si="1"/>
        <v>0</v>
      </c>
      <c r="D15" s="11">
        <f t="shared" si="1"/>
        <v>0</v>
      </c>
      <c r="G15" s="71"/>
      <c r="H15" s="71"/>
      <c r="I15" s="71"/>
      <c r="J15" s="71"/>
    </row>
    <row r="16" spans="1:10" s="8" customFormat="1" ht="27" customHeight="1" x14ac:dyDescent="0.15">
      <c r="A16" s="103" t="s">
        <v>128</v>
      </c>
      <c r="B16" s="103"/>
      <c r="C16" s="24"/>
      <c r="D16" s="24"/>
      <c r="G16" s="71"/>
      <c r="H16" s="71"/>
      <c r="I16" s="71"/>
      <c r="J16" s="71"/>
    </row>
    <row r="17" spans="1:10" ht="30" customHeight="1" x14ac:dyDescent="0.15"/>
    <row r="18" spans="1:10" ht="27" customHeight="1" x14ac:dyDescent="0.15">
      <c r="A18" s="1" t="s">
        <v>120</v>
      </c>
    </row>
    <row r="19" spans="1:10" ht="27" customHeight="1" x14ac:dyDescent="0.15">
      <c r="A19" s="141" t="s">
        <v>204</v>
      </c>
      <c r="B19" s="142"/>
      <c r="C19" s="48">
        <f>SUM(D19:D19)</f>
        <v>0</v>
      </c>
      <c r="D19" s="48">
        <f>SUM(D20:D21)</f>
        <v>0</v>
      </c>
      <c r="G19" s="6"/>
      <c r="H19" s="5"/>
      <c r="I19" s="5"/>
      <c r="J19" s="5"/>
    </row>
    <row r="20" spans="1:10" ht="27" customHeight="1" x14ac:dyDescent="0.15">
      <c r="A20" s="143" t="s">
        <v>118</v>
      </c>
      <c r="B20" s="144"/>
      <c r="C20" s="49">
        <f>SUM(D20:D20)</f>
        <v>0</v>
      </c>
      <c r="D20" s="72"/>
      <c r="G20" s="6"/>
      <c r="H20" s="5"/>
      <c r="I20" s="5"/>
      <c r="J20" s="5"/>
    </row>
    <row r="21" spans="1:10" ht="27" customHeight="1" x14ac:dyDescent="0.15">
      <c r="A21" s="145" t="s">
        <v>122</v>
      </c>
      <c r="B21" s="146"/>
      <c r="C21" s="50">
        <f>SUM(D21:D21)</f>
        <v>0</v>
      </c>
      <c r="D21" s="73"/>
      <c r="G21" s="6"/>
      <c r="H21" s="5"/>
      <c r="I21" s="5"/>
      <c r="J21" s="5"/>
    </row>
    <row r="22" spans="1:10" s="105" customFormat="1" ht="10.5" customHeight="1" x14ac:dyDescent="0.15">
      <c r="A22" s="103"/>
      <c r="B22" s="103"/>
      <c r="C22" s="24"/>
      <c r="D22" s="104"/>
      <c r="G22" s="106"/>
      <c r="H22" s="107"/>
      <c r="I22" s="107"/>
      <c r="J22" s="107"/>
    </row>
    <row r="23" spans="1:10" ht="27" customHeight="1" x14ac:dyDescent="0.15">
      <c r="A23" s="141" t="s">
        <v>205</v>
      </c>
      <c r="B23" s="142"/>
      <c r="C23" s="48">
        <f>SUM(D23:D23)</f>
        <v>0</v>
      </c>
      <c r="D23" s="48">
        <f>SUM(D24:D25)</f>
        <v>0</v>
      </c>
    </row>
    <row r="24" spans="1:10" ht="27" customHeight="1" x14ac:dyDescent="0.15">
      <c r="A24" s="143" t="s">
        <v>119</v>
      </c>
      <c r="B24" s="144"/>
      <c r="C24" s="49">
        <f>SUM(D24:D24)</f>
        <v>0</v>
      </c>
      <c r="D24" s="72"/>
    </row>
    <row r="25" spans="1:10" ht="27" customHeight="1" x14ac:dyDescent="0.15">
      <c r="A25" s="145" t="s">
        <v>123</v>
      </c>
      <c r="B25" s="146"/>
      <c r="C25" s="50">
        <f>SUM(D25:D25)</f>
        <v>0</v>
      </c>
      <c r="D25" s="73"/>
    </row>
  </sheetData>
  <mergeCells count="12">
    <mergeCell ref="A15:B15"/>
    <mergeCell ref="A23:B23"/>
    <mergeCell ref="A24:B24"/>
    <mergeCell ref="A25:B25"/>
    <mergeCell ref="A19:B19"/>
    <mergeCell ref="A20:B20"/>
    <mergeCell ref="A21:B21"/>
    <mergeCell ref="A2:D2"/>
    <mergeCell ref="A8:B8"/>
    <mergeCell ref="A14:B14"/>
    <mergeCell ref="A12:B12"/>
    <mergeCell ref="A13:B13"/>
  </mergeCells>
  <phoneticPr fontId="2"/>
  <pageMargins left="0.59" right="0.39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J3" sqref="J3:L3"/>
    </sheetView>
  </sheetViews>
  <sheetFormatPr defaultRowHeight="19.5" customHeight="1" x14ac:dyDescent="0.15"/>
  <cols>
    <col min="1" max="1" width="23.875" bestFit="1" customWidth="1"/>
    <col min="2" max="2" width="24.125" bestFit="1" customWidth="1"/>
    <col min="3" max="3" width="3.375" bestFit="1" customWidth="1"/>
    <col min="4" max="4" width="10.25" style="1" bestFit="1" customWidth="1"/>
    <col min="5" max="6" width="3.375" bestFit="1" customWidth="1"/>
    <col min="7" max="7" width="4.5" bestFit="1" customWidth="1"/>
    <col min="8" max="8" width="4.875" bestFit="1" customWidth="1"/>
    <col min="9" max="9" width="4.125" customWidth="1"/>
    <col min="10" max="10" width="10.875" style="1" bestFit="1" customWidth="1"/>
    <col min="11" max="11" width="10.25" bestFit="1" customWidth="1"/>
    <col min="12" max="12" width="9.625" bestFit="1" customWidth="1"/>
  </cols>
  <sheetData>
    <row r="1" spans="1:12" ht="19.5" customHeight="1" x14ac:dyDescent="0.15">
      <c r="K1" s="1"/>
      <c r="L1" s="15"/>
    </row>
    <row r="2" spans="1:12" ht="19.5" customHeight="1" x14ac:dyDescent="0.15">
      <c r="A2" s="147" t="s">
        <v>192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15">
      <c r="B3" s="200"/>
      <c r="C3" s="200"/>
      <c r="D3" s="200"/>
      <c r="E3" s="200"/>
      <c r="F3" s="200"/>
      <c r="G3" s="200"/>
      <c r="H3" s="200"/>
      <c r="J3" s="201"/>
      <c r="K3" s="201"/>
      <c r="L3" s="201"/>
    </row>
    <row r="4" spans="1:12" s="18" customFormat="1" ht="18" customHeight="1" thickBot="1" x14ac:dyDescent="0.2">
      <c r="A4" s="166" t="s">
        <v>209</v>
      </c>
      <c r="B4" s="166"/>
      <c r="C4" s="166"/>
      <c r="D4" s="166"/>
      <c r="E4" s="166"/>
      <c r="F4" s="166"/>
      <c r="G4" s="166"/>
      <c r="H4" s="166"/>
      <c r="I4" s="166"/>
      <c r="J4" s="166"/>
      <c r="K4" s="155"/>
      <c r="L4" s="155"/>
    </row>
    <row r="5" spans="1:12" s="18" customFormat="1" ht="13.5" x14ac:dyDescent="0.15">
      <c r="A5" s="161" t="s">
        <v>96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.5" x14ac:dyDescent="0.15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.5" x14ac:dyDescent="0.15">
      <c r="A8" s="22" t="s">
        <v>65</v>
      </c>
      <c r="D8" s="24"/>
      <c r="J8" s="24"/>
      <c r="K8" s="57"/>
      <c r="L8" s="58"/>
    </row>
    <row r="9" spans="1:12" s="18" customFormat="1" ht="13.5" x14ac:dyDescent="0.15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.5" x14ac:dyDescent="0.15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.5" x14ac:dyDescent="0.15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.5" x14ac:dyDescent="0.15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.5" x14ac:dyDescent="0.15">
      <c r="A13" s="22" t="s">
        <v>66</v>
      </c>
      <c r="D13" s="24"/>
      <c r="J13" s="24"/>
      <c r="K13" s="57"/>
      <c r="L13" s="58"/>
    </row>
    <row r="14" spans="1:12" s="18" customFormat="1" ht="13.5" x14ac:dyDescent="0.15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.5" x14ac:dyDescent="0.15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.5" x14ac:dyDescent="0.15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.5" x14ac:dyDescent="0.15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.5" x14ac:dyDescent="0.15">
      <c r="A20" s="22"/>
      <c r="D20" s="24"/>
      <c r="I20" s="25"/>
      <c r="J20" s="24"/>
      <c r="K20" s="57"/>
      <c r="L20" s="58"/>
    </row>
    <row r="21" spans="1:12" s="18" customFormat="1" ht="13.5" x14ac:dyDescent="0.15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.5" x14ac:dyDescent="0.15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.5" x14ac:dyDescent="0.15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.5" x14ac:dyDescent="0.15">
      <c r="A24" s="22" t="s">
        <v>202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.5" x14ac:dyDescent="0.15">
      <c r="A25" s="22"/>
      <c r="D25" s="24"/>
      <c r="J25" s="24"/>
      <c r="K25" s="59"/>
      <c r="L25" s="58"/>
    </row>
    <row r="26" spans="1:12" s="18" customFormat="1" ht="13.5" x14ac:dyDescent="0.15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.5" x14ac:dyDescent="0.15">
      <c r="A27" s="22" t="s">
        <v>67</v>
      </c>
      <c r="B27" s="18" t="s">
        <v>203</v>
      </c>
      <c r="D27" s="24"/>
      <c r="I27" s="25" t="s">
        <v>50</v>
      </c>
      <c r="J27" s="24"/>
      <c r="K27" s="57"/>
      <c r="L27" s="58"/>
    </row>
    <row r="28" spans="1:12" s="18" customFormat="1" ht="13.5" x14ac:dyDescent="0.15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.5" x14ac:dyDescent="0.15">
      <c r="A29" s="22" t="s">
        <v>69</v>
      </c>
      <c r="B29" s="18" t="s">
        <v>126</v>
      </c>
      <c r="D29" s="24"/>
      <c r="I29" s="25" t="s">
        <v>50</v>
      </c>
      <c r="J29" s="24"/>
      <c r="K29" s="57"/>
      <c r="L29" s="58"/>
    </row>
    <row r="30" spans="1:12" s="18" customFormat="1" ht="13.5" x14ac:dyDescent="0.15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.5" x14ac:dyDescent="0.15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.5" x14ac:dyDescent="0.15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.5" x14ac:dyDescent="0.15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.5" x14ac:dyDescent="0.15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.5" x14ac:dyDescent="0.15">
      <c r="A35" s="22"/>
      <c r="D35" s="24"/>
      <c r="I35" s="25"/>
      <c r="J35" s="24"/>
      <c r="K35" s="57"/>
      <c r="L35" s="58"/>
    </row>
    <row r="36" spans="1:12" s="18" customFormat="1" ht="13.5" x14ac:dyDescent="0.15">
      <c r="A36" s="152" t="s">
        <v>201</v>
      </c>
      <c r="B36" s="153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4.25" thickBot="1" x14ac:dyDescent="0.2">
      <c r="A37" s="208" t="s">
        <v>88</v>
      </c>
      <c r="B37" s="209"/>
      <c r="C37" s="209"/>
      <c r="D37" s="209"/>
      <c r="E37" s="209"/>
      <c r="F37" s="209"/>
      <c r="G37" s="209"/>
      <c r="H37" s="209"/>
      <c r="I37" s="209"/>
      <c r="J37" s="210"/>
      <c r="K37" s="65"/>
      <c r="L37" s="66">
        <f>L6+L36</f>
        <v>0</v>
      </c>
    </row>
    <row r="38" spans="1:12" s="18" customFormat="1" ht="13.5" x14ac:dyDescent="0.15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206">
        <f>L37*1000</f>
        <v>0</v>
      </c>
      <c r="L38" s="207"/>
    </row>
    <row r="39" spans="1:12" s="18" customFormat="1" ht="13.5" x14ac:dyDescent="0.15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11">
        <f>ROUNDDOWN(L37*1000*(0.1/1.1),0)</f>
        <v>0</v>
      </c>
      <c r="L39" s="212"/>
    </row>
    <row r="40" spans="1:12" s="18" customFormat="1" ht="13.5" x14ac:dyDescent="0.15">
      <c r="B40" s="34"/>
      <c r="D40" s="24"/>
      <c r="J40" s="24"/>
    </row>
    <row r="41" spans="1:12" s="18" customFormat="1" ht="13.5" x14ac:dyDescent="0.15">
      <c r="A41" s="161" t="s">
        <v>95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 t="s">
        <v>91</v>
      </c>
      <c r="L41" s="161"/>
    </row>
    <row r="42" spans="1:12" s="18" customFormat="1" ht="13.5" x14ac:dyDescent="0.15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198">
        <f>SUM(K43:K47)</f>
        <v>0</v>
      </c>
      <c r="L42" s="199"/>
    </row>
    <row r="43" spans="1:12" s="18" customFormat="1" ht="13.5" x14ac:dyDescent="0.15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.5" x14ac:dyDescent="0.15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.5" x14ac:dyDescent="0.15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.5" x14ac:dyDescent="0.15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.5" x14ac:dyDescent="0.15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.5" x14ac:dyDescent="0.15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.5" x14ac:dyDescent="0.15">
      <c r="A49" s="42" t="s">
        <v>121</v>
      </c>
      <c r="B49" s="43"/>
      <c r="C49" s="43"/>
      <c r="D49" s="43"/>
      <c r="E49" s="43"/>
      <c r="F49" s="43"/>
      <c r="G49" s="43"/>
      <c r="H49" s="43"/>
      <c r="I49" s="43"/>
      <c r="J49" s="44"/>
      <c r="K49" s="202">
        <f>ROUNDDOWN(K42*(0.1/1.1),0)</f>
        <v>0</v>
      </c>
      <c r="L49" s="203"/>
    </row>
    <row r="50" spans="1:12" s="18" customFormat="1" ht="13.5" x14ac:dyDescent="0.15">
      <c r="K50" s="45"/>
      <c r="L50" s="45"/>
    </row>
    <row r="51" spans="1:12" s="18" customFormat="1" ht="13.5" x14ac:dyDescent="0.15">
      <c r="A51" s="162" t="s">
        <v>109</v>
      </c>
      <c r="B51" s="196"/>
      <c r="C51" s="196"/>
      <c r="D51" s="196"/>
      <c r="E51" s="196"/>
      <c r="F51" s="196"/>
      <c r="G51" s="196"/>
      <c r="H51" s="196"/>
      <c r="I51" s="196"/>
      <c r="J51" s="197"/>
      <c r="K51" s="204">
        <f>K38+K42</f>
        <v>0</v>
      </c>
      <c r="L51" s="205"/>
    </row>
    <row r="52" spans="1:12" s="18" customFormat="1" ht="13.5" x14ac:dyDescent="0.15">
      <c r="A52" s="162" t="s">
        <v>111</v>
      </c>
      <c r="B52" s="196"/>
      <c r="C52" s="196"/>
      <c r="D52" s="196"/>
      <c r="E52" s="196"/>
      <c r="F52" s="196"/>
      <c r="G52" s="196"/>
      <c r="H52" s="196"/>
      <c r="I52" s="196"/>
      <c r="J52" s="197"/>
      <c r="K52" s="202">
        <f>K39+K49</f>
        <v>0</v>
      </c>
      <c r="L52" s="203"/>
    </row>
    <row r="53" spans="1:12" ht="3.75" customHeight="1" x14ac:dyDescent="0.15"/>
  </sheetData>
  <mergeCells count="18"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</mergeCells>
  <phoneticPr fontId="2"/>
  <pageMargins left="0.49" right="0.35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C34"/>
  <sheetViews>
    <sheetView showGridLines="0" zoomScale="85" zoomScaleNormal="85" workbookViewId="0">
      <selection activeCell="B3" sqref="B3"/>
    </sheetView>
  </sheetViews>
  <sheetFormatPr defaultRowHeight="13.5" x14ac:dyDescent="0.15"/>
  <cols>
    <col min="1" max="1" width="35.375" bestFit="1" customWidth="1"/>
    <col min="2" max="3" width="13.5" customWidth="1"/>
  </cols>
  <sheetData>
    <row r="1" spans="1:3" ht="18.75" x14ac:dyDescent="0.15">
      <c r="C1" s="15"/>
    </row>
    <row r="2" spans="1:3" ht="19.5" x14ac:dyDescent="0.15">
      <c r="A2" s="138" t="s">
        <v>179</v>
      </c>
      <c r="B2" s="138"/>
      <c r="C2" s="138"/>
    </row>
    <row r="3" spans="1:3" ht="19.5" x14ac:dyDescent="0.15">
      <c r="A3" s="67"/>
      <c r="B3" s="67"/>
      <c r="C3" s="67"/>
    </row>
    <row r="4" spans="1:3" s="8" customFormat="1" ht="19.5" customHeight="1" x14ac:dyDescent="0.15">
      <c r="A4" s="8" t="s">
        <v>0</v>
      </c>
    </row>
    <row r="5" spans="1:3" s="18" customFormat="1" ht="19.5" customHeight="1" x14ac:dyDescent="0.15">
      <c r="A5" s="8" t="s">
        <v>210</v>
      </c>
    </row>
    <row r="6" spans="1:3" s="18" customFormat="1" ht="19.5" customHeight="1" x14ac:dyDescent="0.15">
      <c r="A6" s="18" t="s">
        <v>75</v>
      </c>
    </row>
    <row r="7" spans="1:3" s="18" customFormat="1" ht="22.5" customHeight="1" x14ac:dyDescent="0.15">
      <c r="C7" s="25" t="s">
        <v>11</v>
      </c>
    </row>
    <row r="8" spans="1:3" s="47" customFormat="1" ht="22.5" customHeight="1" x14ac:dyDescent="0.15">
      <c r="A8" s="46" t="s">
        <v>1</v>
      </c>
      <c r="B8" s="46" t="s">
        <v>9</v>
      </c>
      <c r="C8" s="9" t="s">
        <v>211</v>
      </c>
    </row>
    <row r="9" spans="1:3" s="8" customFormat="1" ht="22.5" customHeight="1" x14ac:dyDescent="0.15">
      <c r="A9" s="48" t="s">
        <v>12</v>
      </c>
      <c r="B9" s="48">
        <f t="shared" ref="B9:B26" si="0">SUM(C9:C9)</f>
        <v>0</v>
      </c>
      <c r="C9" s="48">
        <f>SUM(C10:C12)</f>
        <v>0</v>
      </c>
    </row>
    <row r="10" spans="1:3" s="8" customFormat="1" ht="22.5" customHeight="1" x14ac:dyDescent="0.15">
      <c r="A10" s="49" t="s">
        <v>13</v>
      </c>
      <c r="B10" s="49">
        <f t="shared" si="0"/>
        <v>0</v>
      </c>
      <c r="C10" s="49"/>
    </row>
    <row r="11" spans="1:3" s="8" customFormat="1" ht="22.5" customHeight="1" x14ac:dyDescent="0.15">
      <c r="A11" s="49" t="s">
        <v>14</v>
      </c>
      <c r="B11" s="49">
        <f t="shared" si="0"/>
        <v>0</v>
      </c>
      <c r="C11" s="49"/>
    </row>
    <row r="12" spans="1:3" s="8" customFormat="1" ht="22.5" customHeight="1" x14ac:dyDescent="0.15">
      <c r="A12" s="50" t="s">
        <v>15</v>
      </c>
      <c r="B12" s="50">
        <f t="shared" si="0"/>
        <v>0</v>
      </c>
      <c r="C12" s="50"/>
    </row>
    <row r="13" spans="1:3" s="8" customFormat="1" ht="22.5" customHeight="1" x14ac:dyDescent="0.15">
      <c r="A13" s="48" t="s">
        <v>16</v>
      </c>
      <c r="B13" s="48">
        <f t="shared" si="0"/>
        <v>0</v>
      </c>
      <c r="C13" s="48">
        <f>SUM(C14:C15)</f>
        <v>0</v>
      </c>
    </row>
    <row r="14" spans="1:3" s="8" customFormat="1" ht="22.5" customHeight="1" x14ac:dyDescent="0.15">
      <c r="A14" s="49" t="s">
        <v>17</v>
      </c>
      <c r="B14" s="49">
        <f t="shared" si="0"/>
        <v>0</v>
      </c>
      <c r="C14" s="49"/>
    </row>
    <row r="15" spans="1:3" s="8" customFormat="1" ht="22.5" customHeight="1" x14ac:dyDescent="0.15">
      <c r="A15" s="50" t="s">
        <v>18</v>
      </c>
      <c r="B15" s="50">
        <f t="shared" si="0"/>
        <v>0</v>
      </c>
      <c r="C15" s="50"/>
    </row>
    <row r="16" spans="1:3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</row>
    <row r="17" spans="1:3" s="8" customFormat="1" ht="22.5" customHeight="1" x14ac:dyDescent="0.15">
      <c r="A17" s="49" t="s">
        <v>20</v>
      </c>
      <c r="B17" s="49">
        <f t="shared" si="0"/>
        <v>0</v>
      </c>
      <c r="C17" s="49"/>
    </row>
    <row r="18" spans="1:3" s="8" customFormat="1" ht="22.5" customHeight="1" x14ac:dyDescent="0.15">
      <c r="A18" s="49" t="s">
        <v>21</v>
      </c>
      <c r="B18" s="49">
        <f t="shared" si="0"/>
        <v>0</v>
      </c>
      <c r="C18" s="49"/>
    </row>
    <row r="19" spans="1:3" s="8" customFormat="1" ht="22.5" customHeight="1" x14ac:dyDescent="0.15">
      <c r="A19" s="49" t="s">
        <v>22</v>
      </c>
      <c r="B19" s="49">
        <f t="shared" si="0"/>
        <v>0</v>
      </c>
      <c r="C19" s="49"/>
    </row>
    <row r="20" spans="1:3" s="8" customFormat="1" ht="22.5" customHeight="1" x14ac:dyDescent="0.15">
      <c r="A20" s="49" t="s">
        <v>23</v>
      </c>
      <c r="B20" s="49">
        <f t="shared" si="0"/>
        <v>0</v>
      </c>
      <c r="C20" s="49"/>
    </row>
    <row r="21" spans="1:3" s="8" customFormat="1" ht="22.5" customHeight="1" x14ac:dyDescent="0.15">
      <c r="A21" s="68" t="s">
        <v>76</v>
      </c>
      <c r="B21" s="13">
        <f t="shared" si="0"/>
        <v>0</v>
      </c>
      <c r="C21" s="13">
        <f>SUM(C9,C13,C16)</f>
        <v>0</v>
      </c>
    </row>
    <row r="22" spans="1:3" s="8" customFormat="1" ht="22.5" customHeight="1" x14ac:dyDescent="0.15">
      <c r="A22" s="11" t="s">
        <v>24</v>
      </c>
      <c r="B22" s="11">
        <f t="shared" si="0"/>
        <v>0</v>
      </c>
      <c r="C22" s="11">
        <f>ROUNDDOWN((C21/1000*10%),0)*1000</f>
        <v>0</v>
      </c>
    </row>
    <row r="23" spans="1:3" s="8" customFormat="1" ht="22.5" customHeight="1" x14ac:dyDescent="0.15">
      <c r="A23" s="50" t="s">
        <v>25</v>
      </c>
      <c r="B23" s="11">
        <f t="shared" si="0"/>
        <v>0</v>
      </c>
      <c r="C23" s="11"/>
    </row>
    <row r="24" spans="1:3" s="8" customFormat="1" ht="22.5" customHeight="1" x14ac:dyDescent="0.15">
      <c r="A24" s="9" t="s">
        <v>57</v>
      </c>
      <c r="B24" s="11">
        <f t="shared" si="0"/>
        <v>0</v>
      </c>
      <c r="C24" s="11">
        <f>SUM(C21:C23)</f>
        <v>0</v>
      </c>
    </row>
    <row r="25" spans="1:3" s="8" customFormat="1" ht="22.5" customHeight="1" x14ac:dyDescent="0.15">
      <c r="A25" s="51" t="s">
        <v>94</v>
      </c>
      <c r="B25" s="11">
        <f t="shared" si="0"/>
        <v>0</v>
      </c>
      <c r="C25" s="11">
        <f>ROUNDDOWN(C24*0.1,0)</f>
        <v>0</v>
      </c>
    </row>
    <row r="26" spans="1:3" s="8" customFormat="1" ht="22.5" customHeight="1" x14ac:dyDescent="0.15">
      <c r="A26" s="9" t="s">
        <v>77</v>
      </c>
      <c r="B26" s="11">
        <f t="shared" si="0"/>
        <v>0</v>
      </c>
      <c r="C26" s="11">
        <f>SUM(C24:C25)</f>
        <v>0</v>
      </c>
    </row>
    <row r="27" spans="1:3" s="8" customFormat="1" ht="22.5" customHeight="1" x14ac:dyDescent="0.15">
      <c r="A27" s="51" t="s">
        <v>78</v>
      </c>
      <c r="B27" s="11">
        <f>B26</f>
        <v>0</v>
      </c>
      <c r="C27" s="11">
        <f>C26</f>
        <v>0</v>
      </c>
    </row>
    <row r="28" spans="1:3" s="8" customFormat="1" ht="22.5" customHeight="1" x14ac:dyDescent="0.15">
      <c r="A28" s="51" t="s">
        <v>79</v>
      </c>
      <c r="B28" s="11">
        <f>B25</f>
        <v>0</v>
      </c>
      <c r="C28" s="11">
        <f>C25</f>
        <v>0</v>
      </c>
    </row>
    <row r="29" spans="1:3" s="8" customFormat="1" ht="22.5" customHeight="1" x14ac:dyDescent="0.15">
      <c r="A29" s="103" t="s">
        <v>128</v>
      </c>
      <c r="B29" s="24"/>
      <c r="C29" s="24"/>
    </row>
    <row r="32" spans="1:3" x14ac:dyDescent="0.15">
      <c r="A32" s="16" t="s">
        <v>100</v>
      </c>
      <c r="B32" s="3"/>
      <c r="C32" s="3"/>
    </row>
    <row r="34" spans="1:1" x14ac:dyDescent="0.15">
      <c r="A34" s="17" t="s">
        <v>185</v>
      </c>
    </row>
  </sheetData>
  <mergeCells count="1">
    <mergeCell ref="A2:C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C25"/>
  <sheetViews>
    <sheetView showGridLines="0" zoomScale="85" zoomScaleNormal="85" workbookViewId="0">
      <selection activeCell="B3" sqref="B3"/>
    </sheetView>
  </sheetViews>
  <sheetFormatPr defaultRowHeight="13.5" x14ac:dyDescent="0.15"/>
  <cols>
    <col min="1" max="1" width="35.375" bestFit="1" customWidth="1"/>
    <col min="2" max="3" width="13.5" customWidth="1"/>
  </cols>
  <sheetData>
    <row r="1" spans="1:3" ht="18.75" x14ac:dyDescent="0.15">
      <c r="C1" s="15"/>
    </row>
    <row r="2" spans="1:3" ht="19.5" x14ac:dyDescent="0.15">
      <c r="A2" s="147" t="s">
        <v>181</v>
      </c>
      <c r="B2" s="147"/>
      <c r="C2" s="147"/>
    </row>
    <row r="3" spans="1:3" ht="18.75" x14ac:dyDescent="0.15">
      <c r="C3" s="15"/>
    </row>
    <row r="4" spans="1:3" s="8" customFormat="1" ht="18.75" customHeight="1" x14ac:dyDescent="0.15">
      <c r="A4" s="8" t="s">
        <v>0</v>
      </c>
    </row>
    <row r="5" spans="1:3" s="18" customFormat="1" ht="18.75" customHeight="1" x14ac:dyDescent="0.15">
      <c r="A5" s="8" t="s">
        <v>210</v>
      </c>
    </row>
    <row r="6" spans="1:3" s="18" customFormat="1" ht="18.75" customHeight="1" x14ac:dyDescent="0.15">
      <c r="A6" s="18" t="s">
        <v>194</v>
      </c>
    </row>
    <row r="7" spans="1:3" s="18" customFormat="1" ht="22.5" customHeight="1" x14ac:dyDescent="0.15">
      <c r="C7" s="25" t="s">
        <v>11</v>
      </c>
    </row>
    <row r="8" spans="1:3" s="47" customFormat="1" ht="22.5" customHeight="1" x14ac:dyDescent="0.15">
      <c r="A8" s="46" t="s">
        <v>1</v>
      </c>
      <c r="B8" s="46" t="s">
        <v>9</v>
      </c>
      <c r="C8" s="9" t="s">
        <v>211</v>
      </c>
    </row>
    <row r="9" spans="1:3" s="8" customFormat="1" ht="22.5" customHeight="1" x14ac:dyDescent="0.15">
      <c r="A9" s="48" t="s">
        <v>2</v>
      </c>
      <c r="B9" s="48">
        <f t="shared" ref="B9:B20" si="0">SUM(C9:C9)</f>
        <v>0</v>
      </c>
      <c r="C9" s="48">
        <f t="shared" ref="C9" si="1">SUM(C10:C15)</f>
        <v>0</v>
      </c>
    </row>
    <row r="10" spans="1:3" s="8" customFormat="1" ht="22.5" customHeight="1" x14ac:dyDescent="0.15">
      <c r="A10" s="49" t="s">
        <v>172</v>
      </c>
      <c r="B10" s="49">
        <f t="shared" si="0"/>
        <v>0</v>
      </c>
      <c r="C10" s="49">
        <v>0</v>
      </c>
    </row>
    <row r="11" spans="1:3" s="8" customFormat="1" ht="22.5" customHeight="1" x14ac:dyDescent="0.15">
      <c r="A11" s="49" t="s">
        <v>173</v>
      </c>
      <c r="B11" s="49">
        <f t="shared" si="0"/>
        <v>0</v>
      </c>
      <c r="C11" s="49">
        <v>0</v>
      </c>
    </row>
    <row r="12" spans="1:3" s="24" customFormat="1" ht="22.5" customHeight="1" x14ac:dyDescent="0.15">
      <c r="A12" s="49" t="s">
        <v>174</v>
      </c>
      <c r="B12" s="49">
        <f t="shared" si="0"/>
        <v>0</v>
      </c>
      <c r="C12" s="49">
        <v>0</v>
      </c>
    </row>
    <row r="13" spans="1:3" s="24" customFormat="1" ht="22.5" customHeight="1" x14ac:dyDescent="0.15">
      <c r="A13" s="49" t="s">
        <v>175</v>
      </c>
      <c r="B13" s="49">
        <f t="shared" si="0"/>
        <v>0</v>
      </c>
      <c r="C13" s="49">
        <v>0</v>
      </c>
    </row>
    <row r="14" spans="1:3" s="24" customFormat="1" ht="22.5" customHeight="1" x14ac:dyDescent="0.15">
      <c r="A14" s="49" t="s">
        <v>176</v>
      </c>
      <c r="B14" s="49">
        <f t="shared" si="0"/>
        <v>0</v>
      </c>
      <c r="C14" s="49">
        <v>0</v>
      </c>
    </row>
    <row r="15" spans="1:3" s="8" customFormat="1" ht="22.5" customHeight="1" x14ac:dyDescent="0.15">
      <c r="A15" s="50" t="s">
        <v>177</v>
      </c>
      <c r="B15" s="50">
        <f t="shared" si="0"/>
        <v>0</v>
      </c>
      <c r="C15" s="49">
        <v>0</v>
      </c>
    </row>
    <row r="16" spans="1:3" s="8" customFormat="1" ht="22.5" customHeight="1" x14ac:dyDescent="0.15">
      <c r="A16" s="11" t="s">
        <v>7</v>
      </c>
      <c r="B16" s="11">
        <f t="shared" si="0"/>
        <v>0</v>
      </c>
      <c r="C16" s="11">
        <f>ROUNDDOWN((C9/1000*30%),0)*1000</f>
        <v>0</v>
      </c>
    </row>
    <row r="17" spans="1:3" s="8" customFormat="1" ht="22.5" customHeight="1" x14ac:dyDescent="0.15">
      <c r="A17" s="50" t="s">
        <v>8</v>
      </c>
      <c r="B17" s="11">
        <f t="shared" si="0"/>
        <v>0</v>
      </c>
      <c r="C17" s="11"/>
    </row>
    <row r="18" spans="1:3" s="8" customFormat="1" ht="22.5" customHeight="1" x14ac:dyDescent="0.15">
      <c r="A18" s="9" t="s">
        <v>196</v>
      </c>
      <c r="B18" s="11">
        <f t="shared" si="0"/>
        <v>0</v>
      </c>
      <c r="C18" s="11">
        <f>SUM(C17+C16+C9)</f>
        <v>0</v>
      </c>
    </row>
    <row r="19" spans="1:3" s="8" customFormat="1" ht="22.5" customHeight="1" x14ac:dyDescent="0.15">
      <c r="A19" s="51" t="s">
        <v>94</v>
      </c>
      <c r="B19" s="11">
        <f t="shared" si="0"/>
        <v>0</v>
      </c>
      <c r="C19" s="11">
        <f>ROUNDDOWN(C18*0.1,0)</f>
        <v>0</v>
      </c>
    </row>
    <row r="20" spans="1:3" s="8" customFormat="1" ht="22.5" customHeight="1" x14ac:dyDescent="0.15">
      <c r="A20" s="9" t="s">
        <v>77</v>
      </c>
      <c r="B20" s="11">
        <f t="shared" si="0"/>
        <v>0</v>
      </c>
      <c r="C20" s="11">
        <f>SUM(C18:C19)</f>
        <v>0</v>
      </c>
    </row>
    <row r="21" spans="1:3" s="8" customFormat="1" ht="22.5" customHeight="1" x14ac:dyDescent="0.15">
      <c r="A21" s="51" t="s">
        <v>78</v>
      </c>
      <c r="B21" s="11">
        <f>B20</f>
        <v>0</v>
      </c>
      <c r="C21" s="11">
        <f>C20</f>
        <v>0</v>
      </c>
    </row>
    <row r="22" spans="1:3" s="8" customFormat="1" ht="22.5" customHeight="1" x14ac:dyDescent="0.15">
      <c r="A22" s="51" t="s">
        <v>79</v>
      </c>
      <c r="B22" s="11">
        <f>B19</f>
        <v>0</v>
      </c>
      <c r="C22" s="11">
        <f>C19</f>
        <v>0</v>
      </c>
    </row>
    <row r="23" spans="1:3" s="8" customFormat="1" ht="22.5" customHeight="1" x14ac:dyDescent="0.15">
      <c r="A23" s="103" t="s">
        <v>128</v>
      </c>
      <c r="B23" s="24"/>
      <c r="C23" s="24"/>
    </row>
    <row r="24" spans="1:3" s="18" customFormat="1" x14ac:dyDescent="0.15"/>
    <row r="25" spans="1:3" s="18" customFormat="1" x14ac:dyDescent="0.15"/>
  </sheetData>
  <mergeCells count="1">
    <mergeCell ref="A2:C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C21"/>
  <sheetViews>
    <sheetView showGridLines="0" zoomScale="85" zoomScaleNormal="85" workbookViewId="0">
      <selection activeCell="B3" sqref="B3"/>
    </sheetView>
  </sheetViews>
  <sheetFormatPr defaultRowHeight="13.5" x14ac:dyDescent="0.15"/>
  <cols>
    <col min="1" max="1" width="35.375" bestFit="1" customWidth="1"/>
    <col min="2" max="3" width="12.25" customWidth="1"/>
  </cols>
  <sheetData>
    <row r="1" spans="1:3" ht="18.75" x14ac:dyDescent="0.15">
      <c r="C1" s="15"/>
    </row>
    <row r="2" spans="1:3" ht="19.5" x14ac:dyDescent="0.15">
      <c r="A2" s="147" t="s">
        <v>180</v>
      </c>
      <c r="B2" s="147"/>
      <c r="C2" s="147"/>
    </row>
    <row r="3" spans="1:3" s="8" customFormat="1" ht="21" customHeight="1" x14ac:dyDescent="0.15"/>
    <row r="4" spans="1:3" s="8" customFormat="1" ht="18.75" customHeight="1" x14ac:dyDescent="0.15">
      <c r="A4" s="8" t="s">
        <v>0</v>
      </c>
    </row>
    <row r="5" spans="1:3" s="18" customFormat="1" ht="18.75" customHeight="1" x14ac:dyDescent="0.15">
      <c r="A5" s="8" t="s">
        <v>210</v>
      </c>
    </row>
    <row r="6" spans="1:3" s="18" customFormat="1" ht="18.75" customHeight="1" x14ac:dyDescent="0.15">
      <c r="A6" s="18" t="s">
        <v>60</v>
      </c>
    </row>
    <row r="7" spans="1:3" s="18" customFormat="1" ht="18.75" customHeight="1" x14ac:dyDescent="0.15">
      <c r="C7" s="25" t="s">
        <v>11</v>
      </c>
    </row>
    <row r="8" spans="1:3" s="47" customFormat="1" ht="31.5" customHeight="1" x14ac:dyDescent="0.15">
      <c r="A8" s="46" t="s">
        <v>1</v>
      </c>
      <c r="B8" s="46" t="s">
        <v>9</v>
      </c>
      <c r="C8" s="9" t="s">
        <v>211</v>
      </c>
    </row>
    <row r="9" spans="1:3" s="8" customFormat="1" ht="31.5" customHeight="1" x14ac:dyDescent="0.15">
      <c r="A9" s="48" t="s">
        <v>2</v>
      </c>
      <c r="B9" s="48">
        <f t="shared" ref="B9:B17" si="0">SUM(C9:C9)</f>
        <v>0</v>
      </c>
      <c r="C9" s="48">
        <f>SUM(C10:C13)</f>
        <v>0</v>
      </c>
    </row>
    <row r="10" spans="1:3" s="8" customFormat="1" ht="31.5" customHeight="1" x14ac:dyDescent="0.15">
      <c r="A10" s="49" t="s">
        <v>3</v>
      </c>
      <c r="B10" s="49">
        <f t="shared" si="0"/>
        <v>0</v>
      </c>
      <c r="C10" s="49"/>
    </row>
    <row r="11" spans="1:3" s="8" customFormat="1" ht="31.5" customHeight="1" x14ac:dyDescent="0.15">
      <c r="A11" s="49" t="s">
        <v>4</v>
      </c>
      <c r="B11" s="49">
        <f t="shared" si="0"/>
        <v>0</v>
      </c>
      <c r="C11" s="49"/>
    </row>
    <row r="12" spans="1:3" s="8" customFormat="1" ht="31.5" customHeight="1" x14ac:dyDescent="0.15">
      <c r="A12" s="49" t="s">
        <v>5</v>
      </c>
      <c r="B12" s="49">
        <f t="shared" si="0"/>
        <v>0</v>
      </c>
      <c r="C12" s="49"/>
    </row>
    <row r="13" spans="1:3" s="8" customFormat="1" ht="31.5" customHeight="1" x14ac:dyDescent="0.15">
      <c r="A13" s="49" t="s">
        <v>6</v>
      </c>
      <c r="B13" s="49">
        <f t="shared" si="0"/>
        <v>0</v>
      </c>
      <c r="C13" s="49"/>
    </row>
    <row r="14" spans="1:3" s="8" customFormat="1" ht="31.5" customHeight="1" x14ac:dyDescent="0.15">
      <c r="A14" s="11" t="s">
        <v>7</v>
      </c>
      <c r="B14" s="11">
        <f t="shared" si="0"/>
        <v>0</v>
      </c>
      <c r="C14" s="11">
        <f>ROUNDDOWN((C9/1000*30%),0)*1000</f>
        <v>0</v>
      </c>
    </row>
    <row r="15" spans="1:3" s="8" customFormat="1" ht="31.5" customHeight="1" x14ac:dyDescent="0.15">
      <c r="A15" s="50" t="s">
        <v>8</v>
      </c>
      <c r="B15" s="11">
        <f t="shared" si="0"/>
        <v>0</v>
      </c>
      <c r="C15" s="11"/>
    </row>
    <row r="16" spans="1:3" s="8" customFormat="1" ht="31.5" customHeight="1" x14ac:dyDescent="0.15">
      <c r="A16" s="9" t="s">
        <v>64</v>
      </c>
      <c r="B16" s="11">
        <f t="shared" si="0"/>
        <v>0</v>
      </c>
      <c r="C16" s="11">
        <f>SUM(C9,C14,C15)</f>
        <v>0</v>
      </c>
    </row>
    <row r="17" spans="1:3" s="8" customFormat="1" ht="31.5" customHeight="1" x14ac:dyDescent="0.15">
      <c r="A17" s="102" t="s">
        <v>10</v>
      </c>
      <c r="B17" s="11">
        <f t="shared" si="0"/>
        <v>0</v>
      </c>
      <c r="C17" s="11">
        <f>ROUNDDOWN(C16*(0.1/1.1),0)</f>
        <v>0</v>
      </c>
    </row>
    <row r="18" spans="1:3" s="8" customFormat="1" ht="31.5" customHeight="1" x14ac:dyDescent="0.15">
      <c r="A18" s="51" t="s">
        <v>78</v>
      </c>
      <c r="B18" s="11">
        <f t="shared" ref="B18:C19" si="1">B16</f>
        <v>0</v>
      </c>
      <c r="C18" s="11">
        <f t="shared" si="1"/>
        <v>0</v>
      </c>
    </row>
    <row r="19" spans="1:3" s="8" customFormat="1" ht="31.5" customHeight="1" x14ac:dyDescent="0.15">
      <c r="A19" s="51" t="s">
        <v>79</v>
      </c>
      <c r="B19" s="11">
        <f t="shared" si="1"/>
        <v>0</v>
      </c>
      <c r="C19" s="11">
        <f t="shared" si="1"/>
        <v>0</v>
      </c>
    </row>
    <row r="20" spans="1:3" s="8" customFormat="1" ht="31.5" customHeight="1" x14ac:dyDescent="0.15">
      <c r="A20" s="103" t="s">
        <v>128</v>
      </c>
      <c r="B20" s="24"/>
      <c r="C20" s="24"/>
    </row>
    <row r="21" spans="1:3" s="18" customFormat="1" x14ac:dyDescent="0.15"/>
  </sheetData>
  <mergeCells count="1">
    <mergeCell ref="A2:C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0"/>
  <sheetViews>
    <sheetView showGridLines="0" zoomScale="85" zoomScaleNormal="85" workbookViewId="0">
      <selection activeCell="B3" sqref="B3"/>
    </sheetView>
  </sheetViews>
  <sheetFormatPr defaultRowHeight="13.5" x14ac:dyDescent="0.15"/>
  <cols>
    <col min="1" max="1" width="35.375" bestFit="1" customWidth="1"/>
    <col min="2" max="3" width="13.5" customWidth="1"/>
  </cols>
  <sheetData>
    <row r="1" spans="1:3" ht="18.75" x14ac:dyDescent="0.15">
      <c r="C1" s="15"/>
    </row>
    <row r="2" spans="1:3" ht="19.5" x14ac:dyDescent="0.15">
      <c r="A2" s="138" t="s">
        <v>183</v>
      </c>
      <c r="B2" s="138"/>
      <c r="C2" s="138"/>
    </row>
    <row r="3" spans="1:3" ht="19.5" x14ac:dyDescent="0.15">
      <c r="A3" s="67"/>
      <c r="B3" s="67"/>
      <c r="C3" s="67"/>
    </row>
    <row r="4" spans="1:3" s="8" customFormat="1" ht="19.5" customHeight="1" x14ac:dyDescent="0.15">
      <c r="A4" s="16" t="s">
        <v>100</v>
      </c>
    </row>
    <row r="5" spans="1:3" s="18" customFormat="1" ht="19.5" customHeight="1" x14ac:dyDescent="0.15">
      <c r="A5" s="8" t="s">
        <v>210</v>
      </c>
    </row>
    <row r="6" spans="1:3" s="18" customFormat="1" ht="19.5" customHeight="1" x14ac:dyDescent="0.15">
      <c r="A6" s="18" t="s">
        <v>75</v>
      </c>
    </row>
    <row r="7" spans="1:3" s="18" customFormat="1" ht="22.5" customHeight="1" x14ac:dyDescent="0.15">
      <c r="C7" s="25" t="s">
        <v>11</v>
      </c>
    </row>
    <row r="8" spans="1:3" s="47" customFormat="1" ht="22.5" customHeight="1" x14ac:dyDescent="0.15">
      <c r="A8" s="46" t="s">
        <v>1</v>
      </c>
      <c r="B8" s="46" t="s">
        <v>9</v>
      </c>
      <c r="C8" s="9" t="s">
        <v>211</v>
      </c>
    </row>
    <row r="9" spans="1:3" s="8" customFormat="1" ht="22.5" customHeight="1" x14ac:dyDescent="0.15">
      <c r="A9" s="48" t="s">
        <v>12</v>
      </c>
      <c r="B9" s="48">
        <f t="shared" ref="B9:B25" si="0">SUM(C9:C9)</f>
        <v>0</v>
      </c>
      <c r="C9" s="48">
        <f>SUM(C10:C12)</f>
        <v>0</v>
      </c>
    </row>
    <row r="10" spans="1:3" s="8" customFormat="1" ht="22.5" customHeight="1" x14ac:dyDescent="0.15">
      <c r="A10" s="49" t="s">
        <v>13</v>
      </c>
      <c r="B10" s="49">
        <f t="shared" si="0"/>
        <v>0</v>
      </c>
      <c r="C10" s="49"/>
    </row>
    <row r="11" spans="1:3" s="8" customFormat="1" ht="22.5" customHeight="1" x14ac:dyDescent="0.15">
      <c r="A11" s="49" t="s">
        <v>14</v>
      </c>
      <c r="B11" s="49">
        <f t="shared" si="0"/>
        <v>0</v>
      </c>
      <c r="C11" s="49"/>
    </row>
    <row r="12" spans="1:3" s="8" customFormat="1" ht="22.5" customHeight="1" x14ac:dyDescent="0.15">
      <c r="A12" s="50" t="s">
        <v>15</v>
      </c>
      <c r="B12" s="50">
        <f t="shared" si="0"/>
        <v>0</v>
      </c>
      <c r="C12" s="50"/>
    </row>
    <row r="13" spans="1:3" s="8" customFormat="1" ht="22.5" customHeight="1" x14ac:dyDescent="0.15">
      <c r="A13" s="48" t="s">
        <v>16</v>
      </c>
      <c r="B13" s="49">
        <f t="shared" si="0"/>
        <v>0</v>
      </c>
      <c r="C13" s="48">
        <f>SUM(C14:C15)</f>
        <v>0</v>
      </c>
    </row>
    <row r="14" spans="1:3" s="8" customFormat="1" ht="22.5" customHeight="1" x14ac:dyDescent="0.15">
      <c r="A14" s="49" t="s">
        <v>17</v>
      </c>
      <c r="B14" s="49">
        <f t="shared" si="0"/>
        <v>0</v>
      </c>
      <c r="C14" s="49"/>
    </row>
    <row r="15" spans="1:3" s="8" customFormat="1" ht="22.5" customHeight="1" x14ac:dyDescent="0.15">
      <c r="A15" s="50" t="s">
        <v>18</v>
      </c>
      <c r="B15" s="50">
        <f t="shared" si="0"/>
        <v>0</v>
      </c>
      <c r="C15" s="50"/>
    </row>
    <row r="16" spans="1:3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</row>
    <row r="17" spans="1:3" s="8" customFormat="1" ht="22.5" customHeight="1" x14ac:dyDescent="0.15">
      <c r="A17" s="49" t="s">
        <v>20</v>
      </c>
      <c r="B17" s="49">
        <f t="shared" si="0"/>
        <v>0</v>
      </c>
      <c r="C17" s="49"/>
    </row>
    <row r="18" spans="1:3" s="8" customFormat="1" ht="22.5" customHeight="1" x14ac:dyDescent="0.15">
      <c r="A18" s="49" t="s">
        <v>21</v>
      </c>
      <c r="B18" s="49">
        <f t="shared" si="0"/>
        <v>0</v>
      </c>
      <c r="C18" s="49"/>
    </row>
    <row r="19" spans="1:3" s="8" customFormat="1" ht="22.5" customHeight="1" x14ac:dyDescent="0.15">
      <c r="A19" s="49" t="s">
        <v>22</v>
      </c>
      <c r="B19" s="49">
        <f t="shared" si="0"/>
        <v>0</v>
      </c>
      <c r="C19" s="49"/>
    </row>
    <row r="20" spans="1:3" s="8" customFormat="1" ht="22.5" customHeight="1" x14ac:dyDescent="0.15">
      <c r="A20" s="49" t="s">
        <v>23</v>
      </c>
      <c r="B20" s="50">
        <f t="shared" si="0"/>
        <v>0</v>
      </c>
      <c r="C20" s="49"/>
    </row>
    <row r="21" spans="1:3" s="8" customFormat="1" ht="22.5" customHeight="1" x14ac:dyDescent="0.15">
      <c r="A21" s="68" t="s">
        <v>76</v>
      </c>
      <c r="B21" s="11">
        <f t="shared" si="0"/>
        <v>0</v>
      </c>
      <c r="C21" s="13">
        <f>+C9+C13+C16</f>
        <v>0</v>
      </c>
    </row>
    <row r="22" spans="1:3" s="8" customFormat="1" ht="22.5" customHeight="1" x14ac:dyDescent="0.15">
      <c r="A22" s="11" t="s">
        <v>24</v>
      </c>
      <c r="B22" s="11">
        <f t="shared" si="0"/>
        <v>0</v>
      </c>
      <c r="C22" s="11">
        <f>ROUNDDOWN(C21*10%/1000,0)*1000</f>
        <v>0</v>
      </c>
    </row>
    <row r="23" spans="1:3" s="8" customFormat="1" ht="22.5" customHeight="1" x14ac:dyDescent="0.15">
      <c r="A23" s="9" t="s">
        <v>127</v>
      </c>
      <c r="B23" s="11">
        <f t="shared" si="0"/>
        <v>0</v>
      </c>
      <c r="C23" s="11">
        <f>SUM(C21:C22)</f>
        <v>0</v>
      </c>
    </row>
    <row r="24" spans="1:3" s="8" customFormat="1" ht="22.5" customHeight="1" x14ac:dyDescent="0.15">
      <c r="A24" s="51" t="s">
        <v>94</v>
      </c>
      <c r="B24" s="11">
        <f t="shared" si="0"/>
        <v>0</v>
      </c>
      <c r="C24" s="11">
        <f>ROUNDDOWN(C23*0.1,0)</f>
        <v>0</v>
      </c>
    </row>
    <row r="25" spans="1:3" s="8" customFormat="1" ht="22.5" customHeight="1" x14ac:dyDescent="0.15">
      <c r="A25" s="9" t="s">
        <v>77</v>
      </c>
      <c r="B25" s="50">
        <f t="shared" si="0"/>
        <v>0</v>
      </c>
      <c r="C25" s="11">
        <f>SUM(C23:C24)</f>
        <v>0</v>
      </c>
    </row>
    <row r="26" spans="1:3" s="18" customFormat="1" x14ac:dyDescent="0.15"/>
    <row r="27" spans="1:3" s="18" customFormat="1" x14ac:dyDescent="0.15"/>
    <row r="28" spans="1:3" s="2" customFormat="1" x14ac:dyDescent="0.15">
      <c r="B28" s="16"/>
      <c r="C28" s="16"/>
    </row>
    <row r="29" spans="1:3" x14ac:dyDescent="0.15">
      <c r="A29" s="136" t="s">
        <v>191</v>
      </c>
    </row>
    <row r="30" spans="1:3" x14ac:dyDescent="0.15">
      <c r="A30" s="17" t="s">
        <v>187</v>
      </c>
      <c r="B30" s="4"/>
      <c r="C30" s="4"/>
    </row>
  </sheetData>
  <mergeCells count="1">
    <mergeCell ref="A2:C2"/>
  </mergeCells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C22"/>
  <sheetViews>
    <sheetView showGridLines="0" zoomScale="85" zoomScaleNormal="85" workbookViewId="0">
      <selection activeCell="C3" sqref="C3"/>
    </sheetView>
  </sheetViews>
  <sheetFormatPr defaultRowHeight="13.5" x14ac:dyDescent="0.15"/>
  <cols>
    <col min="1" max="1" width="35.375" bestFit="1" customWidth="1"/>
    <col min="2" max="3" width="13.5" customWidth="1"/>
  </cols>
  <sheetData>
    <row r="1" spans="1:3" ht="18.75" x14ac:dyDescent="0.15">
      <c r="C1" s="15"/>
    </row>
    <row r="2" spans="1:3" ht="19.5" x14ac:dyDescent="0.15">
      <c r="A2" s="147" t="s">
        <v>184</v>
      </c>
      <c r="B2" s="147"/>
      <c r="C2" s="147"/>
    </row>
    <row r="3" spans="1:3" ht="18.75" x14ac:dyDescent="0.15">
      <c r="C3" s="15"/>
    </row>
    <row r="4" spans="1:3" s="8" customFormat="1" ht="18.75" customHeight="1" x14ac:dyDescent="0.15">
      <c r="A4" s="8" t="s">
        <v>186</v>
      </c>
    </row>
    <row r="5" spans="1:3" s="18" customFormat="1" ht="18.75" customHeight="1" x14ac:dyDescent="0.15">
      <c r="A5" s="8" t="s">
        <v>210</v>
      </c>
    </row>
    <row r="6" spans="1:3" s="18" customFormat="1" ht="18.75" customHeight="1" x14ac:dyDescent="0.15">
      <c r="A6" s="18" t="s">
        <v>194</v>
      </c>
    </row>
    <row r="7" spans="1:3" s="18" customFormat="1" ht="22.5" customHeight="1" x14ac:dyDescent="0.15">
      <c r="C7" s="25" t="s">
        <v>11</v>
      </c>
    </row>
    <row r="8" spans="1:3" s="47" customFormat="1" ht="22.5" customHeight="1" x14ac:dyDescent="0.15">
      <c r="A8" s="46" t="s">
        <v>1</v>
      </c>
      <c r="B8" s="46" t="s">
        <v>9</v>
      </c>
      <c r="C8" s="9" t="s">
        <v>211</v>
      </c>
    </row>
    <row r="9" spans="1:3" s="8" customFormat="1" ht="22.5" customHeight="1" x14ac:dyDescent="0.15">
      <c r="A9" s="48" t="s">
        <v>2</v>
      </c>
      <c r="B9" s="48">
        <f t="shared" ref="B9:B19" si="0">SUM(C9:C9)</f>
        <v>0</v>
      </c>
      <c r="C9" s="48">
        <f>SUM(C10:C15)</f>
        <v>0</v>
      </c>
    </row>
    <row r="10" spans="1:3" s="8" customFormat="1" ht="22.5" customHeight="1" x14ac:dyDescent="0.15">
      <c r="A10" s="49" t="s">
        <v>172</v>
      </c>
      <c r="B10" s="49">
        <f t="shared" si="0"/>
        <v>0</v>
      </c>
      <c r="C10" s="49">
        <v>0</v>
      </c>
    </row>
    <row r="11" spans="1:3" s="8" customFormat="1" ht="22.5" customHeight="1" x14ac:dyDescent="0.15">
      <c r="A11" s="49" t="s">
        <v>173</v>
      </c>
      <c r="B11" s="49">
        <f t="shared" si="0"/>
        <v>0</v>
      </c>
      <c r="C11" s="49">
        <v>0</v>
      </c>
    </row>
    <row r="12" spans="1:3" s="24" customFormat="1" ht="22.5" customHeight="1" x14ac:dyDescent="0.15">
      <c r="A12" s="49" t="s">
        <v>174</v>
      </c>
      <c r="B12" s="49">
        <f t="shared" si="0"/>
        <v>0</v>
      </c>
      <c r="C12" s="49">
        <v>0</v>
      </c>
    </row>
    <row r="13" spans="1:3" s="24" customFormat="1" ht="22.5" customHeight="1" x14ac:dyDescent="0.15">
      <c r="A13" s="49" t="s">
        <v>175</v>
      </c>
      <c r="B13" s="49">
        <f t="shared" si="0"/>
        <v>0</v>
      </c>
      <c r="C13" s="49">
        <v>0</v>
      </c>
    </row>
    <row r="14" spans="1:3" s="24" customFormat="1" ht="22.5" customHeight="1" x14ac:dyDescent="0.15">
      <c r="A14" s="49" t="s">
        <v>176</v>
      </c>
      <c r="B14" s="49">
        <f t="shared" si="0"/>
        <v>0</v>
      </c>
      <c r="C14" s="49">
        <v>0</v>
      </c>
    </row>
    <row r="15" spans="1:3" s="8" customFormat="1" ht="22.5" customHeight="1" x14ac:dyDescent="0.15">
      <c r="A15" s="50" t="s">
        <v>177</v>
      </c>
      <c r="B15" s="50">
        <f t="shared" si="0"/>
        <v>0</v>
      </c>
      <c r="C15" s="49">
        <v>0</v>
      </c>
    </row>
    <row r="16" spans="1:3" s="8" customFormat="1" ht="22.5" customHeight="1" x14ac:dyDescent="0.15">
      <c r="A16" s="11" t="s">
        <v>7</v>
      </c>
      <c r="B16" s="11">
        <f t="shared" si="0"/>
        <v>0</v>
      </c>
      <c r="C16" s="11">
        <f>ROUNDDOWN((C9/1000*30%),0)*1000</f>
        <v>0</v>
      </c>
    </row>
    <row r="17" spans="1:3" s="8" customFormat="1" ht="22.5" customHeight="1" x14ac:dyDescent="0.15">
      <c r="A17" s="9" t="s">
        <v>88</v>
      </c>
      <c r="B17" s="11">
        <f t="shared" si="0"/>
        <v>0</v>
      </c>
      <c r="C17" s="11">
        <f>C9+C16</f>
        <v>0</v>
      </c>
    </row>
    <row r="18" spans="1:3" s="8" customFormat="1" ht="22.5" customHeight="1" x14ac:dyDescent="0.15">
      <c r="A18" s="51" t="s">
        <v>94</v>
      </c>
      <c r="B18" s="11">
        <f t="shared" si="0"/>
        <v>0</v>
      </c>
      <c r="C18" s="11">
        <f>ROUNDDOWN(C17*0.1,0)</f>
        <v>0</v>
      </c>
    </row>
    <row r="19" spans="1:3" s="8" customFormat="1" ht="22.5" customHeight="1" x14ac:dyDescent="0.15">
      <c r="A19" s="9" t="s">
        <v>77</v>
      </c>
      <c r="B19" s="11">
        <f t="shared" si="0"/>
        <v>0</v>
      </c>
      <c r="C19" s="11">
        <f>SUM(C17:C18)</f>
        <v>0</v>
      </c>
    </row>
    <row r="20" spans="1:3" s="18" customFormat="1" x14ac:dyDescent="0.15"/>
    <row r="21" spans="1:3" x14ac:dyDescent="0.15">
      <c r="A21" s="136" t="s">
        <v>190</v>
      </c>
    </row>
    <row r="22" spans="1:3" x14ac:dyDescent="0.15">
      <c r="A22" s="17" t="s">
        <v>189</v>
      </c>
      <c r="B22" s="4"/>
      <c r="C22" s="4"/>
    </row>
  </sheetData>
  <mergeCells count="1">
    <mergeCell ref="A2:C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C22"/>
  <sheetViews>
    <sheetView showGridLines="0" zoomScaleNormal="100" workbookViewId="0">
      <selection activeCell="C3" sqref="C3"/>
    </sheetView>
  </sheetViews>
  <sheetFormatPr defaultRowHeight="13.5" x14ac:dyDescent="0.15"/>
  <cols>
    <col min="1" max="1" width="35.375" bestFit="1" customWidth="1"/>
    <col min="2" max="3" width="12.25" customWidth="1"/>
  </cols>
  <sheetData>
    <row r="1" spans="1:3" ht="18.75" x14ac:dyDescent="0.15">
      <c r="C1" s="15"/>
    </row>
    <row r="2" spans="1:3" ht="19.5" x14ac:dyDescent="0.15">
      <c r="A2" s="147" t="s">
        <v>182</v>
      </c>
      <c r="B2" s="147"/>
      <c r="C2" s="147"/>
    </row>
    <row r="3" spans="1:3" s="8" customFormat="1" ht="21" customHeight="1" x14ac:dyDescent="0.15"/>
    <row r="4" spans="1:3" s="8" customFormat="1" ht="18.75" customHeight="1" x14ac:dyDescent="0.15">
      <c r="A4" s="16" t="s">
        <v>100</v>
      </c>
    </row>
    <row r="5" spans="1:3" s="18" customFormat="1" ht="18.75" customHeight="1" x14ac:dyDescent="0.15">
      <c r="A5" s="8" t="s">
        <v>210</v>
      </c>
    </row>
    <row r="6" spans="1:3" s="18" customFormat="1" ht="18.75" customHeight="1" x14ac:dyDescent="0.15">
      <c r="A6" s="18" t="s">
        <v>60</v>
      </c>
    </row>
    <row r="7" spans="1:3" s="18" customFormat="1" ht="18.75" customHeight="1" x14ac:dyDescent="0.15">
      <c r="C7" s="25" t="s">
        <v>11</v>
      </c>
    </row>
    <row r="8" spans="1:3" s="47" customFormat="1" ht="31.5" customHeight="1" x14ac:dyDescent="0.15">
      <c r="A8" s="46" t="s">
        <v>1</v>
      </c>
      <c r="B8" s="46" t="s">
        <v>9</v>
      </c>
      <c r="C8" s="9" t="s">
        <v>211</v>
      </c>
    </row>
    <row r="9" spans="1:3" s="8" customFormat="1" ht="31.5" customHeight="1" x14ac:dyDescent="0.15">
      <c r="A9" s="48" t="s">
        <v>2</v>
      </c>
      <c r="B9" s="48">
        <f t="shared" ref="B9:B16" si="0">SUM(C9:C9)</f>
        <v>0</v>
      </c>
      <c r="C9" s="48">
        <f>SUM(C10:C13)</f>
        <v>0</v>
      </c>
    </row>
    <row r="10" spans="1:3" s="8" customFormat="1" ht="31.5" customHeight="1" x14ac:dyDescent="0.15">
      <c r="A10" s="49" t="s">
        <v>3</v>
      </c>
      <c r="B10" s="49">
        <f t="shared" si="0"/>
        <v>0</v>
      </c>
      <c r="C10" s="49"/>
    </row>
    <row r="11" spans="1:3" s="8" customFormat="1" ht="31.5" customHeight="1" x14ac:dyDescent="0.15">
      <c r="A11" s="49" t="s">
        <v>4</v>
      </c>
      <c r="B11" s="49">
        <f t="shared" si="0"/>
        <v>0</v>
      </c>
      <c r="C11" s="49"/>
    </row>
    <row r="12" spans="1:3" s="8" customFormat="1" ht="31.5" customHeight="1" x14ac:dyDescent="0.15">
      <c r="A12" s="49" t="s">
        <v>5</v>
      </c>
      <c r="B12" s="49">
        <f t="shared" si="0"/>
        <v>0</v>
      </c>
      <c r="C12" s="49"/>
    </row>
    <row r="13" spans="1:3" s="8" customFormat="1" ht="31.5" customHeight="1" x14ac:dyDescent="0.15">
      <c r="A13" s="49" t="s">
        <v>6</v>
      </c>
      <c r="B13" s="50">
        <f t="shared" si="0"/>
        <v>0</v>
      </c>
      <c r="C13" s="49"/>
    </row>
    <row r="14" spans="1:3" s="8" customFormat="1" ht="31.5" customHeight="1" x14ac:dyDescent="0.15">
      <c r="A14" s="11" t="s">
        <v>7</v>
      </c>
      <c r="B14" s="11">
        <f t="shared" si="0"/>
        <v>0</v>
      </c>
      <c r="C14" s="11">
        <f>ROUNDDOWN(C9*30%/1000,0)*1000</f>
        <v>0</v>
      </c>
    </row>
    <row r="15" spans="1:3" s="8" customFormat="1" ht="31.5" customHeight="1" x14ac:dyDescent="0.15">
      <c r="A15" s="9" t="s">
        <v>124</v>
      </c>
      <c r="B15" s="11">
        <f t="shared" si="0"/>
        <v>0</v>
      </c>
      <c r="C15" s="11">
        <f>+C9+C14</f>
        <v>0</v>
      </c>
    </row>
    <row r="16" spans="1:3" s="8" customFormat="1" ht="31.5" customHeight="1" x14ac:dyDescent="0.15">
      <c r="A16" s="102" t="s">
        <v>125</v>
      </c>
      <c r="B16" s="11">
        <f t="shared" si="0"/>
        <v>0</v>
      </c>
      <c r="C16" s="11">
        <f>ROUNDDOWN(C15*(0.1/1.1),0)</f>
        <v>0</v>
      </c>
    </row>
    <row r="17" spans="1:3" s="18" customFormat="1" x14ac:dyDescent="0.15"/>
    <row r="18" spans="1:3" s="18" customFormat="1" x14ac:dyDescent="0.15"/>
    <row r="19" spans="1:3" x14ac:dyDescent="0.15">
      <c r="B19" s="3"/>
      <c r="C19" s="3"/>
    </row>
    <row r="21" spans="1:3" x14ac:dyDescent="0.15">
      <c r="A21" s="136" t="s">
        <v>188</v>
      </c>
    </row>
    <row r="22" spans="1:3" x14ac:dyDescent="0.15">
      <c r="A22" s="17" t="s">
        <v>187</v>
      </c>
      <c r="B22" s="4"/>
      <c r="C22" s="4"/>
    </row>
  </sheetData>
  <mergeCells count="1">
    <mergeCell ref="A2:C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J3" sqref="J3:L3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0" width="9.75" style="1" bestFit="1" customWidth="1"/>
    <col min="11" max="11" width="9.75" bestFit="1" customWidth="1"/>
    <col min="12" max="12" width="9.625" bestFit="1" customWidth="1"/>
    <col min="13" max="13" width="9.25" bestFit="1" customWidth="1"/>
  </cols>
  <sheetData>
    <row r="1" spans="1:12" ht="19.5" customHeight="1" x14ac:dyDescent="0.15">
      <c r="L1" s="15"/>
    </row>
    <row r="2" spans="1:12" ht="19.5" customHeight="1" x14ac:dyDescent="0.15">
      <c r="A2" s="147" t="s">
        <v>178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15">
      <c r="B3" s="159"/>
      <c r="C3" s="159"/>
      <c r="D3" s="159"/>
      <c r="E3" s="159"/>
      <c r="F3" s="159"/>
      <c r="G3" s="159"/>
      <c r="H3" s="159"/>
      <c r="I3" s="159"/>
      <c r="J3" s="160"/>
      <c r="K3" s="160"/>
      <c r="L3" s="160"/>
    </row>
    <row r="4" spans="1:12" s="18" customFormat="1" ht="19.5" customHeight="1" thickBot="1" x14ac:dyDescent="0.2">
      <c r="A4" s="166" t="s">
        <v>207</v>
      </c>
      <c r="B4" s="166"/>
      <c r="D4" s="8"/>
      <c r="J4" s="8"/>
    </row>
    <row r="5" spans="1:12" s="18" customFormat="1" ht="13.5" x14ac:dyDescent="0.15">
      <c r="A5" s="161" t="s">
        <v>104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.5" x14ac:dyDescent="0.15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.5" x14ac:dyDescent="0.15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.5" x14ac:dyDescent="0.15">
      <c r="A9" s="22"/>
      <c r="D9" s="24"/>
      <c r="I9" s="25"/>
      <c r="J9" s="24"/>
      <c r="K9" s="57"/>
      <c r="L9" s="58"/>
    </row>
    <row r="10" spans="1:12" s="18" customFormat="1" ht="13.5" x14ac:dyDescent="0.15">
      <c r="A10" s="154" t="s">
        <v>14</v>
      </c>
      <c r="B10" s="155"/>
      <c r="D10" s="8"/>
      <c r="J10" s="24"/>
      <c r="K10" s="57">
        <f>ROUNDDOWN((J11+J12+J13+J14+J15)/1000,0)</f>
        <v>0</v>
      </c>
      <c r="L10" s="58"/>
    </row>
    <row r="11" spans="1:12" s="18" customFormat="1" ht="13.5" x14ac:dyDescent="0.15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.5" x14ac:dyDescent="0.15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.5" x14ac:dyDescent="0.15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.5" x14ac:dyDescent="0.15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.5" x14ac:dyDescent="0.15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.5" x14ac:dyDescent="0.15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.5" x14ac:dyDescent="0.15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.5" x14ac:dyDescent="0.15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.5" x14ac:dyDescent="0.15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.5" x14ac:dyDescent="0.15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.5" x14ac:dyDescent="0.15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.5" x14ac:dyDescent="0.15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.5" x14ac:dyDescent="0.15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.5" x14ac:dyDescent="0.15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.5" x14ac:dyDescent="0.15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.5" x14ac:dyDescent="0.15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.5" x14ac:dyDescent="0.15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.5" x14ac:dyDescent="0.15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.5" x14ac:dyDescent="0.15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.5" x14ac:dyDescent="0.15">
      <c r="A32" s="22" t="s">
        <v>202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.5" x14ac:dyDescent="0.15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.5" x14ac:dyDescent="0.15">
      <c r="A34" s="22"/>
      <c r="B34" s="18" t="s">
        <v>203</v>
      </c>
      <c r="D34" s="24"/>
      <c r="I34" s="25" t="s">
        <v>50</v>
      </c>
      <c r="J34" s="24"/>
      <c r="K34" s="57"/>
      <c r="L34" s="58"/>
    </row>
    <row r="35" spans="1:13" s="18" customFormat="1" ht="13.5" x14ac:dyDescent="0.15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.5" x14ac:dyDescent="0.15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.5" x14ac:dyDescent="0.15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.5" x14ac:dyDescent="0.15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.5" x14ac:dyDescent="0.15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.5" x14ac:dyDescent="0.15">
      <c r="A40" s="152" t="s">
        <v>55</v>
      </c>
      <c r="B40" s="153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4.25" thickBot="1" x14ac:dyDescent="0.2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.5" x14ac:dyDescent="0.15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48">
        <f>L41*1000</f>
        <v>0</v>
      </c>
      <c r="L42" s="149"/>
    </row>
    <row r="43" spans="1:13" s="16" customFormat="1" ht="13.5" x14ac:dyDescent="0.15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.5" x14ac:dyDescent="0.15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.5" x14ac:dyDescent="0.15">
      <c r="B45" s="82"/>
      <c r="D45" s="83"/>
      <c r="J45" s="83"/>
    </row>
    <row r="46" spans="1:13" s="16" customFormat="1" ht="13.5" x14ac:dyDescent="0.15">
      <c r="A46" s="165" t="s">
        <v>104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 t="s">
        <v>91</v>
      </c>
      <c r="L46" s="165"/>
    </row>
    <row r="47" spans="1:13" s="16" customFormat="1" ht="13.5" x14ac:dyDescent="0.15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67">
        <f>SUM(K48:K52)</f>
        <v>0</v>
      </c>
      <c r="L47" s="168"/>
    </row>
    <row r="48" spans="1:13" s="16" customFormat="1" ht="13.5" x14ac:dyDescent="0.15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.5" x14ac:dyDescent="0.15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.5" x14ac:dyDescent="0.15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.5" x14ac:dyDescent="0.15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.5" x14ac:dyDescent="0.15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.5" x14ac:dyDescent="0.15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.5" x14ac:dyDescent="0.15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.5" x14ac:dyDescent="0.15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.5" x14ac:dyDescent="0.15">
      <c r="D56" s="96"/>
      <c r="J56" s="96"/>
    </row>
    <row r="57" spans="1:13" s="16" customFormat="1" ht="13.5" x14ac:dyDescent="0.15">
      <c r="A57" s="156" t="s">
        <v>116</v>
      </c>
      <c r="B57" s="157"/>
      <c r="C57" s="157"/>
      <c r="D57" s="157"/>
      <c r="E57" s="157"/>
      <c r="F57" s="157"/>
      <c r="G57" s="157"/>
      <c r="H57" s="157"/>
      <c r="I57" s="157"/>
      <c r="J57" s="158"/>
      <c r="K57" s="170">
        <f>ROUNDDOWN(K42+K47,0)</f>
        <v>0</v>
      </c>
      <c r="L57" s="171"/>
    </row>
    <row r="58" spans="1:13" s="16" customFormat="1" ht="13.5" x14ac:dyDescent="0.15">
      <c r="A58" s="156" t="s">
        <v>117</v>
      </c>
      <c r="B58" s="157"/>
      <c r="C58" s="157"/>
      <c r="D58" s="157"/>
      <c r="E58" s="157"/>
      <c r="F58" s="157"/>
      <c r="G58" s="157"/>
      <c r="H58" s="157"/>
      <c r="I58" s="157"/>
      <c r="J58" s="158"/>
      <c r="K58" s="150">
        <f>K43+K54</f>
        <v>0</v>
      </c>
      <c r="L58" s="151"/>
    </row>
    <row r="59" spans="1:13" s="16" customFormat="1" ht="13.5" x14ac:dyDescent="0.15">
      <c r="A59" s="156" t="s">
        <v>105</v>
      </c>
      <c r="B59" s="157"/>
      <c r="C59" s="157"/>
      <c r="D59" s="157"/>
      <c r="E59" s="157"/>
      <c r="F59" s="157"/>
      <c r="G59" s="157"/>
      <c r="H59" s="157"/>
      <c r="I59" s="157"/>
      <c r="J59" s="158"/>
      <c r="K59" s="150">
        <f>K57+K58</f>
        <v>0</v>
      </c>
      <c r="L59" s="151"/>
    </row>
    <row r="60" spans="1:13" ht="18" customHeight="1" x14ac:dyDescent="0.15"/>
    <row r="61" spans="1:13" ht="19.5" customHeight="1" x14ac:dyDescent="0.15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3" ht="57.75" customHeight="1" x14ac:dyDescent="0.15">
      <c r="A62" s="169" t="s">
        <v>198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</row>
  </sheetData>
  <mergeCells count="24">
    <mergeCell ref="A62:L62"/>
    <mergeCell ref="K46:L46"/>
    <mergeCell ref="K54:L54"/>
    <mergeCell ref="K55:L55"/>
    <mergeCell ref="K57:L57"/>
    <mergeCell ref="A61:L61"/>
    <mergeCell ref="A59:J59"/>
    <mergeCell ref="K58:L58"/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</mergeCells>
  <phoneticPr fontId="2"/>
  <pageMargins left="0.63" right="0.4" top="0.32" bottom="0.23" header="0.24" footer="0.2"/>
  <pageSetup paperSize="9"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J3" sqref="J3:L3"/>
    </sheetView>
  </sheetViews>
  <sheetFormatPr defaultColWidth="9" defaultRowHeight="19.5" customHeight="1" x14ac:dyDescent="0.15"/>
  <cols>
    <col min="1" max="1" width="16.375" style="110" bestFit="1" customWidth="1"/>
    <col min="2" max="2" width="20" style="110" bestFit="1" customWidth="1"/>
    <col min="3" max="3" width="3.375" style="110" bestFit="1" customWidth="1"/>
    <col min="4" max="4" width="10.875" style="111" bestFit="1" customWidth="1"/>
    <col min="5" max="6" width="3.375" style="110" bestFit="1" customWidth="1"/>
    <col min="7" max="7" width="3.5" style="110" bestFit="1" customWidth="1"/>
    <col min="8" max="8" width="4.75" style="110" bestFit="1" customWidth="1"/>
    <col min="9" max="9" width="4.625" style="110" bestFit="1" customWidth="1"/>
    <col min="10" max="10" width="9.75" style="111" bestFit="1" customWidth="1"/>
    <col min="11" max="11" width="9.25" style="110" bestFit="1" customWidth="1"/>
    <col min="12" max="12" width="8.125" style="110" bestFit="1" customWidth="1"/>
    <col min="13" max="16384" width="9" style="110"/>
  </cols>
  <sheetData>
    <row r="1" spans="1:12" ht="19.5" customHeight="1" x14ac:dyDescent="0.15">
      <c r="K1" s="111"/>
      <c r="L1" s="15"/>
    </row>
    <row r="2" spans="1:12" ht="19.5" customHeight="1" x14ac:dyDescent="0.15">
      <c r="A2" s="179" t="s">
        <v>193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s="112" customFormat="1" ht="16.5" customHeight="1" x14ac:dyDescent="0.15">
      <c r="B3" s="180"/>
      <c r="C3" s="180"/>
      <c r="D3" s="180"/>
      <c r="E3" s="180"/>
      <c r="F3" s="180"/>
      <c r="G3" s="180"/>
      <c r="H3" s="180"/>
      <c r="J3" s="181"/>
      <c r="K3" s="181"/>
      <c r="L3" s="181"/>
    </row>
    <row r="4" spans="1:12" s="112" customFormat="1" ht="18" customHeight="1" thickBot="1" x14ac:dyDescent="0.2">
      <c r="A4" s="182" t="s">
        <v>208</v>
      </c>
      <c r="B4" s="182"/>
      <c r="C4" s="182"/>
      <c r="D4" s="182"/>
      <c r="E4" s="182"/>
      <c r="F4" s="182"/>
      <c r="G4" s="182"/>
      <c r="H4" s="182"/>
      <c r="I4" s="182"/>
      <c r="J4" s="182"/>
      <c r="K4" s="183"/>
      <c r="L4" s="183"/>
    </row>
    <row r="5" spans="1:12" s="112" customFormat="1" ht="18" customHeight="1" x14ac:dyDescent="0.15">
      <c r="A5" s="184" t="s">
        <v>171</v>
      </c>
      <c r="B5" s="185"/>
      <c r="C5" s="185"/>
      <c r="D5" s="185"/>
      <c r="E5" s="185"/>
      <c r="F5" s="185"/>
      <c r="G5" s="185"/>
      <c r="H5" s="185"/>
      <c r="I5" s="185"/>
      <c r="J5" s="186"/>
      <c r="K5" s="187" t="s">
        <v>170</v>
      </c>
      <c r="L5" s="188"/>
    </row>
    <row r="6" spans="1:12" s="112" customFormat="1" ht="18" customHeight="1" x14ac:dyDescent="0.15">
      <c r="A6" s="135" t="s">
        <v>169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15">
      <c r="A7" s="127" t="s">
        <v>168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15">
      <c r="A8" s="127"/>
      <c r="B8" s="112" t="s">
        <v>167</v>
      </c>
      <c r="D8" s="113"/>
      <c r="I8" s="126" t="s">
        <v>133</v>
      </c>
      <c r="J8" s="113"/>
      <c r="K8" s="125"/>
      <c r="L8" s="124"/>
    </row>
    <row r="9" spans="1:12" s="112" customFormat="1" ht="18" customHeight="1" x14ac:dyDescent="0.15">
      <c r="A9" s="127"/>
      <c r="B9" s="112" t="s">
        <v>166</v>
      </c>
      <c r="D9" s="113"/>
      <c r="I9" s="126" t="s">
        <v>133</v>
      </c>
      <c r="J9" s="113"/>
      <c r="K9" s="125"/>
      <c r="L9" s="124"/>
    </row>
    <row r="10" spans="1:12" s="112" customFormat="1" ht="18" customHeight="1" x14ac:dyDescent="0.15">
      <c r="A10" s="127"/>
      <c r="B10" s="112" t="s">
        <v>165</v>
      </c>
      <c r="D10" s="113"/>
      <c r="I10" s="126" t="s">
        <v>133</v>
      </c>
      <c r="J10" s="113"/>
      <c r="K10" s="125"/>
      <c r="L10" s="124"/>
    </row>
    <row r="11" spans="1:12" s="112" customFormat="1" ht="18" customHeight="1" x14ac:dyDescent="0.15">
      <c r="A11" s="127"/>
      <c r="D11" s="113"/>
      <c r="I11" s="126"/>
      <c r="J11" s="113"/>
      <c r="K11" s="125"/>
      <c r="L11" s="124"/>
    </row>
    <row r="12" spans="1:12" s="112" customFormat="1" ht="18" customHeight="1" x14ac:dyDescent="0.15">
      <c r="A12" s="127" t="s">
        <v>164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15">
      <c r="A13" s="127"/>
      <c r="B13" s="112" t="s">
        <v>163</v>
      </c>
      <c r="D13" s="113"/>
      <c r="I13" s="126" t="s">
        <v>133</v>
      </c>
      <c r="J13" s="113"/>
      <c r="K13" s="125"/>
      <c r="L13" s="124"/>
    </row>
    <row r="14" spans="1:12" s="112" customFormat="1" ht="18" customHeight="1" x14ac:dyDescent="0.15">
      <c r="A14" s="127"/>
      <c r="B14" s="112" t="s">
        <v>162</v>
      </c>
      <c r="D14" s="113"/>
      <c r="I14" s="126" t="s">
        <v>133</v>
      </c>
      <c r="J14" s="113"/>
      <c r="K14" s="125"/>
      <c r="L14" s="124"/>
    </row>
    <row r="15" spans="1:12" s="112" customFormat="1" ht="18" customHeight="1" x14ac:dyDescent="0.15">
      <c r="A15" s="127"/>
      <c r="D15" s="113"/>
      <c r="I15" s="126"/>
      <c r="J15" s="113"/>
      <c r="K15" s="125"/>
      <c r="L15" s="124"/>
    </row>
    <row r="16" spans="1:12" s="112" customFormat="1" ht="18" customHeight="1" x14ac:dyDescent="0.15">
      <c r="A16" s="127" t="s">
        <v>161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15">
      <c r="A17" s="127"/>
      <c r="B17" s="112" t="s">
        <v>160</v>
      </c>
      <c r="C17" s="112" t="s">
        <v>138</v>
      </c>
      <c r="D17" s="113"/>
      <c r="E17" s="112" t="s">
        <v>136</v>
      </c>
      <c r="F17" s="112" t="s">
        <v>135</v>
      </c>
      <c r="H17" s="112" t="s">
        <v>137</v>
      </c>
      <c r="I17" s="126" t="s">
        <v>153</v>
      </c>
      <c r="J17" s="113">
        <f>D17*G17</f>
        <v>0</v>
      </c>
      <c r="K17" s="130"/>
      <c r="L17" s="124"/>
    </row>
    <row r="18" spans="1:12" s="112" customFormat="1" ht="18" customHeight="1" x14ac:dyDescent="0.15">
      <c r="A18" s="127"/>
      <c r="B18" s="112" t="s">
        <v>159</v>
      </c>
      <c r="C18" s="112" t="s">
        <v>138</v>
      </c>
      <c r="D18" s="113"/>
      <c r="E18" s="112" t="s">
        <v>136</v>
      </c>
      <c r="F18" s="112" t="s">
        <v>135</v>
      </c>
      <c r="H18" s="112" t="s">
        <v>158</v>
      </c>
      <c r="I18" s="126" t="s">
        <v>153</v>
      </c>
      <c r="J18" s="113">
        <f>D18*G18</f>
        <v>0</v>
      </c>
      <c r="K18" s="125"/>
      <c r="L18" s="124"/>
    </row>
    <row r="19" spans="1:12" s="112" customFormat="1" ht="18" customHeight="1" x14ac:dyDescent="0.15">
      <c r="A19" s="127"/>
      <c r="D19" s="113"/>
      <c r="I19" s="126"/>
      <c r="J19" s="113"/>
      <c r="K19" s="125"/>
      <c r="L19" s="124"/>
    </row>
    <row r="20" spans="1:12" s="112" customFormat="1" ht="18" customHeight="1" x14ac:dyDescent="0.15">
      <c r="A20" s="127" t="s">
        <v>157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15">
      <c r="A21" s="127"/>
      <c r="B21" s="112" t="s">
        <v>156</v>
      </c>
      <c r="D21" s="113"/>
      <c r="I21" s="126" t="s">
        <v>153</v>
      </c>
      <c r="J21" s="113"/>
      <c r="K21" s="125"/>
      <c r="L21" s="124"/>
    </row>
    <row r="22" spans="1:12" s="112" customFormat="1" ht="18" customHeight="1" x14ac:dyDescent="0.15">
      <c r="A22" s="127"/>
      <c r="B22" s="112" t="s">
        <v>155</v>
      </c>
      <c r="D22" s="113"/>
      <c r="I22" s="126" t="s">
        <v>153</v>
      </c>
      <c r="J22" s="113"/>
      <c r="K22" s="125"/>
      <c r="L22" s="124"/>
    </row>
    <row r="23" spans="1:12" s="112" customFormat="1" ht="18" customHeight="1" x14ac:dyDescent="0.15">
      <c r="A23" s="127"/>
      <c r="B23" s="112" t="s">
        <v>154</v>
      </c>
      <c r="D23" s="113"/>
      <c r="I23" s="126" t="s">
        <v>153</v>
      </c>
      <c r="J23" s="113"/>
      <c r="K23" s="125"/>
      <c r="L23" s="124"/>
    </row>
    <row r="24" spans="1:12" s="112" customFormat="1" ht="18" customHeight="1" x14ac:dyDescent="0.15">
      <c r="A24" s="127"/>
      <c r="D24" s="113"/>
      <c r="I24" s="126"/>
      <c r="J24" s="113"/>
      <c r="K24" s="125"/>
      <c r="L24" s="124"/>
    </row>
    <row r="25" spans="1:12" s="112" customFormat="1" ht="18" customHeight="1" x14ac:dyDescent="0.15">
      <c r="A25" s="127" t="s">
        <v>152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15">
      <c r="A26" s="127" t="s">
        <v>151</v>
      </c>
      <c r="B26" s="112" t="s">
        <v>148</v>
      </c>
      <c r="D26" s="113"/>
      <c r="I26" s="126" t="s">
        <v>133</v>
      </c>
      <c r="J26" s="113"/>
      <c r="K26" s="125"/>
      <c r="L26" s="124"/>
    </row>
    <row r="27" spans="1:12" s="112" customFormat="1" ht="18" customHeight="1" x14ac:dyDescent="0.15">
      <c r="A27" s="127"/>
      <c r="B27" s="112" t="s">
        <v>150</v>
      </c>
      <c r="D27" s="113"/>
      <c r="I27" s="126" t="s">
        <v>133</v>
      </c>
      <c r="J27" s="113"/>
      <c r="K27" s="125"/>
      <c r="L27" s="124"/>
    </row>
    <row r="28" spans="1:12" s="112" customFormat="1" ht="18" customHeight="1" x14ac:dyDescent="0.15">
      <c r="A28" s="127" t="s">
        <v>149</v>
      </c>
      <c r="B28" s="112" t="s">
        <v>148</v>
      </c>
      <c r="D28" s="113"/>
      <c r="I28" s="126" t="s">
        <v>133</v>
      </c>
      <c r="J28" s="113"/>
      <c r="K28" s="125"/>
      <c r="L28" s="124"/>
    </row>
    <row r="29" spans="1:12" s="112" customFormat="1" ht="18" customHeight="1" x14ac:dyDescent="0.15">
      <c r="A29" s="127"/>
      <c r="D29" s="113"/>
      <c r="I29" s="126"/>
      <c r="J29" s="113"/>
      <c r="K29" s="125"/>
      <c r="L29" s="124"/>
    </row>
    <row r="30" spans="1:12" s="112" customFormat="1" ht="18" customHeight="1" x14ac:dyDescent="0.15">
      <c r="A30" s="127" t="s">
        <v>147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15">
      <c r="A31" s="127" t="s">
        <v>146</v>
      </c>
      <c r="B31" s="112" t="s">
        <v>145</v>
      </c>
      <c r="D31" s="113"/>
      <c r="I31" s="126" t="s">
        <v>133</v>
      </c>
      <c r="J31" s="113"/>
      <c r="K31" s="125"/>
      <c r="L31" s="124"/>
    </row>
    <row r="32" spans="1:12" s="112" customFormat="1" ht="18" customHeight="1" x14ac:dyDescent="0.15">
      <c r="A32" s="127" t="s">
        <v>144</v>
      </c>
      <c r="B32" s="112" t="s">
        <v>143</v>
      </c>
      <c r="D32" s="113"/>
      <c r="I32" s="126" t="s">
        <v>133</v>
      </c>
      <c r="J32" s="113"/>
      <c r="K32" s="125"/>
      <c r="L32" s="124"/>
    </row>
    <row r="33" spans="1:12" s="112" customFormat="1" ht="18" customHeight="1" x14ac:dyDescent="0.15">
      <c r="A33" s="127" t="s">
        <v>142</v>
      </c>
      <c r="B33" s="112" t="s">
        <v>141</v>
      </c>
      <c r="D33" s="113"/>
      <c r="I33" s="126" t="s">
        <v>133</v>
      </c>
      <c r="J33" s="113"/>
      <c r="K33" s="125"/>
      <c r="L33" s="124"/>
    </row>
    <row r="34" spans="1:12" s="112" customFormat="1" ht="18" customHeight="1" x14ac:dyDescent="0.15">
      <c r="A34" s="127" t="s">
        <v>140</v>
      </c>
      <c r="B34" s="112" t="s">
        <v>139</v>
      </c>
      <c r="C34" s="112" t="s">
        <v>138</v>
      </c>
      <c r="D34" s="113"/>
      <c r="E34" s="112" t="s">
        <v>136</v>
      </c>
      <c r="F34" s="112" t="s">
        <v>135</v>
      </c>
      <c r="H34" s="112" t="s">
        <v>137</v>
      </c>
      <c r="I34" s="126" t="s">
        <v>133</v>
      </c>
      <c r="J34" s="113">
        <f>D34*G34</f>
        <v>0</v>
      </c>
      <c r="K34" s="125"/>
      <c r="L34" s="124"/>
    </row>
    <row r="35" spans="1:12" s="112" customFormat="1" ht="18" customHeight="1" x14ac:dyDescent="0.15">
      <c r="A35" s="127"/>
      <c r="D35" s="113"/>
      <c r="I35" s="126"/>
      <c r="J35" s="113"/>
      <c r="K35" s="125"/>
      <c r="L35" s="124"/>
    </row>
    <row r="36" spans="1:12" s="112" customFormat="1" ht="18" customHeight="1" x14ac:dyDescent="0.15">
      <c r="A36" s="189" t="s">
        <v>200</v>
      </c>
      <c r="B36" s="190"/>
      <c r="C36" s="123"/>
      <c r="D36" s="121">
        <f>SUM(L6)*1000</f>
        <v>0</v>
      </c>
      <c r="E36" s="123" t="s">
        <v>136</v>
      </c>
      <c r="F36" s="123" t="s">
        <v>135</v>
      </c>
      <c r="G36" s="123">
        <v>30</v>
      </c>
      <c r="H36" s="123" t="s">
        <v>134</v>
      </c>
      <c r="I36" s="122" t="s">
        <v>133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">
      <c r="A37" s="191" t="s">
        <v>132</v>
      </c>
      <c r="B37" s="192"/>
      <c r="C37" s="192"/>
      <c r="D37" s="192"/>
      <c r="E37" s="192"/>
      <c r="F37" s="192"/>
      <c r="G37" s="192"/>
      <c r="H37" s="192"/>
      <c r="I37" s="192"/>
      <c r="J37" s="193"/>
      <c r="K37" s="173">
        <f>L6+L36</f>
        <v>0</v>
      </c>
      <c r="L37" s="174"/>
    </row>
    <row r="38" spans="1:12" s="115" customFormat="1" ht="18" customHeight="1" x14ac:dyDescent="0.15">
      <c r="A38" s="118" t="s">
        <v>131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4">
        <f>K37*1000</f>
        <v>0</v>
      </c>
      <c r="L38" s="195"/>
    </row>
    <row r="39" spans="1:12" s="115" customFormat="1" ht="18" customHeight="1" x14ac:dyDescent="0.15">
      <c r="A39" s="175" t="s">
        <v>130</v>
      </c>
      <c r="B39" s="176"/>
      <c r="C39" s="117"/>
      <c r="D39" s="117"/>
      <c r="E39" s="117"/>
      <c r="F39" s="117"/>
      <c r="G39" s="117"/>
      <c r="H39" s="117"/>
      <c r="I39" s="117"/>
      <c r="J39" s="116"/>
      <c r="K39" s="177">
        <f>K37*1000*0.1</f>
        <v>0</v>
      </c>
      <c r="L39" s="178"/>
    </row>
    <row r="40" spans="1:12" s="115" customFormat="1" ht="18" customHeight="1" x14ac:dyDescent="0.15">
      <c r="A40" s="118" t="s">
        <v>129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7">
        <f>K37*1000+K39</f>
        <v>0</v>
      </c>
      <c r="L40" s="178"/>
    </row>
    <row r="41" spans="1:12" s="112" customFormat="1" ht="18" customHeight="1" x14ac:dyDescent="0.15">
      <c r="B41" s="114"/>
      <c r="D41" s="113"/>
      <c r="J41" s="113"/>
    </row>
    <row r="42" spans="1:12" s="112" customFormat="1" ht="18" customHeight="1" x14ac:dyDescent="0.15">
      <c r="A42" s="165" t="s">
        <v>104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 t="s">
        <v>91</v>
      </c>
      <c r="L42" s="165"/>
    </row>
    <row r="43" spans="1:12" s="112" customFormat="1" ht="18" customHeight="1" x14ac:dyDescent="0.15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67">
        <f>SUM(K44:K47)</f>
        <v>0</v>
      </c>
      <c r="L43" s="168"/>
    </row>
    <row r="44" spans="1:12" s="112" customFormat="1" ht="18" customHeight="1" x14ac:dyDescent="0.15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15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15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15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15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15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15">
      <c r="A50" s="79" t="s">
        <v>199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15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15">
      <c r="A52" s="156" t="s">
        <v>197</v>
      </c>
      <c r="B52" s="157"/>
      <c r="C52" s="157"/>
      <c r="D52" s="157"/>
      <c r="E52" s="157"/>
      <c r="F52" s="157"/>
      <c r="G52" s="157"/>
      <c r="H52" s="157"/>
      <c r="I52" s="157"/>
      <c r="J52" s="158"/>
      <c r="K52" s="170">
        <f>ROUNDDOWN(K38+K43,0)</f>
        <v>0</v>
      </c>
      <c r="L52" s="171"/>
    </row>
    <row r="53" spans="1:12" s="112" customFormat="1" ht="18" customHeight="1" x14ac:dyDescent="0.15">
      <c r="A53" s="156" t="s">
        <v>117</v>
      </c>
      <c r="B53" s="157"/>
      <c r="C53" s="157"/>
      <c r="D53" s="157"/>
      <c r="E53" s="157"/>
      <c r="F53" s="157"/>
      <c r="G53" s="157"/>
      <c r="H53" s="157"/>
      <c r="I53" s="157"/>
      <c r="J53" s="158"/>
      <c r="K53" s="150">
        <f>K39+K49</f>
        <v>0</v>
      </c>
      <c r="L53" s="151"/>
    </row>
    <row r="54" spans="1:12" s="112" customFormat="1" ht="18" customHeight="1" x14ac:dyDescent="0.15">
      <c r="A54" s="156" t="s">
        <v>105</v>
      </c>
      <c r="B54" s="157"/>
      <c r="C54" s="157"/>
      <c r="D54" s="157"/>
      <c r="E54" s="157"/>
      <c r="F54" s="157"/>
      <c r="G54" s="157"/>
      <c r="H54" s="157"/>
      <c r="I54" s="157"/>
      <c r="J54" s="158"/>
      <c r="K54" s="150">
        <f>K52+K53</f>
        <v>0</v>
      </c>
      <c r="L54" s="151"/>
    </row>
    <row r="55" spans="1:12" s="112" customFormat="1" ht="18" customHeight="1" x14ac:dyDescent="0.15">
      <c r="B55" s="114"/>
      <c r="D55" s="113"/>
      <c r="J55" s="113"/>
    </row>
    <row r="56" spans="1:12" s="112" customFormat="1" ht="18" customHeight="1" x14ac:dyDescent="0.15">
      <c r="B56" s="114"/>
      <c r="D56" s="113"/>
      <c r="J56" s="113"/>
    </row>
    <row r="57" spans="1:12" s="112" customFormat="1" ht="18" customHeight="1" x14ac:dyDescent="0.15">
      <c r="B57" s="114"/>
      <c r="D57" s="113"/>
      <c r="J57" s="113"/>
    </row>
    <row r="58" spans="1:12" s="112" customFormat="1" ht="18" customHeight="1" x14ac:dyDescent="0.15">
      <c r="B58" s="114"/>
      <c r="D58" s="113"/>
      <c r="J58" s="113"/>
    </row>
    <row r="59" spans="1:12" s="112" customFormat="1" ht="18" customHeight="1" x14ac:dyDescent="0.15">
      <c r="B59" s="114"/>
      <c r="D59" s="113"/>
      <c r="J59" s="113"/>
    </row>
    <row r="60" spans="1:12" s="112" customFormat="1" ht="18" customHeight="1" x14ac:dyDescent="0.15">
      <c r="B60" s="114"/>
      <c r="D60" s="113"/>
      <c r="J60" s="113"/>
    </row>
    <row r="61" spans="1:12" s="112" customFormat="1" ht="18" customHeight="1" x14ac:dyDescent="0.15">
      <c r="B61" s="114"/>
      <c r="D61" s="113"/>
      <c r="J61" s="113"/>
    </row>
    <row r="62" spans="1:12" s="112" customFormat="1" ht="18" customHeight="1" x14ac:dyDescent="0.15">
      <c r="B62" s="114"/>
      <c r="D62" s="113"/>
      <c r="J62" s="113"/>
    </row>
    <row r="63" spans="1:12" s="112" customFormat="1" ht="18" customHeight="1" x14ac:dyDescent="0.15">
      <c r="B63" s="114"/>
      <c r="D63" s="113"/>
      <c r="J63" s="113"/>
    </row>
    <row r="64" spans="1:12" s="112" customFormat="1" ht="18" customHeight="1" x14ac:dyDescent="0.15">
      <c r="B64" s="114"/>
      <c r="D64" s="113"/>
      <c r="J64" s="113"/>
    </row>
    <row r="65" spans="1:12" s="112" customFormat="1" ht="18" customHeight="1" x14ac:dyDescent="0.15">
      <c r="B65" s="114"/>
      <c r="D65" s="113"/>
      <c r="J65" s="113"/>
    </row>
    <row r="66" spans="1:12" customFormat="1" ht="19.5" customHeight="1" x14ac:dyDescent="0.15">
      <c r="A66" s="172" t="s">
        <v>195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</sheetData>
  <mergeCells count="25"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</mergeCells>
  <phoneticPr fontId="14"/>
  <pageMargins left="0.49" right="0.35" top="0.74803149606299213" bottom="0.74803149606299213" header="0.31496062992125984" footer="0.31496062992125984"/>
  <pageSetup paperSize="9" scale="98" orientation="portrait" r:id="rId1"/>
  <drawing r:id="rId2"/>
</worksheet>
</file>

<file path=docMetadata/LabelInfo.xml><?xml version="1.0" encoding="utf-8"?>
<clbl:labelList xmlns:clbl="http://schemas.microsoft.com/office/2020/mipLabelMetadata">
  <clbl:label id="{9151c5b6-2333-429d-abf0-0378f5e583c1}" enabled="0" method="" siteId="{9151c5b6-2333-429d-abf0-0378f5e583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