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codeName="ThisWorkbook" defaultThemeVersion="124226"/>
  <xr:revisionPtr revIDLastSave="0" documentId="6_{587291A6-E447-4100-9580-F10103E7B8BA}" xr6:coauthVersionLast="47" xr6:coauthVersionMax="47" xr10:uidLastSave="{00000000-0000-0000-0000-000000000000}"/>
  <bookViews>
    <workbookView xWindow="-110" yWindow="-110" windowWidth="19420" windowHeight="11500" tabRatio="951" xr2:uid="{00000000-000D-0000-FFFF-FFFF00000000}"/>
  </bookViews>
  <sheets>
    <sheet name="6.(1)全期間総括表" sheetId="7" r:id="rId1"/>
    <sheet name="6.(2)委託先総括表(一般）" sheetId="6" r:id="rId2"/>
    <sheet name="6.(2)委託先総括表(国立研究開発法人等）" sheetId="12" r:id="rId3"/>
    <sheet name="6.(2)委託先総括表(大学）" sheetId="1" r:id="rId4"/>
    <sheet name="6.(3)再委託・共同実施総括表（国立研究開発法人等）" sheetId="13" r:id="rId5"/>
    <sheet name="6.(3)再委託・共同実施総括表（一般）" sheetId="9" r:id="rId6"/>
    <sheet name="６.(3)再委託・共同実施総括表（大学）" sheetId="8" r:id="rId7"/>
    <sheet name="6.(4)項目別明細表_26年度（一般）" sheetId="14" r:id="rId8"/>
    <sheet name="6.(4)国立研究開発法人等_項目別明細表_26年度" sheetId="10" r:id="rId9"/>
    <sheet name="6.(4)項目別明細表_26年度（大学）" sheetId="15" r:id="rId10"/>
    <sheet name="6.(4)項目別明細表_27年度（一般）" sheetId="19" r:id="rId11"/>
    <sheet name="6.(4)国立研究開発法人等_項目別明細表_27年度" sheetId="20" r:id="rId12"/>
    <sheet name="6.(4)項目別明細表_27年度（大学）" sheetId="21" r:id="rId13"/>
  </sheets>
  <definedNames>
    <definedName name="_xlnm.Print_Area" localSheetId="0">'6.(1)全期間総括表'!$A:$F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21" l="1"/>
  <c r="K46" i="21"/>
  <c r="K45" i="21" s="1"/>
  <c r="K52" i="21" s="1"/>
  <c r="K38" i="21"/>
  <c r="L37" i="21"/>
  <c r="J32" i="21"/>
  <c r="K26" i="21"/>
  <c r="K21" i="21"/>
  <c r="J18" i="21"/>
  <c r="J17" i="21"/>
  <c r="K16" i="21" s="1"/>
  <c r="K7" i="21"/>
  <c r="L6" i="21" s="1"/>
  <c r="K49" i="20"/>
  <c r="K47" i="20"/>
  <c r="K46" i="20"/>
  <c r="K38" i="20"/>
  <c r="L37" i="20" s="1"/>
  <c r="J34" i="20"/>
  <c r="K30" i="20" s="1"/>
  <c r="K25" i="20"/>
  <c r="K20" i="20"/>
  <c r="J18" i="20"/>
  <c r="J17" i="20"/>
  <c r="K16" i="20"/>
  <c r="K12" i="20"/>
  <c r="K7" i="20"/>
  <c r="K54" i="19"/>
  <c r="K51" i="19"/>
  <c r="K50" i="19"/>
  <c r="K42" i="19"/>
  <c r="L41" i="19"/>
  <c r="J36" i="19"/>
  <c r="K35" i="19" s="1"/>
  <c r="L25" i="19" s="1"/>
  <c r="K33" i="19"/>
  <c r="K29" i="19"/>
  <c r="K26" i="19"/>
  <c r="J24" i="19"/>
  <c r="K23" i="19"/>
  <c r="J22" i="19"/>
  <c r="J21" i="19"/>
  <c r="K20" i="19"/>
  <c r="L19" i="19"/>
  <c r="K16" i="19"/>
  <c r="J12" i="19"/>
  <c r="K10" i="19" s="1"/>
  <c r="J11" i="19"/>
  <c r="J8" i="19"/>
  <c r="K7" i="19" s="1"/>
  <c r="L6" i="19" s="1"/>
  <c r="E8" i="7"/>
  <c r="E12" i="7"/>
  <c r="E16" i="7"/>
  <c r="E18" i="7" s="1"/>
  <c r="E17" i="7"/>
  <c r="E19" i="7"/>
  <c r="E23" i="7"/>
  <c r="E27" i="7"/>
  <c r="F23" i="7"/>
  <c r="F27" i="7"/>
  <c r="K49" i="15"/>
  <c r="K46" i="15"/>
  <c r="K45" i="15"/>
  <c r="K52" i="15" s="1"/>
  <c r="K38" i="15"/>
  <c r="L37" i="15" s="1"/>
  <c r="J32" i="15"/>
  <c r="K26" i="15"/>
  <c r="K21" i="15"/>
  <c r="J18" i="15"/>
  <c r="J17" i="15"/>
  <c r="K16" i="15"/>
  <c r="K7" i="15"/>
  <c r="L6" i="15"/>
  <c r="K54" i="14"/>
  <c r="K51" i="14"/>
  <c r="K50" i="14"/>
  <c r="K57" i="14" s="1"/>
  <c r="K42" i="14"/>
  <c r="L41" i="14"/>
  <c r="J36" i="14"/>
  <c r="K35" i="14" s="1"/>
  <c r="K33" i="14"/>
  <c r="K29" i="14"/>
  <c r="K26" i="14"/>
  <c r="J24" i="14"/>
  <c r="K23" i="14" s="1"/>
  <c r="J22" i="14"/>
  <c r="J21" i="14"/>
  <c r="K20" i="14"/>
  <c r="K16" i="14"/>
  <c r="J12" i="14"/>
  <c r="J11" i="14"/>
  <c r="K10" i="14" s="1"/>
  <c r="J8" i="14"/>
  <c r="K7" i="14" s="1"/>
  <c r="D40" i="19" l="1"/>
  <c r="J40" i="19" s="1"/>
  <c r="L40" i="19" s="1"/>
  <c r="L44" i="19"/>
  <c r="K45" i="19" s="1"/>
  <c r="L6" i="20"/>
  <c r="D36" i="21"/>
  <c r="J36" i="21" s="1"/>
  <c r="L36" i="21" s="1"/>
  <c r="L40" i="21" s="1"/>
  <c r="K53" i="20"/>
  <c r="K57" i="19"/>
  <c r="K58" i="19" s="1"/>
  <c r="K52" i="20"/>
  <c r="D36" i="15"/>
  <c r="J36" i="15" s="1"/>
  <c r="L36" i="15" s="1"/>
  <c r="L40" i="15" s="1"/>
  <c r="L6" i="14"/>
  <c r="L19" i="14"/>
  <c r="L25" i="14"/>
  <c r="K58" i="14"/>
  <c r="K41" i="21" l="1"/>
  <c r="K54" i="21" s="1"/>
  <c r="K42" i="21"/>
  <c r="K55" i="21" s="1"/>
  <c r="K60" i="19"/>
  <c r="K46" i="19"/>
  <c r="K61" i="19" s="1"/>
  <c r="K47" i="19"/>
  <c r="D36" i="20"/>
  <c r="J36" i="20" s="1"/>
  <c r="L36" i="20" s="1"/>
  <c r="K40" i="20" s="1"/>
  <c r="K42" i="15"/>
  <c r="K55" i="15" s="1"/>
  <c r="K41" i="15"/>
  <c r="K54" i="15" s="1"/>
  <c r="D40" i="14"/>
  <c r="J40" i="14" s="1"/>
  <c r="L40" i="14" s="1"/>
  <c r="L44" i="14" s="1"/>
  <c r="K45" i="14" s="1"/>
  <c r="K41" i="20" l="1"/>
  <c r="K55" i="20" s="1"/>
  <c r="K57" i="20" s="1"/>
  <c r="K42" i="20"/>
  <c r="K56" i="20" s="1"/>
  <c r="K43" i="20"/>
  <c r="K62" i="19"/>
  <c r="K60" i="14"/>
  <c r="K46" i="14"/>
  <c r="K61" i="14" s="1"/>
  <c r="K62" i="14" l="1"/>
  <c r="K47" i="14"/>
  <c r="K57" i="10" l="1"/>
  <c r="K56" i="10"/>
  <c r="K55" i="10"/>
  <c r="K53" i="10"/>
  <c r="K43" i="10"/>
  <c r="K42" i="10"/>
  <c r="K41" i="10"/>
  <c r="K40" i="10"/>
  <c r="L37" i="10"/>
  <c r="K38" i="10"/>
  <c r="D36" i="10"/>
  <c r="J36" i="10" s="1"/>
  <c r="D16" i="8"/>
  <c r="C16" i="8"/>
  <c r="D18" i="13"/>
  <c r="D19" i="13"/>
  <c r="C19" i="13"/>
  <c r="C18" i="13"/>
  <c r="C16" i="13"/>
  <c r="D16" i="13"/>
  <c r="D9" i="13"/>
  <c r="C9" i="13"/>
  <c r="D24" i="9"/>
  <c r="C24" i="9"/>
  <c r="D22" i="9"/>
  <c r="C22" i="9"/>
  <c r="D21" i="9"/>
  <c r="C21" i="9"/>
  <c r="D18" i="1"/>
  <c r="C18" i="1"/>
  <c r="D17" i="1"/>
  <c r="C17" i="1"/>
  <c r="D20" i="12"/>
  <c r="C20" i="12"/>
  <c r="D19" i="12"/>
  <c r="C19" i="12"/>
  <c r="D16" i="12"/>
  <c r="C16" i="12"/>
  <c r="D29" i="6"/>
  <c r="C29" i="6"/>
  <c r="D28" i="6"/>
  <c r="C28" i="6"/>
  <c r="D27" i="6"/>
  <c r="C27" i="6"/>
  <c r="D26" i="6"/>
  <c r="C26" i="6"/>
  <c r="D25" i="6"/>
  <c r="C25" i="6"/>
  <c r="C22" i="6"/>
  <c r="D16" i="6" l="1"/>
  <c r="C16" i="6"/>
  <c r="D13" i="6"/>
  <c r="C13" i="6"/>
  <c r="D9" i="6"/>
  <c r="D21" i="6" s="1"/>
  <c r="C9" i="6"/>
  <c r="C21" i="6" s="1"/>
  <c r="D17" i="8"/>
  <c r="C17" i="8"/>
  <c r="D9" i="8"/>
  <c r="D14" i="8" s="1"/>
  <c r="C9" i="8"/>
  <c r="C14" i="8" s="1"/>
  <c r="D16" i="9"/>
  <c r="C16" i="9"/>
  <c r="B17" i="13"/>
  <c r="B23" i="9"/>
  <c r="D13" i="9"/>
  <c r="C13" i="9"/>
  <c r="C9" i="9"/>
  <c r="D9" i="9"/>
  <c r="C9" i="1"/>
  <c r="C14" i="1" s="1"/>
  <c r="D9" i="1"/>
  <c r="D14" i="1" s="1"/>
  <c r="D9" i="12"/>
  <c r="C9" i="12"/>
  <c r="B15" i="1"/>
  <c r="B16" i="1"/>
  <c r="B17" i="12"/>
  <c r="B23" i="6"/>
  <c r="K49" i="10" l="1"/>
  <c r="K47" i="10"/>
  <c r="B18" i="12"/>
  <c r="K46" i="10" l="1"/>
  <c r="K52" i="10" s="1"/>
  <c r="J34" i="10"/>
  <c r="K30" i="10" s="1"/>
  <c r="B15" i="13" l="1"/>
  <c r="B14" i="13"/>
  <c r="B13" i="13"/>
  <c r="B12" i="13"/>
  <c r="B11" i="13"/>
  <c r="B10" i="13"/>
  <c r="B15" i="12"/>
  <c r="B14" i="12"/>
  <c r="B13" i="12"/>
  <c r="B12" i="12"/>
  <c r="B11" i="12"/>
  <c r="B10" i="12"/>
  <c r="B16" i="12" l="1"/>
  <c r="B9" i="12"/>
  <c r="B9" i="13"/>
  <c r="B16" i="13"/>
  <c r="K7" i="10"/>
  <c r="K12" i="10"/>
  <c r="J17" i="10"/>
  <c r="J18" i="10"/>
  <c r="K20" i="10"/>
  <c r="K25" i="10"/>
  <c r="B13" i="8"/>
  <c r="B12" i="8"/>
  <c r="B11" i="8"/>
  <c r="B10" i="8"/>
  <c r="B9" i="9"/>
  <c r="B10" i="9"/>
  <c r="B11" i="9"/>
  <c r="B12" i="9"/>
  <c r="B14" i="9"/>
  <c r="B15" i="9"/>
  <c r="B16" i="9"/>
  <c r="B17" i="9"/>
  <c r="B18" i="9"/>
  <c r="B19" i="9"/>
  <c r="B20" i="9"/>
  <c r="C9" i="7"/>
  <c r="C29" i="7"/>
  <c r="C28" i="7"/>
  <c r="D27" i="7"/>
  <c r="C27" i="7" s="1"/>
  <c r="C25" i="7"/>
  <c r="C24" i="7"/>
  <c r="D23" i="7"/>
  <c r="C23" i="7" s="1"/>
  <c r="C15" i="7"/>
  <c r="C14" i="7"/>
  <c r="C13" i="7"/>
  <c r="C11" i="7"/>
  <c r="C10" i="7"/>
  <c r="B16" i="6"/>
  <c r="B11" i="6"/>
  <c r="B12" i="6"/>
  <c r="B19" i="6"/>
  <c r="B18" i="6"/>
  <c r="B20" i="6"/>
  <c r="B14" i="6"/>
  <c r="B15" i="6"/>
  <c r="B17" i="6"/>
  <c r="B24" i="6"/>
  <c r="B13" i="6"/>
  <c r="B10" i="6"/>
  <c r="B11" i="1"/>
  <c r="B12" i="1"/>
  <c r="B13" i="1"/>
  <c r="B10" i="1"/>
  <c r="C25" i="9" l="1"/>
  <c r="D20" i="1"/>
  <c r="B9" i="6"/>
  <c r="B18" i="13"/>
  <c r="B13" i="9"/>
  <c r="B9" i="8"/>
  <c r="C21" i="12"/>
  <c r="C20" i="13"/>
  <c r="B9" i="1"/>
  <c r="B14" i="8"/>
  <c r="B14" i="1"/>
  <c r="K16" i="10"/>
  <c r="L6" i="10" s="1"/>
  <c r="D20" i="13"/>
  <c r="D23" i="12"/>
  <c r="B21" i="9" l="1"/>
  <c r="B21" i="6"/>
  <c r="D19" i="1"/>
  <c r="D22" i="6"/>
  <c r="B22" i="6" s="1"/>
  <c r="B16" i="8"/>
  <c r="B17" i="8"/>
  <c r="C19" i="1"/>
  <c r="D12" i="7"/>
  <c r="C12" i="7" s="1"/>
  <c r="B17" i="1"/>
  <c r="B19" i="1" s="1"/>
  <c r="B19" i="13"/>
  <c r="B19" i="12"/>
  <c r="D21" i="12"/>
  <c r="D22" i="12" s="1"/>
  <c r="D25" i="9" l="1"/>
  <c r="B25" i="9" s="1"/>
  <c r="B24" i="9"/>
  <c r="B22" i="9"/>
  <c r="D8" i="7"/>
  <c r="D16" i="7" s="1"/>
  <c r="D18" i="7" s="1"/>
  <c r="L36" i="10"/>
  <c r="C26" i="9"/>
  <c r="B18" i="1"/>
  <c r="B20" i="1" s="1"/>
  <c r="C20" i="1"/>
  <c r="D17" i="7"/>
  <c r="D19" i="7" s="1"/>
  <c r="B20" i="13"/>
  <c r="C23" i="12"/>
  <c r="B20" i="12"/>
  <c r="B23" i="12" s="1"/>
  <c r="D26" i="9" l="1"/>
  <c r="B26" i="9" s="1"/>
  <c r="B25" i="6"/>
  <c r="C22" i="12"/>
  <c r="B21" i="12"/>
  <c r="B22" i="12" s="1"/>
  <c r="B27" i="6" l="1"/>
  <c r="B28" i="6" s="1"/>
  <c r="B26" i="6"/>
  <c r="B29" i="6" s="1"/>
  <c r="C17" i="7" l="1"/>
  <c r="C19" i="7" s="1"/>
  <c r="C8" i="7"/>
  <c r="C16" i="7" l="1"/>
  <c r="C18" i="7" s="1"/>
</calcChain>
</file>

<file path=xl/sharedStrings.xml><?xml version="1.0" encoding="utf-8"?>
<sst xmlns="http://schemas.openxmlformats.org/spreadsheetml/2006/main" count="819" uniqueCount="227">
  <si>
    <t>別紙</t>
    <rPh sb="0" eb="2">
      <t>ベッシ</t>
    </rPh>
    <phoneticPr fontId="2"/>
  </si>
  <si>
    <t>全期間総括表</t>
    <rPh sb="0" eb="3">
      <t>ゼンキカン</t>
    </rPh>
    <rPh sb="3" eb="5">
      <t>ソウカツ</t>
    </rPh>
    <rPh sb="5" eb="6">
      <t>ヒョウ</t>
    </rPh>
    <phoneticPr fontId="2"/>
  </si>
  <si>
    <t>（１）全期間総括表</t>
    <rPh sb="3" eb="6">
      <t>ゼンキカン</t>
    </rPh>
    <rPh sb="6" eb="8">
      <t>ソウカツ</t>
    </rPh>
    <rPh sb="8" eb="9">
      <t>ヒョウ</t>
    </rPh>
    <phoneticPr fontId="2"/>
  </si>
  <si>
    <t>（単位：円、消費税及び地方消費税込み）</t>
    <rPh sb="1" eb="3">
      <t>タンイ</t>
    </rPh>
    <rPh sb="4" eb="5">
      <t>エン</t>
    </rPh>
    <rPh sb="6" eb="9">
      <t>ショウヒゼイ</t>
    </rPh>
    <rPh sb="9" eb="10">
      <t>オヨ</t>
    </rPh>
    <rPh sb="11" eb="13">
      <t>チホウ</t>
    </rPh>
    <rPh sb="13" eb="16">
      <t>ショウヒゼイ</t>
    </rPh>
    <rPh sb="16" eb="17">
      <t>コ</t>
    </rPh>
    <phoneticPr fontId="2"/>
  </si>
  <si>
    <t>委託先名</t>
    <rPh sb="0" eb="3">
      <t>イタクサキ</t>
    </rPh>
    <rPh sb="3" eb="4">
      <t>メイ</t>
    </rPh>
    <phoneticPr fontId="2"/>
  </si>
  <si>
    <t>再委託先名・共同実施先名</t>
    <rPh sb="0" eb="3">
      <t>サイイタク</t>
    </rPh>
    <rPh sb="3" eb="4">
      <t>サキ</t>
    </rPh>
    <rPh sb="4" eb="5">
      <t>メイ</t>
    </rPh>
    <rPh sb="6" eb="8">
      <t>キョウドウ</t>
    </rPh>
    <rPh sb="8" eb="10">
      <t>ジッシ</t>
    </rPh>
    <rPh sb="10" eb="11">
      <t>サキ</t>
    </rPh>
    <rPh sb="11" eb="12">
      <t>メイ</t>
    </rPh>
    <phoneticPr fontId="2"/>
  </si>
  <si>
    <t>事業期間全体</t>
    <rPh sb="0" eb="2">
      <t>ジギョウ</t>
    </rPh>
    <rPh sb="2" eb="4">
      <t>キカン</t>
    </rPh>
    <rPh sb="4" eb="6">
      <t>ゼンタイ</t>
    </rPh>
    <phoneticPr fontId="2"/>
  </si>
  <si>
    <t>１．●●●●株式会社</t>
    <rPh sb="6" eb="8">
      <t>カブシキ</t>
    </rPh>
    <rPh sb="8" eb="10">
      <t>カイシャ</t>
    </rPh>
    <phoneticPr fontId="2"/>
  </si>
  <si>
    <t>うち再委託 　</t>
    <rPh sb="2" eb="5">
      <t>サイイタク</t>
    </rPh>
    <phoneticPr fontId="2"/>
  </si>
  <si>
    <t>株式会社□□</t>
    <rPh sb="0" eb="2">
      <t>カブシキ</t>
    </rPh>
    <rPh sb="2" eb="4">
      <t>カイシャ</t>
    </rPh>
    <phoneticPr fontId="2"/>
  </si>
  <si>
    <t>国立大学法人□□大学</t>
    <rPh sb="0" eb="2">
      <t>コクリツ</t>
    </rPh>
    <rPh sb="2" eb="4">
      <t>ダイガク</t>
    </rPh>
    <rPh sb="4" eb="6">
      <t>ホウジン</t>
    </rPh>
    <rPh sb="8" eb="10">
      <t>ダイガク</t>
    </rPh>
    <phoneticPr fontId="2"/>
  </si>
  <si>
    <t>うち共同実施</t>
    <rPh sb="2" eb="4">
      <t>キョウドウ</t>
    </rPh>
    <rPh sb="4" eb="6">
      <t>ジッシ</t>
    </rPh>
    <phoneticPr fontId="2"/>
  </si>
  <si>
    <t>学校法人▽▽大学</t>
    <rPh sb="0" eb="2">
      <t>ガッコウ</t>
    </rPh>
    <rPh sb="2" eb="4">
      <t>ホウジン</t>
    </rPh>
    <rPh sb="6" eb="8">
      <t>ダイガク</t>
    </rPh>
    <phoneticPr fontId="2"/>
  </si>
  <si>
    <t>２．国立大学法人★★★大学</t>
    <rPh sb="2" eb="4">
      <t>コクリツ</t>
    </rPh>
    <rPh sb="4" eb="6">
      <t>ダイガク</t>
    </rPh>
    <rPh sb="6" eb="8">
      <t>ホウジン</t>
    </rPh>
    <rPh sb="11" eb="13">
      <t>ダイガク</t>
    </rPh>
    <phoneticPr fontId="2"/>
  </si>
  <si>
    <t>株式会社○○○○</t>
    <rPh sb="0" eb="2">
      <t>カブシキ</t>
    </rPh>
    <rPh sb="2" eb="4">
      <t>カイシャ</t>
    </rPh>
    <phoneticPr fontId="2"/>
  </si>
  <si>
    <t>国立大学法人☆☆☆大学</t>
    <rPh sb="0" eb="2">
      <t>コクリツ</t>
    </rPh>
    <rPh sb="2" eb="4">
      <t>ダイガク</t>
    </rPh>
    <rPh sb="4" eb="6">
      <t>ホウジン</t>
    </rPh>
    <rPh sb="9" eb="11">
      <t>ダイガク</t>
    </rPh>
    <phoneticPr fontId="2"/>
  </si>
  <si>
    <t>学校法人△△△大学</t>
    <rPh sb="0" eb="2">
      <t>ガッコウ</t>
    </rPh>
    <rPh sb="2" eb="4">
      <t>ホウジン</t>
    </rPh>
    <rPh sb="7" eb="9">
      <t>ダイガク</t>
    </rPh>
    <phoneticPr fontId="2"/>
  </si>
  <si>
    <t>合計（１．＋２．）</t>
    <rPh sb="0" eb="2">
      <t>ゴウケイ</t>
    </rPh>
    <phoneticPr fontId="2"/>
  </si>
  <si>
    <t>うち消費税及び地方消費税</t>
    <rPh sb="2" eb="5">
      <t>ショウヒゼイ</t>
    </rPh>
    <rPh sb="5" eb="6">
      <t>オヨ</t>
    </rPh>
    <rPh sb="7" eb="9">
      <t>チホウ</t>
    </rPh>
    <rPh sb="9" eb="12">
      <t>ショウヒゼイ</t>
    </rPh>
    <phoneticPr fontId="2"/>
  </si>
  <si>
    <t>　＊うちNEDO負担額</t>
    <rPh sb="8" eb="11">
      <t>フタンガク</t>
    </rPh>
    <phoneticPr fontId="2"/>
  </si>
  <si>
    <t>　＊うちNEDO負担消費税等額</t>
    <rPh sb="8" eb="10">
      <t>フタン</t>
    </rPh>
    <rPh sb="10" eb="13">
      <t>ショウヒゼイ</t>
    </rPh>
    <rPh sb="13" eb="14">
      <t>トウ</t>
    </rPh>
    <rPh sb="14" eb="15">
      <t>ガク</t>
    </rPh>
    <phoneticPr fontId="2"/>
  </si>
  <si>
    <t>＜＊ＮＥＤＯ負担割合　１／１＞</t>
    <phoneticPr fontId="2"/>
  </si>
  <si>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2"/>
  </si>
  <si>
    <t>３．◆◆◆◆技術研究組合（全体）</t>
    <rPh sb="6" eb="8">
      <t>ギジュツ</t>
    </rPh>
    <rPh sb="8" eb="10">
      <t>ケンキュウ</t>
    </rPh>
    <rPh sb="10" eb="12">
      <t>クミアイ</t>
    </rPh>
    <rPh sb="13" eb="15">
      <t>ゼンタイ</t>
    </rPh>
    <phoneticPr fontId="2"/>
  </si>
  <si>
    <t>　（１）◆◆◆◆技術研究組合</t>
    <rPh sb="8" eb="10">
      <t>ギジュツ</t>
    </rPh>
    <rPh sb="10" eb="12">
      <t>ケンキュウ</t>
    </rPh>
    <rPh sb="12" eb="14">
      <t>クミアイ</t>
    </rPh>
    <phoneticPr fontId="2"/>
  </si>
  <si>
    <t>　（２）分担先：株式会社・・・・</t>
    <rPh sb="4" eb="6">
      <t>ブンタン</t>
    </rPh>
    <rPh sb="6" eb="7">
      <t>サキ</t>
    </rPh>
    <rPh sb="8" eb="10">
      <t>カブシキ</t>
    </rPh>
    <rPh sb="10" eb="12">
      <t>カイシャ</t>
    </rPh>
    <phoneticPr fontId="2"/>
  </si>
  <si>
    <t>４．財団法人▲▲▲（全体）</t>
    <rPh sb="2" eb="6">
      <t>ザイダンホウジン</t>
    </rPh>
    <rPh sb="10" eb="12">
      <t>ゼンタイ</t>
    </rPh>
    <phoneticPr fontId="2"/>
  </si>
  <si>
    <t>　（１）財団法人▲▲▲</t>
    <rPh sb="4" eb="6">
      <t>ザイダン</t>
    </rPh>
    <rPh sb="6" eb="8">
      <t>ホウジン</t>
    </rPh>
    <phoneticPr fontId="2"/>
  </si>
  <si>
    <t>　（２）分室：・・・・・・株式会社</t>
    <rPh sb="4" eb="6">
      <t>ブンシツ</t>
    </rPh>
    <rPh sb="13" eb="15">
      <t>カブシキ</t>
    </rPh>
    <rPh sb="15" eb="17">
      <t>カイシャ</t>
    </rPh>
    <phoneticPr fontId="2"/>
  </si>
  <si>
    <t>　委託先総括表（一般事業者用）</t>
    <rPh sb="1" eb="4">
      <t>イタクサキ</t>
    </rPh>
    <rPh sb="4" eb="6">
      <t>ソウカツ</t>
    </rPh>
    <rPh sb="6" eb="7">
      <t>ヒョウ</t>
    </rPh>
    <phoneticPr fontId="2"/>
  </si>
  <si>
    <t>（２）委託先／研究分担先／分室総括表</t>
    <rPh sb="3" eb="6">
      <t>イタクサキ</t>
    </rPh>
    <rPh sb="7" eb="9">
      <t>ケンキュウ</t>
    </rPh>
    <rPh sb="9" eb="11">
      <t>ブンタン</t>
    </rPh>
    <rPh sb="11" eb="12">
      <t>サキ</t>
    </rPh>
    <rPh sb="13" eb="15">
      <t>ブンシツ</t>
    </rPh>
    <rPh sb="15" eb="17">
      <t>ソウカツ</t>
    </rPh>
    <rPh sb="17" eb="18">
      <t>ヒョウ</t>
    </rPh>
    <phoneticPr fontId="2"/>
  </si>
  <si>
    <t>●●●●株式会社</t>
    <rPh sb="4" eb="6">
      <t>カブシキ</t>
    </rPh>
    <rPh sb="6" eb="8">
      <t>カイシャ</t>
    </rPh>
    <phoneticPr fontId="2"/>
  </si>
  <si>
    <t>（単位：円）</t>
    <rPh sb="1" eb="3">
      <t>タンイ</t>
    </rPh>
    <rPh sb="4" eb="5">
      <t>エン</t>
    </rPh>
    <phoneticPr fontId="2"/>
  </si>
  <si>
    <t>項目</t>
    <rPh sb="0" eb="2">
      <t>コウモク</t>
    </rPh>
    <phoneticPr fontId="2"/>
  </si>
  <si>
    <t>Ⅰ．機械装置等費（本事業では経費計上不可）</t>
    <rPh sb="2" eb="4">
      <t>キカイ</t>
    </rPh>
    <rPh sb="4" eb="6">
      <t>ソウチ</t>
    </rPh>
    <rPh sb="6" eb="7">
      <t>トウ</t>
    </rPh>
    <rPh sb="7" eb="8">
      <t>ヒ</t>
    </rPh>
    <phoneticPr fontId="2"/>
  </si>
  <si>
    <t>　１．土木・建築工事費</t>
    <rPh sb="3" eb="5">
      <t>ドボク</t>
    </rPh>
    <rPh sb="6" eb="8">
      <t>ケンチク</t>
    </rPh>
    <rPh sb="8" eb="11">
      <t>コウジヒ</t>
    </rPh>
    <phoneticPr fontId="2"/>
  </si>
  <si>
    <t>　２．機械装置等製作・購入費</t>
    <rPh sb="3" eb="5">
      <t>キカイ</t>
    </rPh>
    <rPh sb="5" eb="7">
      <t>ソウチ</t>
    </rPh>
    <rPh sb="7" eb="8">
      <t>トウ</t>
    </rPh>
    <rPh sb="8" eb="10">
      <t>セイサク</t>
    </rPh>
    <rPh sb="11" eb="13">
      <t>コウニュウ</t>
    </rPh>
    <rPh sb="13" eb="14">
      <t>ヒ</t>
    </rPh>
    <phoneticPr fontId="2"/>
  </si>
  <si>
    <t>　３．保守・改造修理費</t>
    <rPh sb="3" eb="5">
      <t>ホシュ</t>
    </rPh>
    <rPh sb="6" eb="8">
      <t>カイゾウ</t>
    </rPh>
    <rPh sb="8" eb="11">
      <t>シュウリヒ</t>
    </rPh>
    <phoneticPr fontId="2"/>
  </si>
  <si>
    <t>Ⅱ．労務費</t>
    <rPh sb="2" eb="5">
      <t>ロウムヒ</t>
    </rPh>
    <phoneticPr fontId="2"/>
  </si>
  <si>
    <t>　１．研究員費</t>
    <rPh sb="3" eb="6">
      <t>ケンキュウイン</t>
    </rPh>
    <rPh sb="6" eb="7">
      <t>ヒ</t>
    </rPh>
    <phoneticPr fontId="2"/>
  </si>
  <si>
    <t>　２．補助員費</t>
    <rPh sb="3" eb="6">
      <t>ホジョイン</t>
    </rPh>
    <rPh sb="6" eb="7">
      <t>ヒ</t>
    </rPh>
    <phoneticPr fontId="2"/>
  </si>
  <si>
    <t>Ⅲ．その他経費</t>
    <rPh sb="4" eb="5">
      <t>タ</t>
    </rPh>
    <rPh sb="5" eb="7">
      <t>ケイヒ</t>
    </rPh>
    <phoneticPr fontId="2"/>
  </si>
  <si>
    <t>　１．消耗品費</t>
    <rPh sb="3" eb="6">
      <t>ショウモウヒン</t>
    </rPh>
    <rPh sb="6" eb="7">
      <t>ヒ</t>
    </rPh>
    <phoneticPr fontId="2"/>
  </si>
  <si>
    <t>　２．旅費</t>
    <rPh sb="3" eb="5">
      <t>リョヒ</t>
    </rPh>
    <phoneticPr fontId="2"/>
  </si>
  <si>
    <t>　３．外注費（「Ⅴ.外注費」に計上すること。）</t>
    <rPh sb="3" eb="6">
      <t>ガイチュウヒ</t>
    </rPh>
    <phoneticPr fontId="2"/>
  </si>
  <si>
    <t>　４．諸経費</t>
    <rPh sb="3" eb="6">
      <t>ショケイヒ</t>
    </rPh>
    <phoneticPr fontId="2"/>
  </si>
  <si>
    <t>小計（Ⅰ＋Ⅱ＋Ⅲ）</t>
    <rPh sb="0" eb="2">
      <t>ショウケイ</t>
    </rPh>
    <phoneticPr fontId="2"/>
  </si>
  <si>
    <t>Ⅳ．間接経費</t>
    <rPh sb="2" eb="4">
      <t>カンセツ</t>
    </rPh>
    <rPh sb="4" eb="6">
      <t>ケイヒ</t>
    </rPh>
    <phoneticPr fontId="2"/>
  </si>
  <si>
    <t>Ⅴ．外注費</t>
    <rPh sb="2" eb="5">
      <t>ガイチュウヒ</t>
    </rPh>
    <phoneticPr fontId="2"/>
  </si>
  <si>
    <t>Ⅵ．再委託費・共同実施費</t>
    <rPh sb="2" eb="5">
      <t>サイイタク</t>
    </rPh>
    <rPh sb="5" eb="6">
      <t>ヒ</t>
    </rPh>
    <rPh sb="7" eb="9">
      <t>キョウドウ</t>
    </rPh>
    <rPh sb="9" eb="11">
      <t>ジッシ</t>
    </rPh>
    <rPh sb="11" eb="12">
      <t>ヒ</t>
    </rPh>
    <phoneticPr fontId="2"/>
  </si>
  <si>
    <t>合計（Ⅰ＋Ⅱ＋Ⅲ＋Ⅳ＋Ⅴ＋Ⅵ）</t>
    <rPh sb="0" eb="2">
      <t>ゴウケイ</t>
    </rPh>
    <phoneticPr fontId="2"/>
  </si>
  <si>
    <t>消費税及び地方消費税</t>
    <rPh sb="0" eb="3">
      <t>ショウヒゼイ</t>
    </rPh>
    <rPh sb="3" eb="4">
      <t>オヨ</t>
    </rPh>
    <rPh sb="5" eb="7">
      <t>チホウ</t>
    </rPh>
    <rPh sb="7" eb="10">
      <t>ショウヒゼイ</t>
    </rPh>
    <phoneticPr fontId="2"/>
  </si>
  <si>
    <t>総計</t>
    <rPh sb="0" eb="2">
      <t>ソウケイ</t>
    </rPh>
    <phoneticPr fontId="2"/>
  </si>
  <si>
    <t>　委託先総括表(国立研究開発法人等用)</t>
    <rPh sb="1" eb="4">
      <t>イタクサキ</t>
    </rPh>
    <rPh sb="4" eb="6">
      <t>ソウカツ</t>
    </rPh>
    <rPh sb="6" eb="7">
      <t>ヒョウ</t>
    </rPh>
    <rPh sb="7" eb="8">
      <t>ゼイホウシキ</t>
    </rPh>
    <phoneticPr fontId="2"/>
  </si>
  <si>
    <t>国立研究開発法人■■■■機構</t>
    <rPh sb="0" eb="2">
      <t>コクリツ</t>
    </rPh>
    <rPh sb="2" eb="4">
      <t>ケンキュウ</t>
    </rPh>
    <rPh sb="4" eb="6">
      <t>カイハツ</t>
    </rPh>
    <rPh sb="6" eb="8">
      <t>ホウジン</t>
    </rPh>
    <rPh sb="12" eb="14">
      <t>キコウ</t>
    </rPh>
    <phoneticPr fontId="2"/>
  </si>
  <si>
    <t>Ⅰ．直接経費</t>
    <rPh sb="2" eb="4">
      <t>チョクセツ</t>
    </rPh>
    <rPh sb="4" eb="6">
      <t>ケイヒ</t>
    </rPh>
    <phoneticPr fontId="2"/>
  </si>
  <si>
    <t>　 １．備品費（本事業では経費計上不可）</t>
    <rPh sb="4" eb="6">
      <t>ビヒン</t>
    </rPh>
    <rPh sb="6" eb="7">
      <t>ヒ</t>
    </rPh>
    <phoneticPr fontId="2"/>
  </si>
  <si>
    <t>　 ２．消耗品費</t>
    <rPh sb="4" eb="6">
      <t>ショウモウ</t>
    </rPh>
    <rPh sb="6" eb="7">
      <t>ヒン</t>
    </rPh>
    <rPh sb="7" eb="8">
      <t>ヒ</t>
    </rPh>
    <phoneticPr fontId="2"/>
  </si>
  <si>
    <t>　 ３．人件費</t>
    <rPh sb="4" eb="6">
      <t>ジンケン</t>
    </rPh>
    <rPh sb="6" eb="7">
      <t>ヒ</t>
    </rPh>
    <phoneticPr fontId="2"/>
  </si>
  <si>
    <t>　 ４．光熱水費</t>
    <rPh sb="4" eb="6">
      <t>コウネツ</t>
    </rPh>
    <rPh sb="6" eb="7">
      <t>スイ</t>
    </rPh>
    <rPh sb="7" eb="8">
      <t>ヒ</t>
    </rPh>
    <phoneticPr fontId="2"/>
  </si>
  <si>
    <t>　 ５．旅費</t>
    <rPh sb="4" eb="6">
      <t>リョヒ</t>
    </rPh>
    <phoneticPr fontId="2"/>
  </si>
  <si>
    <t>　 ６．その他（外注費は「Ⅲ．外注費」に計上すること）</t>
    <rPh sb="6" eb="7">
      <t>タ</t>
    </rPh>
    <phoneticPr fontId="2"/>
  </si>
  <si>
    <t>Ⅱ．間接経費</t>
    <rPh sb="2" eb="4">
      <t>カンセツ</t>
    </rPh>
    <rPh sb="4" eb="6">
      <t>ケイヒ</t>
    </rPh>
    <phoneticPr fontId="2"/>
  </si>
  <si>
    <t>Ⅲ．外注費</t>
    <rPh sb="2" eb="5">
      <t>ガイチュウヒ</t>
    </rPh>
    <phoneticPr fontId="14"/>
  </si>
  <si>
    <t>Ⅳ．再委託費・共同実施費</t>
    <rPh sb="2" eb="5">
      <t>サイイタク</t>
    </rPh>
    <rPh sb="5" eb="6">
      <t>ヒ</t>
    </rPh>
    <rPh sb="7" eb="9">
      <t>キョウドウ</t>
    </rPh>
    <rPh sb="9" eb="11">
      <t>ジッシ</t>
    </rPh>
    <rPh sb="11" eb="12">
      <t>ヒ</t>
    </rPh>
    <phoneticPr fontId="2"/>
  </si>
  <si>
    <t>合計（Ⅰ＋Ⅱ＋Ⅲ＋Ⅳ）</t>
    <rPh sb="0" eb="2">
      <t>ゴウケイ</t>
    </rPh>
    <phoneticPr fontId="2"/>
  </si>
  <si>
    <t>　委託先総括表（大学用/内税方式）</t>
    <rPh sb="1" eb="4">
      <t>イタクサキ</t>
    </rPh>
    <rPh sb="4" eb="6">
      <t>ソウカツ</t>
    </rPh>
    <rPh sb="6" eb="7">
      <t>ヒョウ</t>
    </rPh>
    <rPh sb="12" eb="14">
      <t>ウチゼイ</t>
    </rPh>
    <rPh sb="14" eb="16">
      <t>ホウシキ</t>
    </rPh>
    <phoneticPr fontId="2"/>
  </si>
  <si>
    <t>国立大学法人★★★大学</t>
    <rPh sb="0" eb="2">
      <t>コクリツ</t>
    </rPh>
    <rPh sb="2" eb="4">
      <t>ダイガク</t>
    </rPh>
    <rPh sb="4" eb="6">
      <t>ホウジン</t>
    </rPh>
    <rPh sb="9" eb="11">
      <t>ダイガク</t>
    </rPh>
    <phoneticPr fontId="2"/>
  </si>
  <si>
    <t>　１．物品費（本事業で設備備品費は経費計上不可）</t>
    <rPh sb="3" eb="5">
      <t>ブッピン</t>
    </rPh>
    <rPh sb="5" eb="6">
      <t>ヒ</t>
    </rPh>
    <phoneticPr fontId="2"/>
  </si>
  <si>
    <t>　２．人件費・謝金</t>
    <rPh sb="3" eb="6">
      <t>ジンケンヒ</t>
    </rPh>
    <rPh sb="7" eb="9">
      <t>シャキン</t>
    </rPh>
    <phoneticPr fontId="2"/>
  </si>
  <si>
    <t>　３．旅費</t>
    <rPh sb="3" eb="5">
      <t>リョヒ</t>
    </rPh>
    <phoneticPr fontId="2"/>
  </si>
  <si>
    <t>　４．その他（外注費は「Ⅲ．外注費」に計上すること）</t>
    <rPh sb="5" eb="6">
      <t>タ</t>
    </rPh>
    <phoneticPr fontId="2"/>
  </si>
  <si>
    <t>Ⅲ．外注費</t>
    <rPh sb="2" eb="5">
      <t>ガイチュウヒ</t>
    </rPh>
    <phoneticPr fontId="2"/>
  </si>
  <si>
    <t>総計（Ⅰ＋Ⅱ＋Ⅲ＋Ⅳ）</t>
    <rPh sb="0" eb="2">
      <t>ソウケイ</t>
    </rPh>
    <phoneticPr fontId="2"/>
  </si>
  <si>
    <t>　再委託先総括表(国立研究開発法人等用)</t>
    <rPh sb="1" eb="2">
      <t>サイ</t>
    </rPh>
    <rPh sb="2" eb="5">
      <t>イタクサキ</t>
    </rPh>
    <rPh sb="5" eb="7">
      <t>ソウカツ</t>
    </rPh>
    <rPh sb="7" eb="8">
      <t>ヒョウ</t>
    </rPh>
    <rPh sb="8" eb="9">
      <t>ゼイホウシキ</t>
    </rPh>
    <phoneticPr fontId="2"/>
  </si>
  <si>
    <t>（３）再委託先／共同実施先総括表</t>
    <rPh sb="3" eb="4">
      <t>サイ</t>
    </rPh>
    <rPh sb="4" eb="7">
      <t>イタクサキ</t>
    </rPh>
    <rPh sb="8" eb="10">
      <t>キョウドウ</t>
    </rPh>
    <rPh sb="10" eb="12">
      <t>ジッシ</t>
    </rPh>
    <rPh sb="12" eb="13">
      <t>サキ</t>
    </rPh>
    <rPh sb="13" eb="15">
      <t>ソウカツ</t>
    </rPh>
    <rPh sb="15" eb="16">
      <t>ヒョウ</t>
    </rPh>
    <phoneticPr fontId="2"/>
  </si>
  <si>
    <t>合計（Ⅰ＋Ⅱ＋Ⅲ）</t>
    <rPh sb="0" eb="2">
      <t>ゴウケイ</t>
    </rPh>
    <phoneticPr fontId="2"/>
  </si>
  <si>
    <t>　</t>
    <phoneticPr fontId="2"/>
  </si>
  <si>
    <t>再委託先総括表（一般事業者用）</t>
    <rPh sb="0" eb="1">
      <t>サイ</t>
    </rPh>
    <rPh sb="1" eb="4">
      <t>イタクサキ</t>
    </rPh>
    <rPh sb="4" eb="6">
      <t>ソウカツ</t>
    </rPh>
    <rPh sb="6" eb="7">
      <t>ヒョウ</t>
    </rPh>
    <rPh sb="8" eb="10">
      <t>イッパン</t>
    </rPh>
    <rPh sb="10" eb="13">
      <t>ジギョウシャ</t>
    </rPh>
    <rPh sb="13" eb="14">
      <t>ヨウ</t>
    </rPh>
    <phoneticPr fontId="2"/>
  </si>
  <si>
    <t>（３）再委託先／共同実施先総括表</t>
    <rPh sb="3" eb="6">
      <t>サイイタク</t>
    </rPh>
    <rPh sb="6" eb="7">
      <t>サキ</t>
    </rPh>
    <rPh sb="8" eb="10">
      <t>キョウドウ</t>
    </rPh>
    <rPh sb="10" eb="12">
      <t>ジッシ</t>
    </rPh>
    <rPh sb="12" eb="13">
      <t>サキ</t>
    </rPh>
    <rPh sb="13" eb="15">
      <t>ソウカツ</t>
    </rPh>
    <rPh sb="15" eb="16">
      <t>ヒョウ</t>
    </rPh>
    <phoneticPr fontId="2"/>
  </si>
  <si>
    <t>合計（Ⅰ＋Ⅱ＋Ⅲ＋Ⅳ＋Ⅴ）</t>
    <rPh sb="0" eb="2">
      <t>ゴウケイ</t>
    </rPh>
    <phoneticPr fontId="2"/>
  </si>
  <si>
    <t>再委託先総括表（大学用/内税方式）</t>
    <rPh sb="0" eb="1">
      <t>サイ</t>
    </rPh>
    <rPh sb="1" eb="4">
      <t>イタクサキ</t>
    </rPh>
    <rPh sb="4" eb="6">
      <t>ソウカツ</t>
    </rPh>
    <rPh sb="6" eb="7">
      <t>ヒョウ</t>
    </rPh>
    <rPh sb="12" eb="14">
      <t>ウチゼイ</t>
    </rPh>
    <rPh sb="14" eb="16">
      <t>ホウシキ</t>
    </rPh>
    <phoneticPr fontId="2"/>
  </si>
  <si>
    <t>総計（Ⅰ＋Ⅱ＋Ⅲ）</t>
    <rPh sb="0" eb="2">
      <t>ソウケイ</t>
    </rPh>
    <phoneticPr fontId="2"/>
  </si>
  <si>
    <t>　うち消費税及び地方消費税</t>
    <rPh sb="3" eb="6">
      <t>ショウヒゼイ</t>
    </rPh>
    <rPh sb="6" eb="7">
      <t>オヨ</t>
    </rPh>
    <rPh sb="8" eb="10">
      <t>チホウ</t>
    </rPh>
    <rPh sb="10" eb="13">
      <t>ショウヒゼイ</t>
    </rPh>
    <phoneticPr fontId="2"/>
  </si>
  <si>
    <t>項目別明細表（一般事業者用）</t>
    <rPh sb="0" eb="2">
      <t>コウモク</t>
    </rPh>
    <rPh sb="2" eb="3">
      <t>ベツ</t>
    </rPh>
    <rPh sb="3" eb="6">
      <t>メイサイヒョウ</t>
    </rPh>
    <rPh sb="7" eb="9">
      <t>イッパン</t>
    </rPh>
    <rPh sb="9" eb="12">
      <t>ジギョウシャ</t>
    </rPh>
    <rPh sb="12" eb="13">
      <t>ヨウ</t>
    </rPh>
    <phoneticPr fontId="2"/>
  </si>
  <si>
    <t>積算基礎（円）</t>
    <rPh sb="0" eb="2">
      <t>セキサン</t>
    </rPh>
    <rPh sb="2" eb="4">
      <t>キソ</t>
    </rPh>
    <rPh sb="5" eb="6">
      <t>エン</t>
    </rPh>
    <phoneticPr fontId="2"/>
  </si>
  <si>
    <t>積算額（千円）</t>
    <rPh sb="0" eb="2">
      <t>セキサン</t>
    </rPh>
    <rPh sb="2" eb="3">
      <t>ガク</t>
    </rPh>
    <rPh sb="4" eb="6">
      <t>センエン</t>
    </rPh>
    <phoneticPr fontId="2"/>
  </si>
  <si>
    <t>○○土木・建築工事費</t>
    <rPh sb="2" eb="4">
      <t>ドボク</t>
    </rPh>
    <rPh sb="5" eb="7">
      <t>ケンチク</t>
    </rPh>
    <rPh sb="7" eb="10">
      <t>コウジヒ</t>
    </rPh>
    <phoneticPr fontId="2"/>
  </si>
  <si>
    <t>＠</t>
    <phoneticPr fontId="2"/>
  </si>
  <si>
    <t>円</t>
    <rPh sb="0" eb="1">
      <t>エン</t>
    </rPh>
    <phoneticPr fontId="2"/>
  </si>
  <si>
    <t>×</t>
    <phoneticPr fontId="2"/>
  </si>
  <si>
    <t>H</t>
    <phoneticPr fontId="2"/>
  </si>
  <si>
    <t>＝</t>
    <phoneticPr fontId="2"/>
  </si>
  <si>
    <t>○○製作設計費</t>
    <rPh sb="2" eb="4">
      <t>セイサク</t>
    </rPh>
    <rPh sb="4" eb="7">
      <t>セッケイヒ</t>
    </rPh>
    <phoneticPr fontId="2"/>
  </si>
  <si>
    <t>○○製作加工費</t>
    <rPh sb="2" eb="4">
      <t>セイサク</t>
    </rPh>
    <rPh sb="4" eb="7">
      <t>カコウヒ</t>
    </rPh>
    <phoneticPr fontId="2"/>
  </si>
  <si>
    <t>○○試験装置　一式</t>
    <rPh sb="2" eb="4">
      <t>シケン</t>
    </rPh>
    <rPh sb="4" eb="6">
      <t>ソウチ</t>
    </rPh>
    <rPh sb="7" eb="9">
      <t>イッシキ</t>
    </rPh>
    <phoneticPr fontId="2"/>
  </si>
  <si>
    <t>○○評価装置　一式</t>
    <rPh sb="2" eb="4">
      <t>ヒョウカ</t>
    </rPh>
    <rPh sb="4" eb="6">
      <t>ソウチ</t>
    </rPh>
    <rPh sb="7" eb="9">
      <t>イッシキ</t>
    </rPh>
    <phoneticPr fontId="2"/>
  </si>
  <si>
    <t>○○作成装置　一式</t>
    <rPh sb="2" eb="4">
      <t>サクセイ</t>
    </rPh>
    <rPh sb="4" eb="6">
      <t>ソウチ</t>
    </rPh>
    <rPh sb="7" eb="9">
      <t>イッシキ</t>
    </rPh>
    <phoneticPr fontId="2"/>
  </si>
  <si>
    <t>○○装置改造費　一式</t>
    <rPh sb="2" eb="4">
      <t>ソウチ</t>
    </rPh>
    <rPh sb="4" eb="7">
      <t>カイゾウヒ</t>
    </rPh>
    <rPh sb="8" eb="10">
      <t>イッシキ</t>
    </rPh>
    <phoneticPr fontId="2"/>
  </si>
  <si>
    <t>○○装置保守費　一式</t>
    <rPh sb="2" eb="4">
      <t>ソウチ</t>
    </rPh>
    <rPh sb="4" eb="6">
      <t>ホシュ</t>
    </rPh>
    <rPh sb="6" eb="7">
      <t>ヒ</t>
    </rPh>
    <rPh sb="8" eb="10">
      <t>イッシキ</t>
    </rPh>
    <phoneticPr fontId="2"/>
  </si>
  <si>
    <t>日</t>
    <rPh sb="0" eb="1">
      <t>ニチ</t>
    </rPh>
    <phoneticPr fontId="2"/>
  </si>
  <si>
    <t>○○薬品　一式</t>
    <rPh sb="2" eb="4">
      <t>ヤクヒン</t>
    </rPh>
    <rPh sb="5" eb="7">
      <t>イッシキ</t>
    </rPh>
    <phoneticPr fontId="2"/>
  </si>
  <si>
    <t>○○実験器具　一式</t>
    <rPh sb="2" eb="4">
      <t>ジッケン</t>
    </rPh>
    <rPh sb="4" eb="6">
      <t>キグ</t>
    </rPh>
    <rPh sb="7" eb="9">
      <t>イッシキ</t>
    </rPh>
    <phoneticPr fontId="2"/>
  </si>
  <si>
    <t>　　(1)研究員旅費</t>
    <rPh sb="5" eb="8">
      <t>ケンキュウイン</t>
    </rPh>
    <rPh sb="8" eb="10">
      <t>リョヒ</t>
    </rPh>
    <phoneticPr fontId="2"/>
  </si>
  <si>
    <t>国内旅費一式</t>
    <rPh sb="0" eb="2">
      <t>コクナイ</t>
    </rPh>
    <rPh sb="2" eb="4">
      <t>リョヒ</t>
    </rPh>
    <rPh sb="4" eb="6">
      <t>イッシキ</t>
    </rPh>
    <phoneticPr fontId="2"/>
  </si>
  <si>
    <t>海外旅費一式</t>
    <rPh sb="0" eb="2">
      <t>カイガイ</t>
    </rPh>
    <rPh sb="2" eb="4">
      <t>リョヒ</t>
    </rPh>
    <rPh sb="4" eb="6">
      <t>イッシキ</t>
    </rPh>
    <phoneticPr fontId="2"/>
  </si>
  <si>
    <t>　　(2)有識者（専門家）旅費</t>
    <rPh sb="5" eb="8">
      <t>ユウシキシャ</t>
    </rPh>
    <rPh sb="9" eb="12">
      <t>センモンカ</t>
    </rPh>
    <rPh sb="13" eb="15">
      <t>リョヒ</t>
    </rPh>
    <phoneticPr fontId="2"/>
  </si>
  <si>
    <t>―</t>
    <phoneticPr fontId="2"/>
  </si>
  <si>
    <t>　　(1)機械リース料</t>
    <rPh sb="5" eb="7">
      <t>キカイ</t>
    </rPh>
    <rPh sb="10" eb="11">
      <t>リョウ</t>
    </rPh>
    <phoneticPr fontId="2"/>
  </si>
  <si>
    <t>ヶ月</t>
    <rPh sb="1" eb="2">
      <t>ゲツ</t>
    </rPh>
    <phoneticPr fontId="2"/>
  </si>
  <si>
    <t>　　(2)委員会費</t>
    <rPh sb="5" eb="7">
      <t>イイン</t>
    </rPh>
    <rPh sb="7" eb="9">
      <t>カイヒ</t>
    </rPh>
    <phoneticPr fontId="2"/>
  </si>
  <si>
    <t>委員謝金一式</t>
    <rPh sb="0" eb="2">
      <t>イイン</t>
    </rPh>
    <rPh sb="2" eb="4">
      <t>シャキン</t>
    </rPh>
    <rPh sb="4" eb="6">
      <t>イッシキ</t>
    </rPh>
    <phoneticPr fontId="2"/>
  </si>
  <si>
    <t>委員旅費一式</t>
    <rPh sb="0" eb="2">
      <t>イイン</t>
    </rPh>
    <rPh sb="2" eb="4">
      <t>リョヒ</t>
    </rPh>
    <rPh sb="4" eb="6">
      <t>イッシキ</t>
    </rPh>
    <phoneticPr fontId="2"/>
  </si>
  <si>
    <t>　　(3)報告書等作成費</t>
    <rPh sb="5" eb="8">
      <t>ホウコクショ</t>
    </rPh>
    <rPh sb="8" eb="9">
      <t>トウ</t>
    </rPh>
    <rPh sb="9" eb="11">
      <t>サクセイ</t>
    </rPh>
    <rPh sb="11" eb="12">
      <t>ヒ</t>
    </rPh>
    <phoneticPr fontId="2"/>
  </si>
  <si>
    <t>電子ファイル作成一式</t>
    <rPh sb="0" eb="2">
      <t>デンシ</t>
    </rPh>
    <rPh sb="6" eb="8">
      <t>サクセイ</t>
    </rPh>
    <rPh sb="8" eb="10">
      <t>イッシキ</t>
    </rPh>
    <phoneticPr fontId="2"/>
  </si>
  <si>
    <t>Ⅳ．間接経費〔（Ⅰ＋Ⅱ＋Ⅲ）×8%〕</t>
    <rPh sb="2" eb="4">
      <t>カンセツ</t>
    </rPh>
    <rPh sb="4" eb="6">
      <t>ケイヒ</t>
    </rPh>
    <phoneticPr fontId="2"/>
  </si>
  <si>
    <t>％</t>
    <phoneticPr fontId="2"/>
  </si>
  <si>
    <t>○○ソフト開発外注</t>
    <phoneticPr fontId="2"/>
  </si>
  <si>
    <t>○○調査外注</t>
    <rPh sb="2" eb="4">
      <t>チョウサ</t>
    </rPh>
    <rPh sb="4" eb="6">
      <t>ガイチュウ</t>
    </rPh>
    <phoneticPr fontId="2"/>
  </si>
  <si>
    <t>①小計（Ⅰ＋Ⅱ＋Ⅲ＋Ⅳ+Ⅴ）</t>
    <rPh sb="1" eb="3">
      <t>ショウケイ</t>
    </rPh>
    <phoneticPr fontId="2"/>
  </si>
  <si>
    <t>②小計（①、円）</t>
    <phoneticPr fontId="2"/>
  </si>
  <si>
    <t>③消費税及び地方消費税(円）</t>
    <rPh sb="1" eb="4">
      <t>ショウヒゼイ</t>
    </rPh>
    <rPh sb="4" eb="5">
      <t>オヨ</t>
    </rPh>
    <rPh sb="6" eb="8">
      <t>チホウ</t>
    </rPh>
    <rPh sb="8" eb="11">
      <t>ショウヒゼイ</t>
    </rPh>
    <rPh sb="12" eb="13">
      <t>エン</t>
    </rPh>
    <phoneticPr fontId="2"/>
  </si>
  <si>
    <t>合計（②＋③）</t>
    <rPh sb="0" eb="2">
      <t>ゴウケイ</t>
    </rPh>
    <phoneticPr fontId="2"/>
  </si>
  <si>
    <t>積算額（円）</t>
    <rPh sb="0" eb="2">
      <t>セキサン</t>
    </rPh>
    <rPh sb="2" eb="3">
      <t>ガク</t>
    </rPh>
    <rPh sb="4" eb="5">
      <t>エン</t>
    </rPh>
    <phoneticPr fontId="2"/>
  </si>
  <si>
    <t>　１．再委託費</t>
    <rPh sb="3" eb="6">
      <t>サイイタク</t>
    </rPh>
    <rPh sb="6" eb="7">
      <t>ヒ</t>
    </rPh>
    <phoneticPr fontId="2"/>
  </si>
  <si>
    <t>国立大学法人◇◇大学</t>
    <rPh sb="0" eb="2">
      <t>コクリツ</t>
    </rPh>
    <rPh sb="2" eb="4">
      <t>ダイガク</t>
    </rPh>
    <rPh sb="4" eb="6">
      <t>ホウジン</t>
    </rPh>
    <rPh sb="8" eb="10">
      <t>ダイガク</t>
    </rPh>
    <phoneticPr fontId="2"/>
  </si>
  <si>
    <t>　２．共同実施費</t>
    <rPh sb="3" eb="5">
      <t>キョウドウ</t>
    </rPh>
    <rPh sb="5" eb="7">
      <t>ジッシ</t>
    </rPh>
    <rPh sb="7" eb="8">
      <t>ヒ</t>
    </rPh>
    <phoneticPr fontId="2"/>
  </si>
  <si>
    <t>④消費税及び地方消費税</t>
    <rPh sb="1" eb="4">
      <t>ショウヒゼイ</t>
    </rPh>
    <rPh sb="4" eb="5">
      <t>オヨ</t>
    </rPh>
    <rPh sb="6" eb="8">
      <t>チホウ</t>
    </rPh>
    <rPh sb="8" eb="11">
      <t>ショウヒゼイ</t>
    </rPh>
    <phoneticPr fontId="2"/>
  </si>
  <si>
    <t>合計(Ⅵ＋④）</t>
    <rPh sb="0" eb="2">
      <t>ゴウケイ</t>
    </rPh>
    <phoneticPr fontId="2"/>
  </si>
  <si>
    <t>合計（②＋Ⅵ）</t>
    <rPh sb="0" eb="2">
      <t>ゴウケイ</t>
    </rPh>
    <phoneticPr fontId="2"/>
  </si>
  <si>
    <t>消費税及び地方消費税(③＋④）</t>
    <rPh sb="0" eb="3">
      <t>ショウヒゼイ</t>
    </rPh>
    <rPh sb="3" eb="4">
      <t>オヨ</t>
    </rPh>
    <rPh sb="5" eb="7">
      <t>チホウ</t>
    </rPh>
    <rPh sb="7" eb="10">
      <t>ショウヒゼイ</t>
    </rPh>
    <phoneticPr fontId="2"/>
  </si>
  <si>
    <t>総計(円）</t>
    <rPh sb="0" eb="2">
      <t>ソウケイ</t>
    </rPh>
    <rPh sb="3" eb="4">
      <t>エン</t>
    </rPh>
    <phoneticPr fontId="2"/>
  </si>
  <si>
    <t>注：消費税の非課税団体については、積算項目の内容に応じて課税された額を計上してください。労務費、海外旅費等のように不課税の項目は消費税は計上せず、その他の課税の項目は消費税込み額を計上してください。このとき「消費税及び地方消費税」欄及び消費税との「合計（又は総計）」欄は不要となります。</t>
    <rPh sb="0" eb="1">
      <t>チュウ</t>
    </rPh>
    <rPh sb="2" eb="5">
      <t>ショウヒゼイ</t>
    </rPh>
    <rPh sb="6" eb="9">
      <t>ヒカゼイ</t>
    </rPh>
    <rPh sb="9" eb="11">
      <t>ダンタイ</t>
    </rPh>
    <rPh sb="17" eb="19">
      <t>セキサン</t>
    </rPh>
    <rPh sb="19" eb="21">
      <t>コウモク</t>
    </rPh>
    <rPh sb="22" eb="24">
      <t>ナイヨウ</t>
    </rPh>
    <rPh sb="25" eb="26">
      <t>オウ</t>
    </rPh>
    <rPh sb="28" eb="30">
      <t>カゼイ</t>
    </rPh>
    <rPh sb="33" eb="34">
      <t>ガク</t>
    </rPh>
    <rPh sb="35" eb="37">
      <t>ケイジョウ</t>
    </rPh>
    <rPh sb="44" eb="47">
      <t>ロウムヒ</t>
    </rPh>
    <rPh sb="48" eb="50">
      <t>カイガイ</t>
    </rPh>
    <rPh sb="50" eb="52">
      <t>リョヒ</t>
    </rPh>
    <rPh sb="52" eb="53">
      <t>トウ</t>
    </rPh>
    <rPh sb="57" eb="58">
      <t>フ</t>
    </rPh>
    <rPh sb="58" eb="60">
      <t>カゼイ</t>
    </rPh>
    <rPh sb="61" eb="63">
      <t>コウモク</t>
    </rPh>
    <rPh sb="64" eb="67">
      <t>ショウヒゼイ</t>
    </rPh>
    <rPh sb="68" eb="70">
      <t>ケイジョウ</t>
    </rPh>
    <rPh sb="75" eb="76">
      <t>タ</t>
    </rPh>
    <rPh sb="77" eb="79">
      <t>カゼイ</t>
    </rPh>
    <rPh sb="80" eb="82">
      <t>コウモク</t>
    </rPh>
    <rPh sb="83" eb="86">
      <t>ショウヒゼイ</t>
    </rPh>
    <rPh sb="86" eb="87">
      <t>コ</t>
    </rPh>
    <rPh sb="88" eb="89">
      <t>ガク</t>
    </rPh>
    <rPh sb="90" eb="92">
      <t>ケイジョウ</t>
    </rPh>
    <rPh sb="104" eb="107">
      <t>ショウヒゼイ</t>
    </rPh>
    <rPh sb="107" eb="108">
      <t>オヨ</t>
    </rPh>
    <rPh sb="109" eb="111">
      <t>チホウ</t>
    </rPh>
    <rPh sb="111" eb="114">
      <t>ショウヒゼイ</t>
    </rPh>
    <rPh sb="115" eb="116">
      <t>ラン</t>
    </rPh>
    <rPh sb="116" eb="117">
      <t>オヨ</t>
    </rPh>
    <rPh sb="118" eb="121">
      <t>ショウヒゼイ</t>
    </rPh>
    <rPh sb="124" eb="126">
      <t>ゴウケイ</t>
    </rPh>
    <rPh sb="127" eb="128">
      <t>マタ</t>
    </rPh>
    <rPh sb="129" eb="131">
      <t>ソウケイ</t>
    </rPh>
    <rPh sb="133" eb="134">
      <t>ラン</t>
    </rPh>
    <rPh sb="135" eb="137">
      <t>フヨウ</t>
    </rPh>
    <phoneticPr fontId="2"/>
  </si>
  <si>
    <r>
      <t>注：間接経費率は、「8%」または「特別約款に記載の積算基準で示している法人種別毎の計算式によって算出された率」の</t>
    </r>
    <r>
      <rPr>
        <u/>
        <sz val="11"/>
        <color theme="1"/>
        <rFont val="ＭＳ Ｐゴシック"/>
        <family val="3"/>
        <charset val="128"/>
        <scheme val="minor"/>
      </rPr>
      <t>いずれか低い率</t>
    </r>
    <r>
      <rPr>
        <sz val="11"/>
        <color theme="1"/>
        <rFont val="ＭＳ Ｐゴシック"/>
        <family val="3"/>
        <charset val="128"/>
        <scheme val="minor"/>
      </rPr>
      <t>とします。</t>
    </r>
    <rPh sb="17" eb="19">
      <t>トクベツ</t>
    </rPh>
    <rPh sb="19" eb="21">
      <t>ヤッカン</t>
    </rPh>
    <rPh sb="22" eb="24">
      <t>キサイ</t>
    </rPh>
    <phoneticPr fontId="2"/>
  </si>
  <si>
    <t>　項目別明細表　（国立研究開発法人等用）</t>
    <phoneticPr fontId="15"/>
  </si>
  <si>
    <t>積算基礎（円）</t>
    <rPh sb="0" eb="2">
      <t>セキサン</t>
    </rPh>
    <rPh sb="2" eb="4">
      <t>キソ</t>
    </rPh>
    <rPh sb="5" eb="6">
      <t>エン</t>
    </rPh>
    <phoneticPr fontId="15"/>
  </si>
  <si>
    <t>積算額（千円）</t>
    <rPh sb="0" eb="2">
      <t>セキサン</t>
    </rPh>
    <rPh sb="2" eb="3">
      <t>ガク</t>
    </rPh>
    <rPh sb="4" eb="6">
      <t>センエン</t>
    </rPh>
    <phoneticPr fontId="15"/>
  </si>
  <si>
    <t>Ⅰ．直接経費</t>
    <rPh sb="2" eb="4">
      <t>チョクセツ</t>
    </rPh>
    <rPh sb="4" eb="6">
      <t>ケイヒ</t>
    </rPh>
    <phoneticPr fontId="15"/>
  </si>
  <si>
    <t>　１．備品費（本事業では経費計上不可）</t>
    <rPh sb="3" eb="5">
      <t>ビヒン</t>
    </rPh>
    <rPh sb="5" eb="6">
      <t>ヒ</t>
    </rPh>
    <phoneticPr fontId="15"/>
  </si>
  <si>
    <t>○○試験装置　一式</t>
    <rPh sb="2" eb="4">
      <t>シケン</t>
    </rPh>
    <rPh sb="4" eb="6">
      <t>ソウチ</t>
    </rPh>
    <rPh sb="7" eb="9">
      <t>イッシキ</t>
    </rPh>
    <phoneticPr fontId="15"/>
  </si>
  <si>
    <t>＝</t>
    <phoneticPr fontId="15"/>
  </si>
  <si>
    <t>○○評価装置　一式</t>
    <rPh sb="2" eb="4">
      <t>ヒョウカ</t>
    </rPh>
    <rPh sb="4" eb="6">
      <t>ソウチ</t>
    </rPh>
    <rPh sb="7" eb="9">
      <t>イッシキ</t>
    </rPh>
    <phoneticPr fontId="15"/>
  </si>
  <si>
    <t>○○作成装置　一式</t>
    <rPh sb="2" eb="4">
      <t>サクセイ</t>
    </rPh>
    <rPh sb="4" eb="6">
      <t>ソウチ</t>
    </rPh>
    <rPh sb="7" eb="9">
      <t>イッシキ</t>
    </rPh>
    <phoneticPr fontId="15"/>
  </si>
  <si>
    <t>　２．消耗品費</t>
    <rPh sb="3" eb="6">
      <t>ショウモウヒン</t>
    </rPh>
    <rPh sb="6" eb="7">
      <t>ヒ</t>
    </rPh>
    <phoneticPr fontId="15"/>
  </si>
  <si>
    <t>○○薬品　一式</t>
    <rPh sb="2" eb="4">
      <t>ヤクヒン</t>
    </rPh>
    <rPh sb="5" eb="7">
      <t>イッシキ</t>
    </rPh>
    <phoneticPr fontId="15"/>
  </si>
  <si>
    <t>○○実験器具　一式</t>
    <rPh sb="2" eb="4">
      <t>ジッケン</t>
    </rPh>
    <rPh sb="4" eb="6">
      <t>キグ</t>
    </rPh>
    <rPh sb="7" eb="9">
      <t>イッシキ</t>
    </rPh>
    <phoneticPr fontId="15"/>
  </si>
  <si>
    <t>　３．人件費</t>
    <rPh sb="3" eb="6">
      <t>ジンケンヒ</t>
    </rPh>
    <phoneticPr fontId="15"/>
  </si>
  <si>
    <t>研究員費</t>
    <rPh sb="0" eb="3">
      <t>ケンキュウイン</t>
    </rPh>
    <rPh sb="3" eb="4">
      <t>ヒ</t>
    </rPh>
    <phoneticPr fontId="15"/>
  </si>
  <si>
    <t>＠</t>
    <phoneticPr fontId="15"/>
  </si>
  <si>
    <t>円</t>
    <rPh sb="0" eb="1">
      <t>エン</t>
    </rPh>
    <phoneticPr fontId="15"/>
  </si>
  <si>
    <t>×</t>
    <phoneticPr fontId="15"/>
  </si>
  <si>
    <t>ヶ月</t>
    <rPh sb="1" eb="2">
      <t>ゲツ</t>
    </rPh>
    <phoneticPr fontId="15"/>
  </si>
  <si>
    <t>　＝</t>
    <phoneticPr fontId="15"/>
  </si>
  <si>
    <t>補助員費</t>
    <rPh sb="0" eb="3">
      <t>ホジョイン</t>
    </rPh>
    <rPh sb="3" eb="4">
      <t>ヒ</t>
    </rPh>
    <phoneticPr fontId="15"/>
  </si>
  <si>
    <t>日</t>
    <rPh sb="0" eb="1">
      <t>ニチ</t>
    </rPh>
    <phoneticPr fontId="15"/>
  </si>
  <si>
    <t>　４．光熱水費</t>
    <rPh sb="3" eb="4">
      <t>ヒカリ</t>
    </rPh>
    <rPh sb="4" eb="5">
      <t>ネツ</t>
    </rPh>
    <rPh sb="5" eb="6">
      <t>スイ</t>
    </rPh>
    <rPh sb="6" eb="7">
      <t>ヒ</t>
    </rPh>
    <phoneticPr fontId="15"/>
  </si>
  <si>
    <t>電気代一式</t>
    <rPh sb="0" eb="2">
      <t>デンキ</t>
    </rPh>
    <rPh sb="2" eb="3">
      <t>ダイ</t>
    </rPh>
    <rPh sb="3" eb="5">
      <t>イッシキ</t>
    </rPh>
    <phoneticPr fontId="15"/>
  </si>
  <si>
    <t>水道代一式</t>
    <rPh sb="0" eb="3">
      <t>スイドウダイ</t>
    </rPh>
    <rPh sb="3" eb="5">
      <t>イッシキ</t>
    </rPh>
    <phoneticPr fontId="15"/>
  </si>
  <si>
    <t>ガス代一式</t>
    <rPh sb="2" eb="3">
      <t>ダイ</t>
    </rPh>
    <rPh sb="3" eb="5">
      <t>イッシキ</t>
    </rPh>
    <phoneticPr fontId="15"/>
  </si>
  <si>
    <t>　５．旅費</t>
    <rPh sb="3" eb="5">
      <t>リョヒ</t>
    </rPh>
    <phoneticPr fontId="15"/>
  </si>
  <si>
    <t>　　(1)研究員旅費</t>
    <rPh sb="5" eb="8">
      <t>ケンキュウイン</t>
    </rPh>
    <rPh sb="8" eb="10">
      <t>リョヒ</t>
    </rPh>
    <phoneticPr fontId="15"/>
  </si>
  <si>
    <t>国内旅費一式</t>
    <rPh sb="0" eb="2">
      <t>コクナイ</t>
    </rPh>
    <rPh sb="2" eb="4">
      <t>リョヒ</t>
    </rPh>
    <rPh sb="4" eb="6">
      <t>イッシキ</t>
    </rPh>
    <phoneticPr fontId="15"/>
  </si>
  <si>
    <t>海外旅費一式</t>
    <rPh sb="0" eb="2">
      <t>カイガイ</t>
    </rPh>
    <rPh sb="2" eb="4">
      <t>リョヒ</t>
    </rPh>
    <rPh sb="4" eb="6">
      <t>イッシキ</t>
    </rPh>
    <phoneticPr fontId="15"/>
  </si>
  <si>
    <t xml:space="preserve">  　(2)委員等旅費</t>
    <rPh sb="6" eb="8">
      <t>イイン</t>
    </rPh>
    <rPh sb="8" eb="9">
      <t>トウ</t>
    </rPh>
    <rPh sb="9" eb="11">
      <t>リョヒ</t>
    </rPh>
    <phoneticPr fontId="15"/>
  </si>
  <si>
    <t>　６．その他（外注費は当該欄に計上せず「Ⅲ.外注費」に計上すること。）</t>
    <rPh sb="5" eb="6">
      <t>タ</t>
    </rPh>
    <phoneticPr fontId="15"/>
  </si>
  <si>
    <t>　　(１)印刷製本費</t>
    <rPh sb="5" eb="7">
      <t>インサツ</t>
    </rPh>
    <rPh sb="7" eb="9">
      <t>セイホン</t>
    </rPh>
    <rPh sb="9" eb="10">
      <t>ヒ</t>
    </rPh>
    <phoneticPr fontId="15"/>
  </si>
  <si>
    <t>電子ファイル作成一式</t>
    <rPh sb="0" eb="2">
      <t>デンシ</t>
    </rPh>
    <rPh sb="6" eb="8">
      <t>サクセイ</t>
    </rPh>
    <rPh sb="8" eb="10">
      <t>イッシキ</t>
    </rPh>
    <phoneticPr fontId="15"/>
  </si>
  <si>
    <t>　　(２)会議費</t>
    <rPh sb="5" eb="8">
      <t>カイギヒ</t>
    </rPh>
    <phoneticPr fontId="15"/>
  </si>
  <si>
    <t>会議費一式</t>
    <rPh sb="0" eb="3">
      <t>カイギヒ</t>
    </rPh>
    <rPh sb="3" eb="5">
      <t>イッシキ</t>
    </rPh>
    <phoneticPr fontId="15"/>
  </si>
  <si>
    <t>　　(3)謝金</t>
    <rPh sb="5" eb="7">
      <t>シャキン</t>
    </rPh>
    <phoneticPr fontId="15"/>
  </si>
  <si>
    <t>委員謝金一式</t>
    <rPh sb="0" eb="2">
      <t>イイン</t>
    </rPh>
    <rPh sb="2" eb="4">
      <t>シャキン</t>
    </rPh>
    <rPh sb="4" eb="6">
      <t>イッシキ</t>
    </rPh>
    <phoneticPr fontId="15"/>
  </si>
  <si>
    <t>　　(４)リース料</t>
    <rPh sb="8" eb="9">
      <t>リョウ</t>
    </rPh>
    <phoneticPr fontId="15"/>
  </si>
  <si>
    <t>機械リース料</t>
    <rPh sb="0" eb="2">
      <t>キカイ</t>
    </rPh>
    <rPh sb="5" eb="6">
      <t>リョウ</t>
    </rPh>
    <phoneticPr fontId="15"/>
  </si>
  <si>
    <t>Ⅱ．間接経費〔Ⅰ×8%〕</t>
    <rPh sb="2" eb="4">
      <t>カンセツ</t>
    </rPh>
    <rPh sb="4" eb="6">
      <t>ケイヒ</t>
    </rPh>
    <phoneticPr fontId="15"/>
  </si>
  <si>
    <t>％</t>
    <phoneticPr fontId="15"/>
  </si>
  <si>
    <t>○○ソフト開発外注</t>
    <phoneticPr fontId="14"/>
  </si>
  <si>
    <t>○○調査外注</t>
    <rPh sb="2" eb="4">
      <t>チョウサ</t>
    </rPh>
    <rPh sb="4" eb="6">
      <t>ガイチュウ</t>
    </rPh>
    <phoneticPr fontId="14"/>
  </si>
  <si>
    <t>①合計（Ⅰ＋Ⅱ＋Ⅲ）</t>
    <rPh sb="1" eb="3">
      <t>ゴウケイ</t>
    </rPh>
    <phoneticPr fontId="15"/>
  </si>
  <si>
    <t>②小計（①、円）</t>
    <phoneticPr fontId="15"/>
  </si>
  <si>
    <t>③消費税及び地方消費税(円）</t>
    <rPh sb="1" eb="4">
      <t>ショウヒゼイ</t>
    </rPh>
    <rPh sb="4" eb="5">
      <t>オヨ</t>
    </rPh>
    <rPh sb="6" eb="8">
      <t>チホウ</t>
    </rPh>
    <rPh sb="8" eb="11">
      <t>ショウヒゼイ</t>
    </rPh>
    <rPh sb="12" eb="13">
      <t>エン</t>
    </rPh>
    <phoneticPr fontId="15"/>
  </si>
  <si>
    <t>合計（②＋③）</t>
    <rPh sb="0" eb="2">
      <t>ゴウケイ</t>
    </rPh>
    <phoneticPr fontId="15"/>
  </si>
  <si>
    <t>合計(Ⅳ＋④）</t>
    <rPh sb="0" eb="2">
      <t>ゴウケイ</t>
    </rPh>
    <phoneticPr fontId="2"/>
  </si>
  <si>
    <t>合計（②＋Ⅳ）</t>
    <rPh sb="0" eb="2">
      <t>ゴウケイ</t>
    </rPh>
    <phoneticPr fontId="2"/>
  </si>
  <si>
    <t>注：間接経費率は、「8%」または「特別約款に記載の積算基準で示している法人種別毎の計算式によって算出された率」のいずれか低い率とします。</t>
    <phoneticPr fontId="14"/>
  </si>
  <si>
    <t>　項目別明細表（大学用　／内税方式）</t>
    <rPh sb="1" eb="4">
      <t>コウモクベツ</t>
    </rPh>
    <rPh sb="4" eb="7">
      <t>メイサイヒョウ</t>
    </rPh>
    <rPh sb="13" eb="15">
      <t>ウチゼイ</t>
    </rPh>
    <rPh sb="15" eb="17">
      <t>ホウシキ</t>
    </rPh>
    <phoneticPr fontId="2"/>
  </si>
  <si>
    <t>積算基礎（円、消費税及び地方消費税込み、※は消費税相当額含む）</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2"/>
  </si>
  <si>
    <t>　１．物品費</t>
    <rPh sb="3" eb="5">
      <t>ブッピン</t>
    </rPh>
    <rPh sb="5" eb="6">
      <t>ヒ</t>
    </rPh>
    <phoneticPr fontId="2"/>
  </si>
  <si>
    <t>　　(1)設備備品費（本事業では経費計上不可）</t>
    <rPh sb="5" eb="7">
      <t>セツビ</t>
    </rPh>
    <rPh sb="7" eb="9">
      <t>ビヒン</t>
    </rPh>
    <rPh sb="9" eb="10">
      <t>ヒ</t>
    </rPh>
    <phoneticPr fontId="2"/>
  </si>
  <si>
    <t>　　(2)消耗品費</t>
    <rPh sb="5" eb="8">
      <t>ショウモウヒン</t>
    </rPh>
    <rPh sb="8" eb="9">
      <t>ヒ</t>
    </rPh>
    <phoneticPr fontId="2"/>
  </si>
  <si>
    <t>　　(1)人件費</t>
    <rPh sb="5" eb="8">
      <t>ジンケンヒ</t>
    </rPh>
    <phoneticPr fontId="2"/>
  </si>
  <si>
    <t>研究員費　　※</t>
    <rPh sb="0" eb="3">
      <t>ケンキュウイン</t>
    </rPh>
    <rPh sb="3" eb="4">
      <t>ヒ</t>
    </rPh>
    <phoneticPr fontId="2"/>
  </si>
  <si>
    <t>　＝</t>
    <phoneticPr fontId="2"/>
  </si>
  <si>
    <t>補助員費　　※</t>
    <rPh sb="0" eb="3">
      <t>ホジョイン</t>
    </rPh>
    <rPh sb="3" eb="4">
      <t>ヒ</t>
    </rPh>
    <phoneticPr fontId="2"/>
  </si>
  <si>
    <t>　　(2)謝金</t>
    <rPh sb="5" eb="7">
      <t>シャキン</t>
    </rPh>
    <phoneticPr fontId="2"/>
  </si>
  <si>
    <t xml:space="preserve">委員謝金一式 </t>
    <rPh sb="0" eb="2">
      <t>イイン</t>
    </rPh>
    <rPh sb="2" eb="4">
      <t>シャキン</t>
    </rPh>
    <rPh sb="4" eb="6">
      <t>イッシキ</t>
    </rPh>
    <phoneticPr fontId="2"/>
  </si>
  <si>
    <t>海外旅費一式　　※</t>
    <rPh sb="0" eb="2">
      <t>カイガイ</t>
    </rPh>
    <rPh sb="2" eb="4">
      <t>リョヒ</t>
    </rPh>
    <rPh sb="4" eb="6">
      <t>イッシキ</t>
    </rPh>
    <phoneticPr fontId="2"/>
  </si>
  <si>
    <t>　４．その他</t>
    <rPh sb="5" eb="6">
      <t>タ</t>
    </rPh>
    <phoneticPr fontId="2"/>
  </si>
  <si>
    <t>　　(1)外注費（当該欄に計上せず「Ⅲ.外注費」に計上すること。）</t>
    <rPh sb="5" eb="8">
      <t>ガイチュウヒ</t>
    </rPh>
    <phoneticPr fontId="2"/>
  </si>
  <si>
    <t>　　(2)印刷製本費</t>
    <rPh sb="5" eb="7">
      <t>インサツ</t>
    </rPh>
    <rPh sb="7" eb="9">
      <t>セイホン</t>
    </rPh>
    <rPh sb="9" eb="10">
      <t>ヒ</t>
    </rPh>
    <phoneticPr fontId="2"/>
  </si>
  <si>
    <t>　　(3)会議費</t>
    <rPh sb="5" eb="8">
      <t>カイギヒ</t>
    </rPh>
    <phoneticPr fontId="2"/>
  </si>
  <si>
    <t>会場借料</t>
    <rPh sb="0" eb="2">
      <t>カイジョウ</t>
    </rPh>
    <rPh sb="2" eb="4">
      <t>シャクリョウ</t>
    </rPh>
    <phoneticPr fontId="2"/>
  </si>
  <si>
    <t>　　(4)通信運搬費</t>
    <rPh sb="5" eb="7">
      <t>ツウシン</t>
    </rPh>
    <rPh sb="7" eb="10">
      <t>ウンパンヒ</t>
    </rPh>
    <phoneticPr fontId="2"/>
  </si>
  <si>
    <t>宅配便代</t>
    <rPh sb="0" eb="3">
      <t>タクハイビン</t>
    </rPh>
    <rPh sb="3" eb="4">
      <t>ダイ</t>
    </rPh>
    <phoneticPr fontId="2"/>
  </si>
  <si>
    <t>　　(5)光熱水費</t>
    <rPh sb="5" eb="6">
      <t>ヒカリ</t>
    </rPh>
    <rPh sb="6" eb="8">
      <t>ネッスイ</t>
    </rPh>
    <rPh sb="8" eb="9">
      <t>ヒ</t>
    </rPh>
    <phoneticPr fontId="2"/>
  </si>
  <si>
    <t>電気、ガス、水道</t>
    <rPh sb="0" eb="2">
      <t>デンキ</t>
    </rPh>
    <rPh sb="6" eb="8">
      <t>スイドウ</t>
    </rPh>
    <phoneticPr fontId="2"/>
  </si>
  <si>
    <t>　　(6)その他（諸経費）</t>
    <rPh sb="7" eb="8">
      <t>タ</t>
    </rPh>
    <rPh sb="9" eb="12">
      <t>ショケイヒ</t>
    </rPh>
    <phoneticPr fontId="2"/>
  </si>
  <si>
    <t>機械リース料</t>
    <rPh sb="0" eb="2">
      <t>キカイ</t>
    </rPh>
    <rPh sb="5" eb="6">
      <t>リョウ</t>
    </rPh>
    <phoneticPr fontId="2"/>
  </si>
  <si>
    <t>学会参加費</t>
    <rPh sb="0" eb="2">
      <t>ガッカイ</t>
    </rPh>
    <rPh sb="2" eb="5">
      <t>サンカヒ</t>
    </rPh>
    <phoneticPr fontId="2"/>
  </si>
  <si>
    <t>Ⅱ．間接経費〔Ⅰ×8%〕</t>
    <rPh sb="2" eb="4">
      <t>カンセツ</t>
    </rPh>
    <rPh sb="4" eb="6">
      <t>ケイヒ</t>
    </rPh>
    <phoneticPr fontId="2"/>
  </si>
  <si>
    <t>　　(1)外注費</t>
    <phoneticPr fontId="2"/>
  </si>
  <si>
    <t>①合計（Ⅰ＋Ⅱ＋Ⅲ、円）</t>
    <phoneticPr fontId="2"/>
  </si>
  <si>
    <t>②うち消費税及び地方消費税(円）</t>
    <phoneticPr fontId="2"/>
  </si>
  <si>
    <t>積算基礎（円、消費税及び地方消費税込み）</t>
    <rPh sb="0" eb="2">
      <t>セキサン</t>
    </rPh>
    <rPh sb="2" eb="4">
      <t>キソ</t>
    </rPh>
    <rPh sb="5" eb="6">
      <t>エン</t>
    </rPh>
    <rPh sb="7" eb="10">
      <t>ショウヒゼイ</t>
    </rPh>
    <rPh sb="10" eb="11">
      <t>オヨ</t>
    </rPh>
    <rPh sb="12" eb="14">
      <t>チホウ</t>
    </rPh>
    <rPh sb="14" eb="17">
      <t>ショウヒゼイ</t>
    </rPh>
    <rPh sb="17" eb="18">
      <t>コ</t>
    </rPh>
    <phoneticPr fontId="2"/>
  </si>
  <si>
    <t>③うち消費税及び地方消費税(円）</t>
    <rPh sb="3" eb="6">
      <t>ショウヒゼイ</t>
    </rPh>
    <rPh sb="6" eb="7">
      <t>オヨ</t>
    </rPh>
    <rPh sb="8" eb="10">
      <t>チホウ</t>
    </rPh>
    <rPh sb="10" eb="13">
      <t>ショウヒゼイ</t>
    </rPh>
    <rPh sb="14" eb="15">
      <t>エン</t>
    </rPh>
    <phoneticPr fontId="2"/>
  </si>
  <si>
    <t>総計（①＋Ⅳ）</t>
    <rPh sb="0" eb="2">
      <t>ソウケイ</t>
    </rPh>
    <phoneticPr fontId="2"/>
  </si>
  <si>
    <t>うち消費税及び地方消費税(②＋③）</t>
    <rPh sb="2" eb="5">
      <t>ショウヒゼイ</t>
    </rPh>
    <rPh sb="5" eb="6">
      <t>オヨ</t>
    </rPh>
    <rPh sb="7" eb="9">
      <t>チホウ</t>
    </rPh>
    <rPh sb="9" eb="12">
      <t>ショウヒゼイ</t>
    </rPh>
    <phoneticPr fontId="2"/>
  </si>
  <si>
    <t>注：間接経費率は、「8%」または「特別約款に記載の積算基準で示している法人種別毎の計算式によって算出された率」のいずれか低い率とします。</t>
    <phoneticPr fontId="2"/>
  </si>
  <si>
    <t>2026年度</t>
    <rPh sb="4" eb="6">
      <t>ネンド</t>
    </rPh>
    <phoneticPr fontId="2"/>
  </si>
  <si>
    <t>2027年度</t>
    <rPh sb="4" eb="6">
      <t>ネンド</t>
    </rPh>
    <phoneticPr fontId="2"/>
  </si>
  <si>
    <t>（４）●●●●株式会社　項目別明細表(2026年度）</t>
    <rPh sb="7" eb="9">
      <t>カブシキ</t>
    </rPh>
    <rPh sb="9" eb="11">
      <t>カイシャ</t>
    </rPh>
    <rPh sb="12" eb="14">
      <t>コウモク</t>
    </rPh>
    <rPh sb="14" eb="15">
      <t>ベツ</t>
    </rPh>
    <rPh sb="15" eb="18">
      <t>メイサイヒョウ</t>
    </rPh>
    <rPh sb="23" eb="25">
      <t>ネンド</t>
    </rPh>
    <phoneticPr fontId="2"/>
  </si>
  <si>
    <t>（４）国立研究開発法人○○○機構　項目別明細表（2026年度）</t>
    <rPh sb="3" eb="5">
      <t>コクリツ</t>
    </rPh>
    <rPh sb="5" eb="7">
      <t>ケンキュウ</t>
    </rPh>
    <rPh sb="7" eb="9">
      <t>カイハツ</t>
    </rPh>
    <rPh sb="9" eb="11">
      <t>ホウジン</t>
    </rPh>
    <rPh sb="14" eb="16">
      <t>キコウ</t>
    </rPh>
    <rPh sb="17" eb="19">
      <t>コウモク</t>
    </rPh>
    <rPh sb="19" eb="20">
      <t>ベツ</t>
    </rPh>
    <rPh sb="20" eb="23">
      <t>メイサイヒョウ</t>
    </rPh>
    <rPh sb="28" eb="30">
      <t>ネンド</t>
    </rPh>
    <phoneticPr fontId="15"/>
  </si>
  <si>
    <t>（４）国立大学法人★★★大学　項目別明細表（2026年度）</t>
    <rPh sb="3" eb="5">
      <t>コクリツ</t>
    </rPh>
    <rPh sb="5" eb="7">
      <t>ダイガク</t>
    </rPh>
    <rPh sb="7" eb="9">
      <t>ホウジン</t>
    </rPh>
    <rPh sb="12" eb="14">
      <t>ダイガク</t>
    </rPh>
    <rPh sb="15" eb="17">
      <t>コウモク</t>
    </rPh>
    <rPh sb="17" eb="18">
      <t>ベツ</t>
    </rPh>
    <rPh sb="18" eb="21">
      <t>メイサイヒョウ</t>
    </rPh>
    <rPh sb="26" eb="28">
      <t>ネンド</t>
    </rPh>
    <phoneticPr fontId="2"/>
  </si>
  <si>
    <t>（４）国立大学法人★★★大学　項目別明細表（2027年度）</t>
    <rPh sb="3" eb="5">
      <t>コクリツ</t>
    </rPh>
    <rPh sb="5" eb="7">
      <t>ダイガク</t>
    </rPh>
    <rPh sb="7" eb="9">
      <t>ホウジン</t>
    </rPh>
    <rPh sb="12" eb="14">
      <t>ダイガク</t>
    </rPh>
    <rPh sb="15" eb="17">
      <t>コウモク</t>
    </rPh>
    <rPh sb="17" eb="18">
      <t>ベツ</t>
    </rPh>
    <rPh sb="18" eb="21">
      <t>メイサイヒョウ</t>
    </rPh>
    <rPh sb="26" eb="28">
      <t>ネンド</t>
    </rPh>
    <phoneticPr fontId="2"/>
  </si>
  <si>
    <t>（４）国立研究開発法人○○○機構　項目別明細表（2027年度）</t>
    <rPh sb="3" eb="5">
      <t>コクリツ</t>
    </rPh>
    <rPh sb="5" eb="7">
      <t>ケンキュウ</t>
    </rPh>
    <rPh sb="7" eb="9">
      <t>カイハツ</t>
    </rPh>
    <rPh sb="9" eb="11">
      <t>ホウジン</t>
    </rPh>
    <rPh sb="14" eb="16">
      <t>キコウ</t>
    </rPh>
    <rPh sb="17" eb="19">
      <t>コウモク</t>
    </rPh>
    <rPh sb="19" eb="20">
      <t>ベツ</t>
    </rPh>
    <rPh sb="20" eb="23">
      <t>メイサイヒョウ</t>
    </rPh>
    <rPh sb="28" eb="30">
      <t>ネンド</t>
    </rPh>
    <phoneticPr fontId="15"/>
  </si>
  <si>
    <t>（４）●●●●株式会社　項目別明細表(2027年度）</t>
    <rPh sb="7" eb="9">
      <t>カブシキ</t>
    </rPh>
    <rPh sb="9" eb="11">
      <t>カイシャ</t>
    </rPh>
    <rPh sb="12" eb="14">
      <t>コウモク</t>
    </rPh>
    <rPh sb="14" eb="15">
      <t>ベツ</t>
    </rPh>
    <rPh sb="15" eb="18">
      <t>メイサイヒョウ</t>
    </rPh>
    <rPh sb="23" eb="25">
      <t>ネンド</t>
    </rPh>
    <phoneticPr fontId="2"/>
  </si>
  <si>
    <t>委託件名：ポスト5G情報通信システム基盤強化研究開発事業／AI用データセンターにおけるソフトウェア技術ニーズ分析とテストベッド運営基盤に関する調査</t>
  </si>
  <si>
    <t>委託件名：ポスト5G情報通信システム基盤強化研究開発事業／AI用データセンターにおけるソフトウェア技術ニーズ分析とテストベッド運営基盤に関する調査</t>
    <rPh sb="0" eb="2">
      <t>イタク</t>
    </rPh>
    <rPh sb="2" eb="4">
      <t>ケンメイ</t>
    </rPh>
    <rPh sb="10" eb="12">
      <t>ジョウホウ</t>
    </rPh>
    <rPh sb="12" eb="14">
      <t>ツウシン</t>
    </rPh>
    <rPh sb="18" eb="20">
      <t>キバン</t>
    </rPh>
    <rPh sb="20" eb="22">
      <t>キョウカ</t>
    </rPh>
    <rPh sb="22" eb="24">
      <t>ケンキュウ</t>
    </rPh>
    <rPh sb="24" eb="26">
      <t>カイハツ</t>
    </rPh>
    <rPh sb="26" eb="28">
      <t>ジギョウ</t>
    </rPh>
    <rPh sb="31" eb="32">
      <t>ヨウ</t>
    </rPh>
    <rPh sb="49" eb="51">
      <t>ギジュツ</t>
    </rPh>
    <rPh sb="54" eb="56">
      <t>ブンセキ</t>
    </rPh>
    <rPh sb="63" eb="65">
      <t>ウンエイ</t>
    </rPh>
    <rPh sb="65" eb="67">
      <t>キバン</t>
    </rPh>
    <rPh sb="68" eb="69">
      <t>カン</t>
    </rPh>
    <rPh sb="71" eb="73">
      <t>チョウサ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</si>
</sst>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1"/>
      <color theme="1"/>
      <name val="ＭＳ Ｐ明朝"/>
      <family val="1"/>
      <charset val="128"/>
    </font>
    <font>
      <sz val="16"/>
      <color theme="1"/>
      <name val="ＭＳ Ｐゴシック"/>
      <family val="3"/>
      <charset val="128"/>
      <scheme val="minor"/>
    </font>
    <font>
      <i/>
      <sz val="11"/>
      <color theme="1"/>
      <name val="ＭＳ Ｐゴシック"/>
      <family val="3"/>
      <charset val="128"/>
      <scheme val="minor"/>
    </font>
    <font>
      <b/>
      <sz val="11"/>
      <color theme="1"/>
      <name val="ＭＳ Ｐ明朝"/>
      <family val="1"/>
      <charset val="128"/>
    </font>
    <font>
      <sz val="16"/>
      <color theme="0"/>
      <name val="ＤＦ特太ゴシック体"/>
      <family val="3"/>
      <charset val="128"/>
    </font>
    <font>
      <sz val="16"/>
      <name val="ＭＳ Ｐゴシック"/>
      <family val="3"/>
      <charset val="128"/>
      <scheme val="minor"/>
    </font>
    <font>
      <sz val="16"/>
      <color theme="1"/>
      <name val="ＭＳ Ｐ明朝"/>
      <family val="1"/>
      <charset val="128"/>
    </font>
    <font>
      <sz val="6"/>
      <name val="ＭＳ Ｐゴシック"/>
      <family val="3"/>
      <charset val="128"/>
      <scheme val="minor"/>
    </font>
    <font>
      <sz val="6"/>
      <name val="ＭＳ Ｐゴシック"/>
      <family val="2"/>
      <charset val="128"/>
      <scheme val="minor"/>
    </font>
    <font>
      <sz val="11"/>
      <color rgb="FFFF0000"/>
      <name val="ＭＳ Ｐ明朝"/>
      <family val="1"/>
      <charset val="128"/>
    </font>
    <font>
      <u/>
      <sz val="11"/>
      <color theme="1"/>
      <name val="ＭＳ Ｐゴシック"/>
      <family val="3"/>
      <charset val="128"/>
      <scheme val="minor"/>
    </font>
    <font>
      <i/>
      <sz val="1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38" fontId="5" fillId="0" borderId="0" xfId="1" applyFont="1">
      <alignment vertical="center"/>
    </xf>
    <xf numFmtId="0" fontId="6" fillId="0" borderId="0" xfId="0" applyFont="1">
      <alignment vertical="center"/>
    </xf>
    <xf numFmtId="38" fontId="0" fillId="0" borderId="0" xfId="0" applyNumberFormat="1">
      <alignment vertical="center"/>
    </xf>
    <xf numFmtId="3" fontId="0" fillId="0" borderId="0" xfId="0" applyNumberFormat="1">
      <alignment vertical="center"/>
    </xf>
    <xf numFmtId="40" fontId="5" fillId="0" borderId="0" xfId="1" applyNumberFormat="1" applyFont="1">
      <alignment vertical="center"/>
    </xf>
    <xf numFmtId="40" fontId="5" fillId="0" borderId="0" xfId="1" applyNumberFormat="1" applyFont="1" applyFill="1">
      <alignment vertical="center"/>
    </xf>
    <xf numFmtId="38" fontId="7" fillId="0" borderId="0" xfId="1" applyFont="1" applyAlignment="1">
      <alignment vertical="center"/>
    </xf>
    <xf numFmtId="38" fontId="7" fillId="0" borderId="0" xfId="1" applyFont="1">
      <alignment vertical="center"/>
    </xf>
    <xf numFmtId="38" fontId="7" fillId="0" borderId="1" xfId="1" applyFont="1" applyBorder="1" applyAlignment="1">
      <alignment horizontal="center" vertical="center"/>
    </xf>
    <xf numFmtId="38" fontId="7" fillId="0" borderId="1" xfId="1" applyFont="1" applyBorder="1" applyAlignment="1">
      <alignment horizontal="center" vertical="center" wrapText="1"/>
    </xf>
    <xf numFmtId="38" fontId="7" fillId="0" borderId="1" xfId="1" applyFont="1" applyBorder="1">
      <alignment vertical="center"/>
    </xf>
    <xf numFmtId="38" fontId="7" fillId="0" borderId="1" xfId="1" applyFont="1" applyBorder="1" applyAlignment="1">
      <alignment horizontal="right" vertical="center"/>
    </xf>
    <xf numFmtId="38" fontId="7" fillId="0" borderId="1" xfId="1" applyFont="1" applyFill="1" applyBorder="1">
      <alignment vertical="center"/>
    </xf>
    <xf numFmtId="38" fontId="8" fillId="0" borderId="0" xfId="1" applyFont="1" applyAlignment="1">
      <alignment horizontal="right" vertical="center"/>
    </xf>
    <xf numFmtId="0" fontId="8" fillId="0" borderId="0" xfId="0" applyFont="1" applyAlignment="1">
      <alignment horizontal="right" vertical="center"/>
    </xf>
    <xf numFmtId="0" fontId="3" fillId="0" borderId="0" xfId="0" applyFont="1">
      <alignment vertical="center"/>
    </xf>
    <xf numFmtId="0" fontId="9" fillId="0" borderId="0" xfId="0" applyFont="1">
      <alignment vertical="center"/>
    </xf>
    <xf numFmtId="0" fontId="7" fillId="0" borderId="0" xfId="0" applyFont="1">
      <alignment vertical="center"/>
    </xf>
    <xf numFmtId="0" fontId="7" fillId="2" borderId="2" xfId="0" applyFont="1" applyFill="1" applyBorder="1">
      <alignment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xf>
    <xf numFmtId="0" fontId="7" fillId="0" borderId="2" xfId="0" applyFont="1" applyBorder="1">
      <alignment vertical="center"/>
    </xf>
    <xf numFmtId="38" fontId="7" fillId="0" borderId="0" xfId="1" applyFont="1" applyFill="1" applyBorder="1">
      <alignment vertical="center"/>
    </xf>
    <xf numFmtId="38" fontId="7" fillId="0" borderId="0" xfId="1" applyFont="1" applyBorder="1">
      <alignment vertical="center"/>
    </xf>
    <xf numFmtId="0" fontId="7" fillId="0" borderId="0" xfId="0" applyFont="1" applyAlignment="1">
      <alignment horizontal="right" vertical="center"/>
    </xf>
    <xf numFmtId="0" fontId="7" fillId="2" borderId="0" xfId="0" applyFont="1" applyFill="1">
      <alignment vertical="center"/>
    </xf>
    <xf numFmtId="38" fontId="7" fillId="2" borderId="0" xfId="1" applyFont="1" applyFill="1" applyBorder="1">
      <alignment vertical="center"/>
    </xf>
    <xf numFmtId="0" fontId="7" fillId="2" borderId="0" xfId="0" applyFont="1" applyFill="1" applyAlignment="1">
      <alignment horizontal="righ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9" fontId="7" fillId="0" borderId="0" xfId="0" applyNumberFormat="1" applyFont="1">
      <alignment vertical="center"/>
    </xf>
    <xf numFmtId="38" fontId="7" fillId="2" borderId="9" xfId="1" applyFont="1" applyFill="1" applyBorder="1">
      <alignment vertical="center"/>
    </xf>
    <xf numFmtId="38" fontId="7" fillId="0" borderId="9" xfId="1" applyFont="1" applyBorder="1">
      <alignment vertical="center"/>
    </xf>
    <xf numFmtId="38" fontId="7" fillId="0" borderId="2" xfId="0" applyNumberFormat="1" applyFont="1" applyBorder="1">
      <alignment vertical="center"/>
    </xf>
    <xf numFmtId="38" fontId="7" fillId="0" borderId="9" xfId="0" applyNumberFormat="1" applyFont="1" applyBorder="1">
      <alignment vertical="center"/>
    </xf>
    <xf numFmtId="0" fontId="7" fillId="0" borderId="9" xfId="0" applyFont="1" applyBorder="1">
      <alignment vertical="center"/>
    </xf>
    <xf numFmtId="38" fontId="7" fillId="0" borderId="7" xfId="1" applyFont="1" applyBorder="1">
      <alignment vertical="center"/>
    </xf>
    <xf numFmtId="38" fontId="7" fillId="0" borderId="8" xfId="1"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10" xfId="0" applyFont="1" applyBorder="1">
      <alignment vertical="center"/>
    </xf>
    <xf numFmtId="38" fontId="7" fillId="0" borderId="0" xfId="1" applyFont="1" applyBorder="1" applyAlignment="1">
      <alignment horizontal="right" vertical="center"/>
    </xf>
    <xf numFmtId="38" fontId="7" fillId="0" borderId="11" xfId="1" applyFont="1" applyBorder="1" applyAlignment="1">
      <alignment horizontal="center" vertical="center"/>
    </xf>
    <xf numFmtId="38" fontId="7" fillId="0" borderId="0" xfId="1" applyFont="1" applyAlignment="1">
      <alignment horizontal="center" vertical="center"/>
    </xf>
    <xf numFmtId="38" fontId="7" fillId="0" borderId="11" xfId="1" applyFont="1" applyBorder="1">
      <alignment vertical="center"/>
    </xf>
    <xf numFmtId="38" fontId="7" fillId="0" borderId="12" xfId="1" applyFont="1" applyBorder="1">
      <alignment vertical="center"/>
    </xf>
    <xf numFmtId="38" fontId="7" fillId="0" borderId="13" xfId="1" applyFont="1" applyBorder="1">
      <alignment vertical="center"/>
    </xf>
    <xf numFmtId="38" fontId="7" fillId="0" borderId="1" xfId="1" applyFont="1" applyBorder="1" applyAlignment="1">
      <alignment horizontal="left" vertical="center"/>
    </xf>
    <xf numFmtId="0" fontId="7" fillId="2" borderId="14" xfId="0" applyFont="1" applyFill="1" applyBorder="1">
      <alignment vertical="center"/>
    </xf>
    <xf numFmtId="38" fontId="10" fillId="0" borderId="17" xfId="0" applyNumberFormat="1" applyFont="1" applyBorder="1">
      <alignment vertical="center"/>
    </xf>
    <xf numFmtId="0" fontId="10" fillId="0" borderId="18" xfId="0" applyFont="1" applyBorder="1">
      <alignment vertical="center"/>
    </xf>
    <xf numFmtId="0" fontId="10" fillId="0" borderId="17" xfId="0" applyFont="1" applyBorder="1">
      <alignment vertical="center"/>
    </xf>
    <xf numFmtId="0" fontId="10" fillId="2" borderId="17" xfId="0" applyFont="1" applyFill="1" applyBorder="1">
      <alignment vertical="center"/>
    </xf>
    <xf numFmtId="38" fontId="10" fillId="2" borderId="18" xfId="0" applyNumberFormat="1" applyFont="1" applyFill="1" applyBorder="1">
      <alignment vertical="center"/>
    </xf>
    <xf numFmtId="0" fontId="10" fillId="2" borderId="17" xfId="0" applyFont="1" applyFill="1" applyBorder="1" applyAlignment="1">
      <alignment horizontal="center" vertical="center"/>
    </xf>
    <xf numFmtId="38" fontId="10" fillId="2" borderId="18" xfId="0" applyNumberFormat="1" applyFont="1" applyFill="1" applyBorder="1" applyAlignment="1">
      <alignment horizontal="right" vertical="center"/>
    </xf>
    <xf numFmtId="38" fontId="10" fillId="0" borderId="18" xfId="0" applyNumberFormat="1" applyFont="1" applyBorder="1">
      <alignment vertical="center"/>
    </xf>
    <xf numFmtId="0" fontId="10" fillId="0" borderId="19" xfId="0" applyFont="1" applyBorder="1">
      <alignment vertical="center"/>
    </xf>
    <xf numFmtId="38" fontId="10" fillId="0" borderId="20" xfId="0" applyNumberFormat="1" applyFont="1" applyBorder="1">
      <alignment vertical="center"/>
    </xf>
    <xf numFmtId="38" fontId="11" fillId="0" borderId="0" xfId="1" applyFont="1" applyFill="1" applyAlignment="1">
      <alignment horizontal="center" vertical="center"/>
    </xf>
    <xf numFmtId="38" fontId="7" fillId="0" borderId="1" xfId="1" applyFont="1" applyFill="1" applyBorder="1" applyAlignment="1">
      <alignment horizontal="center" vertical="center"/>
    </xf>
    <xf numFmtId="38" fontId="7" fillId="0" borderId="0" xfId="1" applyFont="1" applyFill="1">
      <alignment vertical="center"/>
    </xf>
    <xf numFmtId="40" fontId="7" fillId="0" borderId="0" xfId="1" applyNumberFormat="1" applyFont="1" applyFill="1">
      <alignment vertical="center"/>
    </xf>
    <xf numFmtId="40" fontId="7" fillId="0" borderId="0" xfId="1" applyNumberFormat="1" applyFont="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0" fontId="3" fillId="0" borderId="3" xfId="0" applyFont="1" applyBorder="1">
      <alignment vertical="center"/>
    </xf>
    <xf numFmtId="0" fontId="3" fillId="0" borderId="16" xfId="0" applyFont="1" applyBorder="1">
      <alignment vertical="center"/>
    </xf>
    <xf numFmtId="0" fontId="4" fillId="0" borderId="19" xfId="0" applyFont="1" applyBorder="1">
      <alignment vertical="center"/>
    </xf>
    <xf numFmtId="38" fontId="4" fillId="0" borderId="20" xfId="0" applyNumberFormat="1"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0" xfId="0" applyFont="1" applyBorder="1">
      <alignment vertical="center"/>
    </xf>
    <xf numFmtId="9" fontId="3" fillId="0" borderId="0" xfId="0" applyNumberFormat="1" applyFont="1">
      <alignment vertical="center"/>
    </xf>
    <xf numFmtId="38" fontId="3" fillId="0" borderId="0" xfId="1" applyFont="1" applyBorder="1">
      <alignment vertical="center"/>
    </xf>
    <xf numFmtId="0" fontId="3" fillId="2" borderId="3" xfId="0" applyFont="1" applyFill="1" applyBorder="1">
      <alignment vertical="center"/>
    </xf>
    <xf numFmtId="38" fontId="3" fillId="2" borderId="3" xfId="1" applyFont="1" applyFill="1" applyBorder="1">
      <alignment vertical="center"/>
    </xf>
    <xf numFmtId="38" fontId="3" fillId="2" borderId="21" xfId="1" applyFont="1" applyFill="1" applyBorder="1">
      <alignment vertical="center"/>
    </xf>
    <xf numFmtId="0" fontId="3" fillId="0" borderId="2" xfId="0" applyFont="1" applyBorder="1">
      <alignment vertical="center"/>
    </xf>
    <xf numFmtId="38" fontId="3" fillId="0" borderId="9" xfId="1" applyFont="1" applyBorder="1">
      <alignment vertical="center"/>
    </xf>
    <xf numFmtId="38" fontId="3" fillId="0" borderId="2" xfId="0" applyNumberFormat="1" applyFont="1" applyBorder="1">
      <alignment vertical="center"/>
    </xf>
    <xf numFmtId="38" fontId="3" fillId="0" borderId="9" xfId="0" applyNumberFormat="1" applyFont="1" applyBorder="1">
      <alignment vertical="center"/>
    </xf>
    <xf numFmtId="38" fontId="3" fillId="0" borderId="0" xfId="0" applyNumberFormat="1" applyFont="1">
      <alignment vertical="center"/>
    </xf>
    <xf numFmtId="38" fontId="3" fillId="0" borderId="0" xfId="1" applyFont="1" applyFill="1" applyBorder="1">
      <alignment vertical="center"/>
    </xf>
    <xf numFmtId="0" fontId="3" fillId="0" borderId="0" xfId="0" applyFont="1" applyAlignment="1">
      <alignment horizontal="right" vertical="center"/>
    </xf>
    <xf numFmtId="0" fontId="3" fillId="0" borderId="9" xfId="0" applyFont="1" applyBorder="1">
      <alignment vertical="center"/>
    </xf>
    <xf numFmtId="38" fontId="3" fillId="0" borderId="0" xfId="1" applyFont="1">
      <alignment vertical="center"/>
    </xf>
    <xf numFmtId="0" fontId="3" fillId="0" borderId="6" xfId="0" applyFont="1" applyBorder="1">
      <alignment vertical="center"/>
    </xf>
    <xf numFmtId="0" fontId="3" fillId="0" borderId="7" xfId="0" applyFont="1" applyBorder="1">
      <alignment vertical="center"/>
    </xf>
    <xf numFmtId="38" fontId="3" fillId="0" borderId="7" xfId="1" applyFont="1" applyBorder="1">
      <alignment vertical="center"/>
    </xf>
    <xf numFmtId="38" fontId="3" fillId="0" borderId="8" xfId="1" applyFont="1" applyBorder="1">
      <alignment vertical="center"/>
    </xf>
    <xf numFmtId="0" fontId="3" fillId="0" borderId="8" xfId="0" applyFont="1" applyBorder="1">
      <alignment vertical="center"/>
    </xf>
    <xf numFmtId="38" fontId="7" fillId="0" borderId="1" xfId="1" applyFont="1" applyBorder="1" applyAlignment="1">
      <alignment vertical="center"/>
    </xf>
    <xf numFmtId="38" fontId="7" fillId="0" borderId="0" xfId="1" applyFont="1" applyBorder="1" applyAlignment="1">
      <alignment horizontal="left" vertical="center"/>
    </xf>
    <xf numFmtId="176" fontId="7" fillId="0" borderId="0" xfId="1" applyNumberFormat="1" applyFont="1" applyFill="1" applyBorder="1">
      <alignment vertical="center"/>
    </xf>
    <xf numFmtId="38" fontId="5" fillId="0" borderId="0" xfId="1" applyFont="1" applyBorder="1">
      <alignment vertical="center"/>
    </xf>
    <xf numFmtId="40" fontId="5" fillId="0" borderId="0" xfId="1" applyNumberFormat="1" applyFont="1" applyFill="1" applyBorder="1">
      <alignment vertical="center"/>
    </xf>
    <xf numFmtId="40" fontId="5" fillId="0" borderId="0" xfId="1" applyNumberFormat="1" applyFont="1" applyBorder="1">
      <alignment vertical="center"/>
    </xf>
    <xf numFmtId="38" fontId="7" fillId="0" borderId="0" xfId="0" applyNumberFormat="1" applyFont="1">
      <alignment vertical="center"/>
    </xf>
    <xf numFmtId="177" fontId="7" fillId="0" borderId="1" xfId="1" applyNumberFormat="1" applyFont="1" applyFill="1" applyBorder="1">
      <alignment vertical="center"/>
    </xf>
    <xf numFmtId="0" fontId="1" fillId="0" borderId="0" xfId="2">
      <alignment vertical="center"/>
    </xf>
    <xf numFmtId="38" fontId="0" fillId="0" borderId="0" xfId="3" applyFont="1">
      <alignment vertical="center"/>
    </xf>
    <xf numFmtId="0" fontId="7" fillId="0" borderId="0" xfId="2" applyFont="1">
      <alignment vertical="center"/>
    </xf>
    <xf numFmtId="38" fontId="7" fillId="0" borderId="0" xfId="3" applyFont="1" applyBorder="1">
      <alignment vertical="center"/>
    </xf>
    <xf numFmtId="9" fontId="7" fillId="0" borderId="0" xfId="2" applyNumberFormat="1" applyFont="1">
      <alignment vertical="center"/>
    </xf>
    <xf numFmtId="0" fontId="3" fillId="0" borderId="0" xfId="2" applyFont="1">
      <alignment vertical="center"/>
    </xf>
    <xf numFmtId="0" fontId="3" fillId="0" borderId="10" xfId="2" applyFont="1" applyBorder="1">
      <alignment vertical="center"/>
    </xf>
    <xf numFmtId="0" fontId="3" fillId="0" borderId="5" xfId="2" applyFont="1" applyBorder="1">
      <alignment vertical="center"/>
    </xf>
    <xf numFmtId="0" fontId="3" fillId="0" borderId="4" xfId="2" applyFont="1" applyBorder="1">
      <alignment vertical="center"/>
    </xf>
    <xf numFmtId="38" fontId="10" fillId="2" borderId="18" xfId="2" applyNumberFormat="1" applyFont="1" applyFill="1" applyBorder="1">
      <alignment vertical="center"/>
    </xf>
    <xf numFmtId="0" fontId="10" fillId="2" borderId="17" xfId="2" applyFont="1" applyFill="1" applyBorder="1">
      <alignment vertical="center"/>
    </xf>
    <xf numFmtId="38" fontId="7" fillId="2" borderId="0" xfId="3" applyFont="1" applyFill="1" applyBorder="1">
      <alignment vertical="center"/>
    </xf>
    <xf numFmtId="0" fontId="7" fillId="2" borderId="0" xfId="2" applyFont="1" applyFill="1" applyAlignment="1">
      <alignment horizontal="right" vertical="center"/>
    </xf>
    <xf numFmtId="0" fontId="7" fillId="2" borderId="0" xfId="2" applyFont="1" applyFill="1">
      <alignment vertical="center"/>
    </xf>
    <xf numFmtId="0" fontId="10" fillId="0" borderId="18" xfId="2" applyFont="1" applyBorder="1">
      <alignment vertical="center"/>
    </xf>
    <xf numFmtId="38" fontId="10" fillId="0" borderId="17" xfId="2" applyNumberFormat="1" applyFont="1" applyBorder="1">
      <alignment vertical="center"/>
    </xf>
    <xf numFmtId="0" fontId="7" fillId="0" borderId="0" xfId="2" applyFont="1" applyAlignment="1">
      <alignment horizontal="right" vertical="center"/>
    </xf>
    <xf numFmtId="0" fontId="7" fillId="0" borderId="2" xfId="2" applyFont="1" applyBorder="1">
      <alignment vertical="center"/>
    </xf>
    <xf numFmtId="38" fontId="10" fillId="0" borderId="18" xfId="2" applyNumberFormat="1" applyFont="1" applyBorder="1">
      <alignment vertical="center"/>
    </xf>
    <xf numFmtId="38" fontId="7" fillId="0" borderId="0" xfId="3" applyFont="1" applyFill="1" applyBorder="1">
      <alignment vertical="center"/>
    </xf>
    <xf numFmtId="0" fontId="10" fillId="0" borderId="17" xfId="2" applyFont="1" applyBorder="1">
      <alignment vertical="center"/>
    </xf>
    <xf numFmtId="38" fontId="10" fillId="2" borderId="18" xfId="2" applyNumberFormat="1" applyFont="1" applyFill="1" applyBorder="1" applyAlignment="1">
      <alignment horizontal="right" vertical="center"/>
    </xf>
    <xf numFmtId="0" fontId="10" fillId="2" borderId="17"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0" xfId="2" applyFont="1" applyFill="1" applyAlignment="1">
      <alignment horizontal="center" vertical="center"/>
    </xf>
    <xf numFmtId="0" fontId="7" fillId="2" borderId="2" xfId="2" applyFont="1" applyFill="1" applyBorder="1">
      <alignment vertical="center"/>
    </xf>
    <xf numFmtId="0" fontId="9" fillId="0" borderId="0" xfId="0" applyFont="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7" fillId="0" borderId="2" xfId="0" applyFont="1" applyBorder="1" applyAlignment="1">
      <alignment horizontal="left" vertical="center"/>
    </xf>
    <xf numFmtId="0" fontId="16" fillId="2" borderId="0" xfId="2" applyFont="1" applyFill="1">
      <alignment vertical="center"/>
    </xf>
    <xf numFmtId="0" fontId="7" fillId="2" borderId="0" xfId="2" applyFont="1" applyFill="1" applyAlignment="1">
      <alignment horizontal="left" vertical="center"/>
    </xf>
    <xf numFmtId="0" fontId="7" fillId="2" borderId="2" xfId="2" applyFont="1" applyFill="1" applyBorder="1" applyAlignment="1">
      <alignment horizontal="left" vertical="center"/>
    </xf>
    <xf numFmtId="0" fontId="7" fillId="0" borderId="2" xfId="2" applyFont="1" applyBorder="1" applyAlignment="1">
      <alignment horizontal="left" vertical="center"/>
    </xf>
    <xf numFmtId="0" fontId="7" fillId="0" borderId="0" xfId="0" applyFont="1" applyAlignment="1">
      <alignment horizontal="left" vertical="center"/>
    </xf>
    <xf numFmtId="0" fontId="7" fillId="0" borderId="0" xfId="2" applyFont="1" applyAlignment="1">
      <alignment horizontal="left" vertical="center"/>
    </xf>
    <xf numFmtId="0" fontId="7" fillId="0" borderId="14" xfId="0" applyFont="1" applyBorder="1">
      <alignment vertical="center"/>
    </xf>
    <xf numFmtId="0" fontId="18" fillId="0" borderId="0" xfId="0" applyFont="1">
      <alignment vertical="center"/>
    </xf>
    <xf numFmtId="0" fontId="9" fillId="0" borderId="0" xfId="2" applyFont="1">
      <alignment vertical="center"/>
    </xf>
    <xf numFmtId="38" fontId="7" fillId="4" borderId="11" xfId="1" applyFont="1" applyFill="1" applyBorder="1">
      <alignment vertical="center"/>
    </xf>
    <xf numFmtId="38" fontId="7" fillId="4" borderId="12" xfId="1" applyFont="1" applyFill="1" applyBorder="1">
      <alignment vertical="center"/>
    </xf>
    <xf numFmtId="38" fontId="7" fillId="4" borderId="13" xfId="1" applyFont="1" applyFill="1" applyBorder="1">
      <alignment vertical="center"/>
    </xf>
    <xf numFmtId="0" fontId="7" fillId="4" borderId="14" xfId="0" applyFont="1" applyFill="1" applyBorder="1">
      <alignment vertical="center"/>
    </xf>
    <xf numFmtId="0" fontId="7" fillId="4" borderId="3" xfId="0" applyFont="1" applyFill="1" applyBorder="1">
      <alignment vertical="center"/>
    </xf>
    <xf numFmtId="38" fontId="7" fillId="4" borderId="3" xfId="1" applyFont="1" applyFill="1" applyBorder="1">
      <alignment vertical="center"/>
    </xf>
    <xf numFmtId="0" fontId="10" fillId="4" borderId="15" xfId="0" applyFont="1" applyFill="1" applyBorder="1">
      <alignment vertical="center"/>
    </xf>
    <xf numFmtId="38" fontId="10" fillId="4" borderId="16" xfId="0" applyNumberFormat="1" applyFont="1" applyFill="1" applyBorder="1">
      <alignment vertical="center"/>
    </xf>
    <xf numFmtId="0" fontId="7" fillId="4" borderId="2" xfId="0" applyFont="1" applyFill="1" applyBorder="1">
      <alignment vertical="center"/>
    </xf>
    <xf numFmtId="0" fontId="7" fillId="4" borderId="0" xfId="0" applyFont="1" applyFill="1">
      <alignment vertical="center"/>
    </xf>
    <xf numFmtId="38" fontId="7" fillId="4" borderId="0" xfId="1" applyFont="1" applyFill="1" applyBorder="1">
      <alignment vertical="center"/>
    </xf>
    <xf numFmtId="0" fontId="7" fillId="4" borderId="0" xfId="0" applyFont="1" applyFill="1" applyAlignment="1">
      <alignment horizontal="right" vertical="center"/>
    </xf>
    <xf numFmtId="38" fontId="10" fillId="4" borderId="17" xfId="0" applyNumberFormat="1" applyFont="1" applyFill="1" applyBorder="1">
      <alignment vertical="center"/>
    </xf>
    <xf numFmtId="0" fontId="10" fillId="4" borderId="18" xfId="0" applyFont="1" applyFill="1" applyBorder="1">
      <alignment vertical="center"/>
    </xf>
    <xf numFmtId="38" fontId="7" fillId="4" borderId="0" xfId="1" applyFont="1" applyFill="1">
      <alignment vertical="center"/>
    </xf>
    <xf numFmtId="0" fontId="10" fillId="4" borderId="17" xfId="0" applyFont="1" applyFill="1" applyBorder="1">
      <alignment vertical="center"/>
    </xf>
    <xf numFmtId="0" fontId="3" fillId="4" borderId="0" xfId="0" applyFont="1" applyFill="1">
      <alignment vertical="center"/>
    </xf>
    <xf numFmtId="38" fontId="7" fillId="0" borderId="12" xfId="1" applyFont="1" applyBorder="1" applyAlignment="1">
      <alignment vertical="center" wrapText="1"/>
    </xf>
    <xf numFmtId="38" fontId="7" fillId="0" borderId="13" xfId="1" applyFont="1" applyBorder="1" applyAlignment="1">
      <alignment vertical="center" wrapText="1"/>
    </xf>
    <xf numFmtId="0" fontId="7" fillId="4" borderId="2" xfId="2" applyFont="1" applyFill="1" applyBorder="1">
      <alignment vertical="center"/>
    </xf>
    <xf numFmtId="0" fontId="7" fillId="4" borderId="0" xfId="2" applyFont="1" applyFill="1">
      <alignment vertical="center"/>
    </xf>
    <xf numFmtId="38" fontId="7" fillId="4" borderId="0" xfId="3" applyFont="1" applyFill="1" applyBorder="1">
      <alignment vertical="center"/>
    </xf>
    <xf numFmtId="38" fontId="10" fillId="4" borderId="17" xfId="2" applyNumberFormat="1" applyFont="1" applyFill="1" applyBorder="1">
      <alignment vertical="center"/>
    </xf>
    <xf numFmtId="38" fontId="10" fillId="4" borderId="18" xfId="2" applyNumberFormat="1" applyFont="1" applyFill="1" applyBorder="1">
      <alignment vertical="center"/>
    </xf>
    <xf numFmtId="0" fontId="7" fillId="4" borderId="0" xfId="2" applyFont="1" applyFill="1" applyAlignment="1">
      <alignment horizontal="right" vertical="center"/>
    </xf>
    <xf numFmtId="0" fontId="10" fillId="4" borderId="18" xfId="2" applyFont="1" applyFill="1" applyBorder="1">
      <alignment vertical="center"/>
    </xf>
    <xf numFmtId="0" fontId="7" fillId="4" borderId="2" xfId="0" applyFont="1" applyFill="1" applyBorder="1" applyAlignment="1">
      <alignment vertical="center" wrapText="1"/>
    </xf>
    <xf numFmtId="38" fontId="7" fillId="0" borderId="4" xfId="1" applyFont="1" applyBorder="1" applyAlignment="1">
      <alignment horizontal="left" vertical="center"/>
    </xf>
    <xf numFmtId="38" fontId="7" fillId="0" borderId="10" xfId="1" applyFont="1" applyBorder="1" applyAlignment="1">
      <alignment horizontal="left" vertical="center"/>
    </xf>
    <xf numFmtId="38" fontId="7" fillId="0" borderId="14" xfId="1" applyFont="1" applyBorder="1" applyAlignment="1">
      <alignment horizontal="left" vertical="center"/>
    </xf>
    <xf numFmtId="38" fontId="7" fillId="0" borderId="21" xfId="1" applyFont="1" applyBorder="1" applyAlignment="1">
      <alignment horizontal="left" vertical="center"/>
    </xf>
    <xf numFmtId="38" fontId="7" fillId="0" borderId="2" xfId="1" applyFont="1" applyBorder="1" applyAlignment="1">
      <alignment horizontal="left" vertical="center"/>
    </xf>
    <xf numFmtId="38" fontId="7" fillId="0" borderId="9" xfId="1" applyFont="1" applyBorder="1" applyAlignment="1">
      <alignment horizontal="left" vertical="center"/>
    </xf>
    <xf numFmtId="38" fontId="7" fillId="0" borderId="6" xfId="1" applyFont="1" applyBorder="1" applyAlignment="1">
      <alignment horizontal="left" vertical="center"/>
    </xf>
    <xf numFmtId="38" fontId="7" fillId="0" borderId="8" xfId="1" applyFont="1" applyBorder="1" applyAlignment="1">
      <alignment horizontal="left" vertical="center"/>
    </xf>
    <xf numFmtId="38" fontId="11" fillId="3" borderId="0" xfId="1" applyFont="1" applyFill="1" applyAlignment="1">
      <alignment horizontal="center" vertical="center"/>
    </xf>
    <xf numFmtId="38" fontId="7" fillId="0" borderId="4" xfId="1" applyFont="1" applyFill="1" applyBorder="1" applyAlignment="1">
      <alignment horizontal="left" vertical="center"/>
    </xf>
    <xf numFmtId="38" fontId="7" fillId="0" borderId="10" xfId="1" applyFont="1" applyFill="1" applyBorder="1" applyAlignment="1">
      <alignment horizontal="left" vertical="center"/>
    </xf>
    <xf numFmtId="38" fontId="7" fillId="0" borderId="7" xfId="1" applyFont="1" applyBorder="1" applyAlignment="1">
      <alignment horizontal="right" vertical="center"/>
    </xf>
    <xf numFmtId="38" fontId="7" fillId="0" borderId="0" xfId="1" applyFont="1" applyFill="1" applyBorder="1" applyAlignment="1">
      <alignment horizontal="left" vertical="center" wrapText="1"/>
    </xf>
    <xf numFmtId="0" fontId="11" fillId="3" borderId="0" xfId="0" applyFont="1" applyFill="1" applyAlignment="1">
      <alignment horizontal="center" vertical="center"/>
    </xf>
    <xf numFmtId="0" fontId="7" fillId="0" borderId="0" xfId="0" applyFont="1" applyAlignment="1">
      <alignment vertical="center" wrapText="1"/>
    </xf>
    <xf numFmtId="0" fontId="3" fillId="0" borderId="1" xfId="0" applyFont="1" applyBorder="1" applyAlignment="1">
      <alignment horizontal="center" vertical="center"/>
    </xf>
    <xf numFmtId="38" fontId="12" fillId="0" borderId="0" xfId="1" applyFont="1" applyAlignment="1">
      <alignment horizontal="center" vertical="center"/>
    </xf>
    <xf numFmtId="38" fontId="8" fillId="0" borderId="0" xfId="1" applyFont="1" applyAlignment="1">
      <alignment horizontal="right" vertical="center"/>
    </xf>
    <xf numFmtId="0" fontId="7" fillId="0" borderId="7" xfId="0" applyFont="1" applyBorder="1" applyAlignment="1">
      <alignment horizontal="lef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7" fillId="4" borderId="2" xfId="0" applyFont="1" applyFill="1" applyBorder="1" applyAlignment="1">
      <alignment horizontal="left" vertical="center"/>
    </xf>
    <xf numFmtId="0" fontId="7" fillId="4" borderId="0" xfId="0" applyFont="1" applyFill="1" applyAlignment="1">
      <alignment horizontal="left" vertical="center"/>
    </xf>
    <xf numFmtId="0" fontId="7" fillId="2" borderId="2" xfId="0" applyFont="1" applyFill="1" applyBorder="1" applyAlignment="1">
      <alignment horizontal="left" vertical="center"/>
    </xf>
    <xf numFmtId="0" fontId="7" fillId="2" borderId="0" xfId="0" applyFont="1" applyFill="1" applyAlignment="1">
      <alignment horizontal="left" vertical="center"/>
    </xf>
    <xf numFmtId="38" fontId="3" fillId="0" borderId="22" xfId="0" applyNumberFormat="1" applyFont="1" applyBorder="1" applyAlignment="1">
      <alignment horizontal="right" vertical="center"/>
    </xf>
    <xf numFmtId="38" fontId="3" fillId="0" borderId="23" xfId="0" applyNumberFormat="1" applyFont="1" applyBorder="1" applyAlignment="1">
      <alignment horizontal="right" vertical="center"/>
    </xf>
    <xf numFmtId="38" fontId="3" fillId="0" borderId="4" xfId="1" applyFont="1" applyBorder="1" applyAlignment="1">
      <alignment horizontal="right" vertical="center"/>
    </xf>
    <xf numFmtId="38" fontId="3" fillId="0" borderId="10" xfId="1" applyFont="1" applyBorder="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38" fontId="3" fillId="2" borderId="14" xfId="0" applyNumberFormat="1" applyFont="1" applyFill="1" applyBorder="1" applyAlignment="1">
      <alignment horizontal="right" vertical="center"/>
    </xf>
    <xf numFmtId="38" fontId="3" fillId="2" borderId="21" xfId="0" applyNumberFormat="1" applyFont="1" applyFill="1" applyBorder="1" applyAlignment="1">
      <alignment horizontal="right"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38" fontId="3" fillId="0" borderId="4" xfId="0" applyNumberFormat="1" applyFont="1" applyBorder="1" applyAlignment="1">
      <alignment horizontal="right" vertical="center"/>
    </xf>
    <xf numFmtId="38" fontId="3" fillId="0" borderId="10" xfId="0" applyNumberFormat="1" applyFont="1" applyBorder="1" applyAlignment="1">
      <alignment horizontal="right" vertical="center"/>
    </xf>
    <xf numFmtId="0" fontId="0" fillId="0" borderId="0" xfId="0" applyAlignment="1">
      <alignment horizontal="left" vertical="center"/>
    </xf>
    <xf numFmtId="38" fontId="3" fillId="0" borderId="4" xfId="3" applyFont="1" applyBorder="1" applyAlignment="1">
      <alignment horizontal="right" vertical="center"/>
    </xf>
    <xf numFmtId="38" fontId="3" fillId="0" borderId="10" xfId="3" applyFont="1" applyBorder="1" applyAlignment="1">
      <alignment horizontal="right" vertical="center"/>
    </xf>
    <xf numFmtId="0" fontId="11" fillId="3" borderId="0" xfId="2" applyFont="1" applyFill="1" applyAlignment="1">
      <alignment horizontal="center" vertical="center"/>
    </xf>
    <xf numFmtId="38" fontId="13" fillId="0" borderId="0" xfId="3" applyFont="1" applyAlignment="1">
      <alignment horizontal="center" vertical="center"/>
    </xf>
    <xf numFmtId="0" fontId="13" fillId="0" borderId="0" xfId="2" applyFont="1" applyAlignment="1">
      <alignment horizontal="center" vertical="center"/>
    </xf>
    <xf numFmtId="0" fontId="7" fillId="0" borderId="7" xfId="2" applyFont="1" applyBorder="1" applyAlignment="1">
      <alignment horizontal="left" vertical="center"/>
    </xf>
    <xf numFmtId="0" fontId="7" fillId="0" borderId="0" xfId="2" applyFont="1" applyAlignment="1">
      <alignment horizontal="left"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6" xfId="2" applyFont="1" applyBorder="1" applyAlignment="1">
      <alignment horizontal="center" vertical="center"/>
    </xf>
    <xf numFmtId="0" fontId="10" fillId="0" borderId="28" xfId="2" applyFont="1" applyBorder="1" applyAlignment="1">
      <alignment horizontal="center" vertical="center"/>
    </xf>
    <xf numFmtId="0" fontId="10" fillId="0" borderId="27" xfId="2" applyFont="1" applyBorder="1" applyAlignment="1">
      <alignment horizontal="center" vertical="center"/>
    </xf>
    <xf numFmtId="0" fontId="7" fillId="2" borderId="2" xfId="2" applyFont="1" applyFill="1" applyBorder="1" applyAlignment="1">
      <alignment horizontal="left" vertical="center"/>
    </xf>
    <xf numFmtId="0" fontId="7" fillId="2" borderId="0" xfId="2" applyFont="1" applyFill="1" applyAlignment="1">
      <alignment horizontal="left" vertical="center"/>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26" xfId="2" applyFont="1" applyBorder="1" applyAlignment="1">
      <alignment horizontal="left" vertical="center"/>
    </xf>
    <xf numFmtId="38" fontId="3" fillId="0" borderId="22" xfId="2" applyNumberFormat="1" applyFont="1" applyBorder="1" applyAlignment="1">
      <alignment horizontal="right" vertical="center"/>
    </xf>
    <xf numFmtId="38" fontId="3" fillId="0" borderId="23" xfId="2" applyNumberFormat="1" applyFont="1" applyBorder="1" applyAlignment="1">
      <alignment horizontal="right" vertical="center"/>
    </xf>
    <xf numFmtId="0" fontId="7" fillId="0" borderId="0" xfId="2" applyFont="1" applyAlignment="1">
      <alignment horizontal="left" vertical="center" wrapText="1"/>
    </xf>
    <xf numFmtId="38" fontId="10" fillId="0" borderId="19" xfId="2" applyNumberFormat="1" applyFont="1" applyBorder="1">
      <alignment vertical="center"/>
    </xf>
    <xf numFmtId="0" fontId="0" fillId="0" borderId="20" xfId="0" applyBorder="1">
      <alignmen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38" fontId="13" fillId="0" borderId="0" xfId="1"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3" xfId="0" applyFont="1" applyBorder="1" applyAlignment="1">
      <alignment horizontal="left" vertical="center"/>
    </xf>
    <xf numFmtId="0" fontId="7" fillId="0" borderId="16" xfId="0" applyFont="1" applyBorder="1" applyAlignment="1">
      <alignment horizontal="left" vertical="center"/>
    </xf>
    <xf numFmtId="38" fontId="7" fillId="0" borderId="22" xfId="0" applyNumberFormat="1" applyFont="1" applyBorder="1" applyAlignment="1">
      <alignment horizontal="right" vertical="center"/>
    </xf>
    <xf numFmtId="38" fontId="7" fillId="0" borderId="23" xfId="0" applyNumberFormat="1" applyFont="1" applyBorder="1" applyAlignment="1">
      <alignment horizontal="right" vertical="center"/>
    </xf>
    <xf numFmtId="38" fontId="7" fillId="0" borderId="6" xfId="1" applyFont="1" applyBorder="1" applyAlignment="1">
      <alignment horizontal="right" vertical="center"/>
    </xf>
    <xf numFmtId="38" fontId="7" fillId="0" borderId="8" xfId="1" applyFont="1" applyBorder="1" applyAlignment="1">
      <alignment horizontal="right" vertical="center"/>
    </xf>
    <xf numFmtId="38" fontId="7" fillId="2" borderId="14" xfId="0" applyNumberFormat="1" applyFont="1" applyFill="1" applyBorder="1" applyAlignment="1">
      <alignment horizontal="right" vertical="center"/>
    </xf>
    <xf numFmtId="38" fontId="7" fillId="2" borderId="21" xfId="0" applyNumberFormat="1" applyFont="1" applyFill="1" applyBorder="1" applyAlignment="1">
      <alignment horizontal="right" vertical="center"/>
    </xf>
    <xf numFmtId="38" fontId="7" fillId="0" borderId="4" xfId="1" applyFont="1" applyBorder="1" applyAlignment="1">
      <alignment horizontal="right" vertical="center"/>
    </xf>
    <xf numFmtId="38" fontId="7" fillId="0" borderId="10" xfId="1" applyFont="1" applyBorder="1" applyAlignment="1">
      <alignment horizontal="right" vertical="center"/>
    </xf>
    <xf numFmtId="38" fontId="7" fillId="0" borderId="4" xfId="0" applyNumberFormat="1" applyFont="1" applyBorder="1" applyAlignment="1">
      <alignment horizontal="right" vertical="center"/>
    </xf>
    <xf numFmtId="38" fontId="7" fillId="0" borderId="10" xfId="0" applyNumberFormat="1" applyFont="1" applyBorder="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9"/>
  <sheetViews>
    <sheetView showGridLines="0" tabSelected="1" zoomScaleNormal="100" workbookViewId="0">
      <selection activeCell="M18" sqref="M18"/>
    </sheetView>
  </sheetViews>
  <sheetFormatPr defaultColWidth="9" defaultRowHeight="13" x14ac:dyDescent="0.2"/>
  <cols>
    <col min="1" max="1" width="22.08984375" style="1" customWidth="1"/>
    <col min="2" max="2" width="24.08984375" style="1" customWidth="1"/>
    <col min="3" max="3" width="13" style="1" bestFit="1" customWidth="1"/>
    <col min="4" max="4" width="12.36328125" style="1" bestFit="1" customWidth="1"/>
    <col min="5" max="6" width="11.08984375" style="1" bestFit="1" customWidth="1"/>
    <col min="7" max="16384" width="9" style="1"/>
  </cols>
  <sheetData>
    <row r="1" spans="1:12" ht="19" x14ac:dyDescent="0.2">
      <c r="F1" s="14" t="s">
        <v>0</v>
      </c>
    </row>
    <row r="2" spans="1:12" ht="19.5" x14ac:dyDescent="0.2">
      <c r="A2" s="178" t="s">
        <v>1</v>
      </c>
      <c r="B2" s="178"/>
      <c r="C2" s="178"/>
      <c r="D2" s="178"/>
      <c r="E2" s="178"/>
      <c r="F2" s="178"/>
    </row>
    <row r="3" spans="1:12" ht="18.75" customHeight="1" x14ac:dyDescent="0.2"/>
    <row r="4" spans="1:12" s="8" customFormat="1" ht="18.75" customHeight="1" x14ac:dyDescent="0.2">
      <c r="A4" s="7" t="s">
        <v>2</v>
      </c>
      <c r="B4" s="7"/>
    </row>
    <row r="5" spans="1:12" s="8" customFormat="1" ht="18.75" customHeight="1" x14ac:dyDescent="0.2">
      <c r="A5" s="7" t="s">
        <v>226</v>
      </c>
      <c r="B5" s="7"/>
    </row>
    <row r="6" spans="1:12" s="8" customFormat="1" ht="18.75" customHeight="1" x14ac:dyDescent="0.2">
      <c r="A6" s="7"/>
      <c r="B6" s="7"/>
      <c r="D6" s="181" t="s">
        <v>3</v>
      </c>
      <c r="E6" s="181"/>
      <c r="F6" s="181"/>
    </row>
    <row r="7" spans="1:12" s="8" customFormat="1" ht="27" customHeight="1" x14ac:dyDescent="0.2">
      <c r="A7" s="9" t="s">
        <v>4</v>
      </c>
      <c r="B7" s="10" t="s">
        <v>5</v>
      </c>
      <c r="C7" s="9" t="s">
        <v>6</v>
      </c>
      <c r="D7" s="9" t="s">
        <v>217</v>
      </c>
      <c r="E7" s="9" t="s">
        <v>218</v>
      </c>
      <c r="F7" s="9"/>
      <c r="I7" s="65"/>
    </row>
    <row r="8" spans="1:12" s="8" customFormat="1" ht="27" customHeight="1" x14ac:dyDescent="0.2">
      <c r="A8" s="170" t="s">
        <v>7</v>
      </c>
      <c r="B8" s="171"/>
      <c r="C8" s="11">
        <f t="shared" ref="C8:C17" si="0">SUM(D8:F8)</f>
        <v>0</v>
      </c>
      <c r="D8" s="11">
        <f>'6.(2)委託先総括表(一般）'!C27</f>
        <v>0</v>
      </c>
      <c r="E8" s="11">
        <f>'6.(2)委託先総括表(一般）'!D27</f>
        <v>0</v>
      </c>
      <c r="F8" s="11"/>
      <c r="I8" s="66"/>
      <c r="J8" s="67"/>
      <c r="K8" s="67"/>
      <c r="L8" s="67"/>
    </row>
    <row r="9" spans="1:12" s="8" customFormat="1" ht="27" customHeight="1" x14ac:dyDescent="0.2">
      <c r="A9" s="12" t="s">
        <v>8</v>
      </c>
      <c r="B9" s="13" t="s">
        <v>9</v>
      </c>
      <c r="C9" s="103">
        <f t="shared" si="0"/>
        <v>0</v>
      </c>
      <c r="D9" s="103"/>
      <c r="E9" s="103"/>
      <c r="F9" s="103"/>
      <c r="I9" s="66"/>
      <c r="J9" s="67"/>
      <c r="K9" s="67"/>
      <c r="L9" s="67"/>
    </row>
    <row r="10" spans="1:12" s="8" customFormat="1" ht="27" customHeight="1" x14ac:dyDescent="0.2">
      <c r="A10" s="12" t="s">
        <v>8</v>
      </c>
      <c r="B10" s="13" t="s">
        <v>10</v>
      </c>
      <c r="C10" s="103">
        <f t="shared" si="0"/>
        <v>0</v>
      </c>
      <c r="D10" s="103"/>
      <c r="E10" s="103"/>
      <c r="F10" s="103"/>
      <c r="I10" s="66"/>
      <c r="J10" s="67"/>
      <c r="K10" s="67"/>
      <c r="L10" s="67"/>
    </row>
    <row r="11" spans="1:12" s="8" customFormat="1" ht="27" customHeight="1" x14ac:dyDescent="0.2">
      <c r="A11" s="12" t="s">
        <v>11</v>
      </c>
      <c r="B11" s="13" t="s">
        <v>12</v>
      </c>
      <c r="C11" s="103">
        <f t="shared" si="0"/>
        <v>0</v>
      </c>
      <c r="D11" s="103"/>
      <c r="E11" s="103"/>
      <c r="F11" s="103"/>
      <c r="I11" s="66"/>
      <c r="J11" s="67"/>
      <c r="K11" s="67"/>
      <c r="L11" s="67"/>
    </row>
    <row r="12" spans="1:12" s="65" customFormat="1" ht="27" customHeight="1" x14ac:dyDescent="0.2">
      <c r="A12" s="179" t="s">
        <v>13</v>
      </c>
      <c r="B12" s="180"/>
      <c r="C12" s="13">
        <f t="shared" si="0"/>
        <v>0</v>
      </c>
      <c r="D12" s="13">
        <f>'6.(2)委託先総括表(大学）'!C17</f>
        <v>0</v>
      </c>
      <c r="E12" s="13">
        <f>'6.(2)委託先総括表(大学）'!D17</f>
        <v>0</v>
      </c>
      <c r="F12" s="13"/>
      <c r="I12" s="66"/>
      <c r="J12" s="67"/>
      <c r="K12" s="67"/>
      <c r="L12" s="67"/>
    </row>
    <row r="13" spans="1:12" s="8" customFormat="1" ht="27" customHeight="1" x14ac:dyDescent="0.2">
      <c r="A13" s="12" t="s">
        <v>8</v>
      </c>
      <c r="B13" s="13" t="s">
        <v>14</v>
      </c>
      <c r="C13" s="103">
        <f t="shared" si="0"/>
        <v>0</v>
      </c>
      <c r="D13" s="103"/>
      <c r="E13" s="103"/>
      <c r="F13" s="103"/>
      <c r="I13" s="66"/>
      <c r="J13" s="67"/>
      <c r="K13" s="67"/>
      <c r="L13" s="67"/>
    </row>
    <row r="14" spans="1:12" s="8" customFormat="1" ht="27" customHeight="1" x14ac:dyDescent="0.2">
      <c r="A14" s="12" t="s">
        <v>8</v>
      </c>
      <c r="B14" s="13" t="s">
        <v>15</v>
      </c>
      <c r="C14" s="103">
        <f t="shared" si="0"/>
        <v>0</v>
      </c>
      <c r="D14" s="103"/>
      <c r="E14" s="103"/>
      <c r="F14" s="103"/>
      <c r="I14" s="66"/>
      <c r="J14" s="67"/>
      <c r="K14" s="67"/>
      <c r="L14" s="67"/>
    </row>
    <row r="15" spans="1:12" s="8" customFormat="1" ht="27" customHeight="1" x14ac:dyDescent="0.2">
      <c r="A15" s="12" t="s">
        <v>11</v>
      </c>
      <c r="B15" s="13" t="s">
        <v>16</v>
      </c>
      <c r="C15" s="103">
        <f t="shared" si="0"/>
        <v>0</v>
      </c>
      <c r="D15" s="103"/>
      <c r="E15" s="103"/>
      <c r="F15" s="103"/>
      <c r="I15" s="66"/>
      <c r="J15" s="67"/>
      <c r="K15" s="67"/>
      <c r="L15" s="67"/>
    </row>
    <row r="16" spans="1:12" s="8" customFormat="1" ht="27" customHeight="1" x14ac:dyDescent="0.2">
      <c r="A16" s="170" t="s">
        <v>17</v>
      </c>
      <c r="B16" s="171"/>
      <c r="C16" s="11">
        <f t="shared" si="0"/>
        <v>0</v>
      </c>
      <c r="D16" s="11">
        <f>SUM(D8,D12)</f>
        <v>0</v>
      </c>
      <c r="E16" s="11">
        <f>SUM(E8,E12)</f>
        <v>0</v>
      </c>
      <c r="F16" s="11"/>
      <c r="I16" s="67"/>
      <c r="J16" s="67"/>
      <c r="K16" s="67"/>
      <c r="L16" s="67"/>
    </row>
    <row r="17" spans="1:12" s="8" customFormat="1" ht="27" customHeight="1" x14ac:dyDescent="0.2">
      <c r="A17" s="170" t="s">
        <v>18</v>
      </c>
      <c r="B17" s="171"/>
      <c r="C17" s="11">
        <f t="shared" si="0"/>
        <v>0</v>
      </c>
      <c r="D17" s="11">
        <f>'6.(2)委託先総括表(一般）'!C26+'6.(2)委託先総括表(大学）'!C18</f>
        <v>0</v>
      </c>
      <c r="E17" s="11">
        <f>'6.(2)委託先総括表(一般）'!D26+'6.(2)委託先総括表(大学）'!D18</f>
        <v>0</v>
      </c>
      <c r="F17" s="11"/>
      <c r="I17" s="67"/>
      <c r="J17" s="67"/>
      <c r="K17" s="67"/>
      <c r="L17" s="67"/>
    </row>
    <row r="18" spans="1:12" s="8" customFormat="1" ht="27" customHeight="1" x14ac:dyDescent="0.2">
      <c r="A18" s="170" t="s">
        <v>19</v>
      </c>
      <c r="B18" s="171"/>
      <c r="C18" s="11">
        <f t="shared" ref="C18:E19" si="1">C16</f>
        <v>0</v>
      </c>
      <c r="D18" s="11">
        <f t="shared" si="1"/>
        <v>0</v>
      </c>
      <c r="E18" s="11">
        <f t="shared" si="1"/>
        <v>0</v>
      </c>
      <c r="F18" s="11"/>
      <c r="I18" s="67"/>
      <c r="J18" s="67"/>
      <c r="K18" s="67"/>
      <c r="L18" s="67"/>
    </row>
    <row r="19" spans="1:12" s="8" customFormat="1" ht="27" customHeight="1" x14ac:dyDescent="0.2">
      <c r="A19" s="170" t="s">
        <v>20</v>
      </c>
      <c r="B19" s="171"/>
      <c r="C19" s="11">
        <f t="shared" si="1"/>
        <v>0</v>
      </c>
      <c r="D19" s="11">
        <f t="shared" si="1"/>
        <v>0</v>
      </c>
      <c r="E19" s="11">
        <f t="shared" si="1"/>
        <v>0</v>
      </c>
      <c r="F19" s="11"/>
      <c r="I19" s="67"/>
      <c r="J19" s="67"/>
      <c r="K19" s="67"/>
      <c r="L19" s="67"/>
    </row>
    <row r="20" spans="1:12" s="8" customFormat="1" ht="27" customHeight="1" x14ac:dyDescent="0.2">
      <c r="A20" s="97" t="s">
        <v>21</v>
      </c>
      <c r="B20" s="97"/>
      <c r="C20" s="24"/>
      <c r="D20" s="24"/>
      <c r="E20" s="24"/>
      <c r="F20" s="24"/>
      <c r="I20" s="67"/>
      <c r="J20" s="67"/>
      <c r="K20" s="67"/>
      <c r="L20" s="67"/>
    </row>
    <row r="21" spans="1:12" ht="30" customHeight="1" x14ac:dyDescent="0.2"/>
    <row r="22" spans="1:12" ht="27" customHeight="1" x14ac:dyDescent="0.2">
      <c r="A22" s="1" t="s">
        <v>22</v>
      </c>
    </row>
    <row r="23" spans="1:12" ht="27" customHeight="1" x14ac:dyDescent="0.2">
      <c r="A23" s="172" t="s">
        <v>23</v>
      </c>
      <c r="B23" s="173"/>
      <c r="C23" s="48">
        <f>SUM(D23:F23)</f>
        <v>0</v>
      </c>
      <c r="D23" s="48">
        <f>SUM(D24:D25)</f>
        <v>0</v>
      </c>
      <c r="E23" s="48">
        <f>SUM(E24:E25)</f>
        <v>0</v>
      </c>
      <c r="F23" s="48">
        <f>SUM(F24:F25)</f>
        <v>0</v>
      </c>
      <c r="I23" s="6"/>
      <c r="J23" s="5"/>
      <c r="K23" s="5"/>
      <c r="L23" s="5"/>
    </row>
    <row r="24" spans="1:12" ht="27" customHeight="1" x14ac:dyDescent="0.2">
      <c r="A24" s="174" t="s">
        <v>24</v>
      </c>
      <c r="B24" s="175"/>
      <c r="C24" s="49">
        <f>SUM(D24:F24)</f>
        <v>0</v>
      </c>
      <c r="D24" s="68"/>
      <c r="E24" s="68"/>
      <c r="F24" s="68"/>
      <c r="I24" s="6"/>
      <c r="J24" s="5"/>
      <c r="K24" s="5"/>
      <c r="L24" s="5"/>
    </row>
    <row r="25" spans="1:12" ht="27" customHeight="1" x14ac:dyDescent="0.2">
      <c r="A25" s="176" t="s">
        <v>25</v>
      </c>
      <c r="B25" s="177"/>
      <c r="C25" s="50">
        <f>SUM(D25:F25)</f>
        <v>0</v>
      </c>
      <c r="D25" s="69"/>
      <c r="E25" s="69"/>
      <c r="F25" s="69"/>
      <c r="I25" s="6"/>
      <c r="J25" s="5"/>
      <c r="K25" s="5"/>
      <c r="L25" s="5"/>
    </row>
    <row r="26" spans="1:12" s="99" customFormat="1" ht="10.5" customHeight="1" x14ac:dyDescent="0.2">
      <c r="A26" s="97"/>
      <c r="B26" s="97"/>
      <c r="C26" s="24"/>
      <c r="D26" s="98"/>
      <c r="E26" s="98"/>
      <c r="F26" s="98"/>
      <c r="I26" s="100"/>
      <c r="J26" s="101"/>
      <c r="K26" s="101"/>
      <c r="L26" s="101"/>
    </row>
    <row r="27" spans="1:12" ht="27" customHeight="1" x14ac:dyDescent="0.2">
      <c r="A27" s="172" t="s">
        <v>26</v>
      </c>
      <c r="B27" s="173"/>
      <c r="C27" s="48">
        <f>SUM(D27:F27)</f>
        <v>0</v>
      </c>
      <c r="D27" s="48">
        <f>SUM(D28:D29)</f>
        <v>0</v>
      </c>
      <c r="E27" s="48">
        <f>SUM(E28:E29)</f>
        <v>0</v>
      </c>
      <c r="F27" s="48">
        <f>SUM(F28:F29)</f>
        <v>0</v>
      </c>
    </row>
    <row r="28" spans="1:12" ht="27" customHeight="1" x14ac:dyDescent="0.2">
      <c r="A28" s="174" t="s">
        <v>27</v>
      </c>
      <c r="B28" s="175"/>
      <c r="C28" s="49">
        <f>SUM(D28:F28)</f>
        <v>0</v>
      </c>
      <c r="D28" s="68"/>
      <c r="E28" s="68"/>
      <c r="F28" s="68"/>
    </row>
    <row r="29" spans="1:12" ht="27" customHeight="1" x14ac:dyDescent="0.2">
      <c r="A29" s="176" t="s">
        <v>28</v>
      </c>
      <c r="B29" s="177"/>
      <c r="C29" s="50">
        <f>SUM(D29:F29)</f>
        <v>0</v>
      </c>
      <c r="D29" s="69"/>
      <c r="E29" s="69"/>
      <c r="F29" s="69"/>
    </row>
  </sheetData>
  <mergeCells count="14">
    <mergeCell ref="A2:F2"/>
    <mergeCell ref="A8:B8"/>
    <mergeCell ref="A18:B18"/>
    <mergeCell ref="A12:B12"/>
    <mergeCell ref="A16:B16"/>
    <mergeCell ref="A17:B17"/>
    <mergeCell ref="D6:F6"/>
    <mergeCell ref="A19:B19"/>
    <mergeCell ref="A27:B27"/>
    <mergeCell ref="A28:B28"/>
    <mergeCell ref="A29:B29"/>
    <mergeCell ref="A23:B23"/>
    <mergeCell ref="A24:B24"/>
    <mergeCell ref="A25:B25"/>
  </mergeCells>
  <phoneticPr fontId="2"/>
  <pageMargins left="0.59" right="0.39"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3C2B1-4B2E-4E03-A1A0-868894C47AB8}">
  <sheetPr>
    <pageSetUpPr fitToPage="1"/>
  </sheetPr>
  <dimension ref="A1:L58"/>
  <sheetViews>
    <sheetView showGridLines="0" zoomScale="96" zoomScaleNormal="96" workbookViewId="0">
      <selection activeCell="O11" sqref="O11"/>
    </sheetView>
  </sheetViews>
  <sheetFormatPr defaultRowHeight="19.5" customHeight="1" x14ac:dyDescent="0.2"/>
  <cols>
    <col min="1" max="1" width="23.90625" bestFit="1" customWidth="1"/>
    <col min="2" max="2" width="24.08984375" bestFit="1" customWidth="1"/>
    <col min="3" max="3" width="3.36328125" bestFit="1" customWidth="1"/>
    <col min="4" max="4" width="10.36328125" style="1" bestFit="1" customWidth="1"/>
    <col min="5" max="6" width="3.36328125" bestFit="1" customWidth="1"/>
    <col min="7" max="7" width="4.453125" bestFit="1" customWidth="1"/>
    <col min="8" max="8" width="4.90625" bestFit="1" customWidth="1"/>
    <col min="9" max="9" width="4.08984375" customWidth="1"/>
    <col min="10" max="10" width="10.90625" style="1" bestFit="1" customWidth="1"/>
    <col min="11" max="11" width="10.36328125" bestFit="1" customWidth="1"/>
    <col min="12" max="12" width="9.6328125" bestFit="1" customWidth="1"/>
  </cols>
  <sheetData>
    <row r="1" spans="1:12" ht="19.5" customHeight="1" x14ac:dyDescent="0.2">
      <c r="A1" s="141"/>
      <c r="K1" s="1"/>
      <c r="L1" s="15" t="s">
        <v>0</v>
      </c>
    </row>
    <row r="2" spans="1:12" ht="19.5" customHeight="1" x14ac:dyDescent="0.2">
      <c r="A2" s="183" t="s">
        <v>184</v>
      </c>
      <c r="B2" s="183"/>
      <c r="C2" s="183"/>
      <c r="D2" s="183"/>
      <c r="E2" s="183"/>
      <c r="F2" s="183"/>
      <c r="G2" s="183"/>
      <c r="H2" s="183"/>
      <c r="I2" s="183"/>
      <c r="J2" s="183"/>
      <c r="K2" s="183"/>
      <c r="L2" s="183"/>
    </row>
    <row r="3" spans="1:12" s="18" customFormat="1" ht="16.5" customHeight="1" x14ac:dyDescent="0.2">
      <c r="B3" s="237"/>
      <c r="C3" s="237"/>
      <c r="D3" s="237"/>
      <c r="E3" s="237"/>
      <c r="F3" s="237"/>
      <c r="G3" s="237"/>
      <c r="H3" s="237"/>
      <c r="J3" s="238"/>
      <c r="K3" s="238"/>
      <c r="L3" s="238"/>
    </row>
    <row r="4" spans="1:12" s="18" customFormat="1" ht="18" customHeight="1" thickBot="1" x14ac:dyDescent="0.25">
      <c r="A4" s="188" t="s">
        <v>221</v>
      </c>
      <c r="B4" s="188"/>
      <c r="C4" s="188"/>
      <c r="D4" s="188"/>
      <c r="E4" s="188"/>
      <c r="F4" s="188"/>
      <c r="G4" s="188"/>
      <c r="H4" s="188"/>
      <c r="I4" s="188"/>
      <c r="J4" s="188"/>
      <c r="K4" s="239"/>
      <c r="L4" s="239"/>
    </row>
    <row r="5" spans="1:12" s="18" customFormat="1" ht="13" x14ac:dyDescent="0.2">
      <c r="A5" s="189" t="s">
        <v>185</v>
      </c>
      <c r="B5" s="189"/>
      <c r="C5" s="189"/>
      <c r="D5" s="189"/>
      <c r="E5" s="189"/>
      <c r="F5" s="189"/>
      <c r="G5" s="189"/>
      <c r="H5" s="189"/>
      <c r="I5" s="189"/>
      <c r="J5" s="190"/>
      <c r="K5" s="191" t="s">
        <v>86</v>
      </c>
      <c r="L5" s="192"/>
    </row>
    <row r="6" spans="1:12" s="18" customFormat="1" ht="13" x14ac:dyDescent="0.2">
      <c r="A6" s="19" t="s">
        <v>55</v>
      </c>
      <c r="B6" s="20"/>
      <c r="C6" s="20"/>
      <c r="D6" s="20"/>
      <c r="E6" s="20"/>
      <c r="F6" s="20"/>
      <c r="G6" s="20"/>
      <c r="H6" s="20"/>
      <c r="I6" s="20"/>
      <c r="J6" s="21"/>
      <c r="K6" s="58"/>
      <c r="L6" s="59">
        <f>SUM(K7:K35)</f>
        <v>0</v>
      </c>
    </row>
    <row r="7" spans="1:12" s="18" customFormat="1" ht="13" x14ac:dyDescent="0.2">
      <c r="A7" s="22" t="s">
        <v>186</v>
      </c>
      <c r="D7" s="23"/>
      <c r="J7" s="23"/>
      <c r="K7" s="53">
        <f>ROUNDDOWN((J9+J10+J11+J12+J14+J15)/1000,0)</f>
        <v>0</v>
      </c>
      <c r="L7" s="60"/>
    </row>
    <row r="8" spans="1:12" s="18" customFormat="1" ht="13" x14ac:dyDescent="0.2">
      <c r="A8" s="151" t="s">
        <v>187</v>
      </c>
      <c r="B8" s="152"/>
      <c r="C8" s="152"/>
      <c r="D8" s="153"/>
      <c r="E8" s="152"/>
      <c r="F8" s="152"/>
      <c r="G8" s="152"/>
      <c r="H8" s="152"/>
      <c r="I8" s="152"/>
      <c r="J8" s="153"/>
      <c r="K8" s="155"/>
      <c r="L8" s="156"/>
    </row>
    <row r="9" spans="1:12" s="18" customFormat="1" ht="13" x14ac:dyDescent="0.2">
      <c r="A9" s="151"/>
      <c r="B9" s="152" t="s">
        <v>95</v>
      </c>
      <c r="C9" s="152"/>
      <c r="D9" s="153"/>
      <c r="E9" s="152"/>
      <c r="F9" s="152"/>
      <c r="G9" s="152"/>
      <c r="H9" s="152"/>
      <c r="I9" s="154" t="s">
        <v>92</v>
      </c>
      <c r="J9" s="153"/>
      <c r="K9" s="155"/>
      <c r="L9" s="156"/>
    </row>
    <row r="10" spans="1:12" s="18" customFormat="1" ht="13" x14ac:dyDescent="0.2">
      <c r="A10" s="151"/>
      <c r="B10" s="152" t="s">
        <v>96</v>
      </c>
      <c r="C10" s="152"/>
      <c r="D10" s="153"/>
      <c r="E10" s="152"/>
      <c r="F10" s="152"/>
      <c r="G10" s="152"/>
      <c r="H10" s="152"/>
      <c r="I10" s="154" t="s">
        <v>92</v>
      </c>
      <c r="J10" s="153"/>
      <c r="K10" s="155"/>
      <c r="L10" s="156"/>
    </row>
    <row r="11" spans="1:12" s="18" customFormat="1" ht="13" x14ac:dyDescent="0.2">
      <c r="A11" s="151"/>
      <c r="B11" s="152" t="s">
        <v>97</v>
      </c>
      <c r="C11" s="152"/>
      <c r="D11" s="153"/>
      <c r="E11" s="152"/>
      <c r="F11" s="152"/>
      <c r="G11" s="152"/>
      <c r="H11" s="152"/>
      <c r="I11" s="154" t="s">
        <v>92</v>
      </c>
      <c r="J11" s="153"/>
      <c r="K11" s="155"/>
      <c r="L11" s="156"/>
    </row>
    <row r="12" spans="1:12" s="18" customFormat="1" ht="13" x14ac:dyDescent="0.2">
      <c r="A12" s="151"/>
      <c r="B12" s="152" t="s">
        <v>98</v>
      </c>
      <c r="C12" s="152"/>
      <c r="D12" s="153"/>
      <c r="E12" s="152"/>
      <c r="F12" s="152"/>
      <c r="G12" s="152"/>
      <c r="H12" s="152"/>
      <c r="I12" s="154" t="s">
        <v>92</v>
      </c>
      <c r="J12" s="153"/>
      <c r="K12" s="155"/>
      <c r="L12" s="156"/>
    </row>
    <row r="13" spans="1:12" s="18" customFormat="1" ht="13" x14ac:dyDescent="0.2">
      <c r="A13" s="22" t="s">
        <v>188</v>
      </c>
      <c r="D13" s="24"/>
      <c r="J13" s="24"/>
      <c r="K13" s="53"/>
      <c r="L13" s="54"/>
    </row>
    <row r="14" spans="1:12" s="18" customFormat="1" ht="13" x14ac:dyDescent="0.2">
      <c r="A14" s="22"/>
      <c r="B14" s="18" t="s">
        <v>101</v>
      </c>
      <c r="D14" s="24"/>
      <c r="I14" s="25" t="s">
        <v>92</v>
      </c>
      <c r="J14" s="24"/>
      <c r="K14" s="53"/>
      <c r="L14" s="54"/>
    </row>
    <row r="15" spans="1:12" s="18" customFormat="1" ht="13" x14ac:dyDescent="0.2">
      <c r="A15" s="22"/>
      <c r="B15" s="18" t="s">
        <v>102</v>
      </c>
      <c r="D15" s="24"/>
      <c r="I15" s="25" t="s">
        <v>92</v>
      </c>
      <c r="J15" s="24"/>
      <c r="K15" s="53"/>
      <c r="L15" s="54"/>
    </row>
    <row r="16" spans="1:12" s="18" customFormat="1" ht="13" x14ac:dyDescent="0.2">
      <c r="A16" s="22" t="s">
        <v>69</v>
      </c>
      <c r="D16" s="23"/>
      <c r="J16" s="23"/>
      <c r="K16" s="53">
        <f>ROUNDDOWN((J17+J18+J19)/1000,0)</f>
        <v>0</v>
      </c>
      <c r="L16" s="60"/>
    </row>
    <row r="17" spans="1:12" s="18" customFormat="1" ht="13" x14ac:dyDescent="0.2">
      <c r="A17" s="22" t="s">
        <v>189</v>
      </c>
      <c r="B17" s="18" t="s">
        <v>190</v>
      </c>
      <c r="C17" s="18" t="s">
        <v>88</v>
      </c>
      <c r="D17" s="24"/>
      <c r="E17" s="18" t="s">
        <v>89</v>
      </c>
      <c r="F17" s="18" t="s">
        <v>90</v>
      </c>
      <c r="H17" s="18" t="s">
        <v>109</v>
      </c>
      <c r="I17" s="25" t="s">
        <v>191</v>
      </c>
      <c r="J17" s="24">
        <f>D17*G17</f>
        <v>0</v>
      </c>
      <c r="K17" s="55"/>
      <c r="L17" s="54"/>
    </row>
    <row r="18" spans="1:12" s="18" customFormat="1" ht="13" x14ac:dyDescent="0.2">
      <c r="A18" s="22"/>
      <c r="B18" s="18" t="s">
        <v>192</v>
      </c>
      <c r="C18" s="18" t="s">
        <v>88</v>
      </c>
      <c r="D18" s="24"/>
      <c r="E18" s="18" t="s">
        <v>89</v>
      </c>
      <c r="F18" s="18" t="s">
        <v>90</v>
      </c>
      <c r="H18" s="18" t="s">
        <v>100</v>
      </c>
      <c r="I18" s="25" t="s">
        <v>191</v>
      </c>
      <c r="J18" s="24">
        <f>D18*G18</f>
        <v>0</v>
      </c>
      <c r="K18" s="53"/>
      <c r="L18" s="54"/>
    </row>
    <row r="19" spans="1:12" s="18" customFormat="1" ht="13" x14ac:dyDescent="0.2">
      <c r="A19" s="22" t="s">
        <v>193</v>
      </c>
      <c r="B19" s="18" t="s">
        <v>194</v>
      </c>
      <c r="D19" s="24"/>
      <c r="I19" s="25" t="s">
        <v>92</v>
      </c>
      <c r="J19" s="24"/>
      <c r="K19" s="53"/>
      <c r="L19" s="54"/>
    </row>
    <row r="20" spans="1:12" s="18" customFormat="1" ht="13" x14ac:dyDescent="0.2">
      <c r="A20" s="22"/>
      <c r="D20" s="24"/>
      <c r="I20" s="25"/>
      <c r="J20" s="24"/>
      <c r="K20" s="53"/>
      <c r="L20" s="54"/>
    </row>
    <row r="21" spans="1:12" s="18" customFormat="1" ht="13" x14ac:dyDescent="0.2">
      <c r="A21" s="22" t="s">
        <v>70</v>
      </c>
      <c r="D21" s="23"/>
      <c r="J21" s="23"/>
      <c r="K21" s="53">
        <f>ROUNDDOWN((J22+J23+J24)/1000,0)</f>
        <v>0</v>
      </c>
      <c r="L21" s="54"/>
    </row>
    <row r="22" spans="1:12" s="18" customFormat="1" ht="13" x14ac:dyDescent="0.2">
      <c r="A22" s="22" t="s">
        <v>103</v>
      </c>
      <c r="B22" s="18" t="s">
        <v>104</v>
      </c>
      <c r="D22" s="24"/>
      <c r="I22" s="25" t="s">
        <v>92</v>
      </c>
      <c r="J22" s="24"/>
      <c r="K22" s="53"/>
      <c r="L22" s="54"/>
    </row>
    <row r="23" spans="1:12" s="18" customFormat="1" ht="13" x14ac:dyDescent="0.2">
      <c r="A23" s="22"/>
      <c r="B23" s="18" t="s">
        <v>195</v>
      </c>
      <c r="D23" s="24"/>
      <c r="I23" s="25" t="s">
        <v>92</v>
      </c>
      <c r="J23" s="24"/>
      <c r="K23" s="53"/>
      <c r="L23" s="54"/>
    </row>
    <row r="24" spans="1:12" s="18" customFormat="1" ht="13" x14ac:dyDescent="0.2">
      <c r="A24" s="82" t="s">
        <v>106</v>
      </c>
      <c r="B24" s="18" t="s">
        <v>195</v>
      </c>
      <c r="D24" s="24"/>
      <c r="I24" s="25" t="s">
        <v>92</v>
      </c>
      <c r="J24" s="24"/>
      <c r="K24" s="53"/>
      <c r="L24" s="54"/>
    </row>
    <row r="25" spans="1:12" s="18" customFormat="1" ht="13" x14ac:dyDescent="0.2">
      <c r="A25" s="22"/>
      <c r="D25" s="24"/>
      <c r="J25" s="24"/>
      <c r="K25" s="55"/>
      <c r="L25" s="54"/>
    </row>
    <row r="26" spans="1:12" s="18" customFormat="1" ht="13" x14ac:dyDescent="0.2">
      <c r="A26" s="22" t="s">
        <v>196</v>
      </c>
      <c r="D26" s="23"/>
      <c r="J26" s="23"/>
      <c r="K26" s="53">
        <f>ROUNDDOWN((J27+J28+J29+J30+J31+J32+J33+J34)/1000,0)</f>
        <v>0</v>
      </c>
      <c r="L26" s="60"/>
    </row>
    <row r="27" spans="1:12" s="18" customFormat="1" ht="39" x14ac:dyDescent="0.2">
      <c r="A27" s="169" t="s">
        <v>197</v>
      </c>
      <c r="B27" s="152" t="s">
        <v>107</v>
      </c>
      <c r="C27" s="152"/>
      <c r="D27" s="153"/>
      <c r="E27" s="152"/>
      <c r="F27" s="152"/>
      <c r="G27" s="152"/>
      <c r="H27" s="152"/>
      <c r="I27" s="154" t="s">
        <v>92</v>
      </c>
      <c r="J27" s="153"/>
      <c r="K27" s="155"/>
      <c r="L27" s="156"/>
    </row>
    <row r="28" spans="1:12" s="18" customFormat="1" ht="13" x14ac:dyDescent="0.2">
      <c r="A28" s="22" t="s">
        <v>198</v>
      </c>
      <c r="B28" s="18" t="s">
        <v>114</v>
      </c>
      <c r="D28" s="24"/>
      <c r="I28" s="25" t="s">
        <v>92</v>
      </c>
      <c r="J28" s="24"/>
      <c r="K28" s="53"/>
      <c r="L28" s="54"/>
    </row>
    <row r="29" spans="1:12" s="18" customFormat="1" ht="13" x14ac:dyDescent="0.2">
      <c r="A29" s="22" t="s">
        <v>199</v>
      </c>
      <c r="B29" s="18" t="s">
        <v>200</v>
      </c>
      <c r="D29" s="24"/>
      <c r="I29" s="25" t="s">
        <v>92</v>
      </c>
      <c r="J29" s="24"/>
      <c r="K29" s="53"/>
      <c r="L29" s="54"/>
    </row>
    <row r="30" spans="1:12" s="18" customFormat="1" ht="13" x14ac:dyDescent="0.2">
      <c r="A30" s="22" t="s">
        <v>201</v>
      </c>
      <c r="B30" s="18" t="s">
        <v>202</v>
      </c>
      <c r="D30" s="24"/>
      <c r="I30" s="25" t="s">
        <v>92</v>
      </c>
      <c r="J30" s="24"/>
      <c r="K30" s="53"/>
      <c r="L30" s="54"/>
    </row>
    <row r="31" spans="1:12" s="18" customFormat="1" ht="13" x14ac:dyDescent="0.2">
      <c r="A31" s="22" t="s">
        <v>203</v>
      </c>
      <c r="B31" s="18" t="s">
        <v>204</v>
      </c>
      <c r="D31" s="24"/>
      <c r="I31" s="25" t="s">
        <v>92</v>
      </c>
      <c r="J31" s="24"/>
      <c r="K31" s="53"/>
      <c r="L31" s="54"/>
    </row>
    <row r="32" spans="1:12" s="18" customFormat="1" ht="13" x14ac:dyDescent="0.2">
      <c r="A32" s="22" t="s">
        <v>205</v>
      </c>
      <c r="B32" s="18" t="s">
        <v>206</v>
      </c>
      <c r="C32" s="18" t="s">
        <v>88</v>
      </c>
      <c r="D32" s="24"/>
      <c r="E32" s="18" t="s">
        <v>89</v>
      </c>
      <c r="F32" s="18" t="s">
        <v>90</v>
      </c>
      <c r="H32" s="18" t="s">
        <v>109</v>
      </c>
      <c r="I32" s="25" t="s">
        <v>92</v>
      </c>
      <c r="J32" s="24">
        <f>D32*G32</f>
        <v>0</v>
      </c>
      <c r="K32" s="53"/>
      <c r="L32" s="54"/>
    </row>
    <row r="33" spans="1:12" s="18" customFormat="1" ht="13" x14ac:dyDescent="0.2">
      <c r="A33" s="22"/>
      <c r="B33" s="18" t="s">
        <v>99</v>
      </c>
      <c r="D33" s="24"/>
      <c r="I33" s="25" t="s">
        <v>92</v>
      </c>
      <c r="J33" s="24"/>
      <c r="K33" s="53"/>
      <c r="L33" s="54"/>
    </row>
    <row r="34" spans="1:12" s="18" customFormat="1" ht="13" x14ac:dyDescent="0.2">
      <c r="A34" s="22"/>
      <c r="B34" s="18" t="s">
        <v>207</v>
      </c>
      <c r="D34" s="24"/>
      <c r="I34" s="25" t="s">
        <v>92</v>
      </c>
      <c r="J34" s="24"/>
      <c r="K34" s="53"/>
      <c r="L34" s="54"/>
    </row>
    <row r="35" spans="1:12" s="18" customFormat="1" ht="13" x14ac:dyDescent="0.2">
      <c r="A35" s="22"/>
      <c r="D35" s="24"/>
      <c r="I35" s="25"/>
      <c r="J35" s="24"/>
      <c r="K35" s="53"/>
      <c r="L35" s="54"/>
    </row>
    <row r="36" spans="1:12" s="18" customFormat="1" ht="13" x14ac:dyDescent="0.2">
      <c r="A36" s="195" t="s">
        <v>208</v>
      </c>
      <c r="B36" s="196"/>
      <c r="C36" s="26"/>
      <c r="D36" s="27">
        <f>SUM(L6)*1000</f>
        <v>0</v>
      </c>
      <c r="E36" s="26" t="s">
        <v>89</v>
      </c>
      <c r="F36" s="26" t="s">
        <v>90</v>
      </c>
      <c r="G36" s="26">
        <v>8</v>
      </c>
      <c r="H36" s="26" t="s">
        <v>116</v>
      </c>
      <c r="I36" s="28" t="s">
        <v>92</v>
      </c>
      <c r="J36" s="27">
        <f>D36*G36%</f>
        <v>0</v>
      </c>
      <c r="K36" s="56"/>
      <c r="L36" s="57">
        <f>ROUNDDOWN((J36)/1000,0)</f>
        <v>0</v>
      </c>
    </row>
    <row r="37" spans="1:12" s="18" customFormat="1" ht="13" x14ac:dyDescent="0.2">
      <c r="A37" s="132" t="s">
        <v>72</v>
      </c>
      <c r="B37" s="131"/>
      <c r="C37" s="26"/>
      <c r="D37" s="27"/>
      <c r="E37" s="26"/>
      <c r="F37" s="26"/>
      <c r="G37" s="26"/>
      <c r="H37" s="26"/>
      <c r="I37" s="28"/>
      <c r="J37" s="27"/>
      <c r="K37" s="56"/>
      <c r="L37" s="57">
        <f>SUM(K38:K39)</f>
        <v>0</v>
      </c>
    </row>
    <row r="38" spans="1:12" s="18" customFormat="1" ht="13" x14ac:dyDescent="0.2">
      <c r="A38" s="133" t="s">
        <v>209</v>
      </c>
      <c r="B38" s="139" t="s">
        <v>175</v>
      </c>
      <c r="D38" s="23"/>
      <c r="I38" s="25" t="s">
        <v>92</v>
      </c>
      <c r="J38" s="23"/>
      <c r="K38" s="55">
        <f>ROUNDDOWN((J38+J39)/1000,0)</f>
        <v>0</v>
      </c>
      <c r="L38" s="60"/>
    </row>
    <row r="39" spans="1:12" s="18" customFormat="1" ht="13" x14ac:dyDescent="0.2">
      <c r="A39" s="133"/>
      <c r="B39" s="139" t="s">
        <v>176</v>
      </c>
      <c r="D39" s="23"/>
      <c r="I39" s="25" t="s">
        <v>92</v>
      </c>
      <c r="J39" s="23"/>
      <c r="K39" s="55"/>
      <c r="L39" s="60"/>
    </row>
    <row r="40" spans="1:12" s="18" customFormat="1" ht="13.5" thickBot="1" x14ac:dyDescent="0.25">
      <c r="A40" s="240" t="s">
        <v>76</v>
      </c>
      <c r="B40" s="241"/>
      <c r="C40" s="241"/>
      <c r="D40" s="241"/>
      <c r="E40" s="241"/>
      <c r="F40" s="241"/>
      <c r="G40" s="241"/>
      <c r="H40" s="241"/>
      <c r="I40" s="241"/>
      <c r="J40" s="242"/>
      <c r="K40" s="61"/>
      <c r="L40" s="62">
        <f>L6+L36+L37</f>
        <v>0</v>
      </c>
    </row>
    <row r="41" spans="1:12" s="18" customFormat="1" ht="13" x14ac:dyDescent="0.2">
      <c r="A41" s="29" t="s">
        <v>210</v>
      </c>
      <c r="B41" s="30"/>
      <c r="C41" s="30"/>
      <c r="D41" s="30"/>
      <c r="E41" s="30"/>
      <c r="F41" s="30"/>
      <c r="G41" s="30"/>
      <c r="H41" s="30"/>
      <c r="I41" s="30"/>
      <c r="J41" s="30"/>
      <c r="K41" s="243">
        <f>L40*1000</f>
        <v>0</v>
      </c>
      <c r="L41" s="244"/>
    </row>
    <row r="42" spans="1:12" s="18" customFormat="1" ht="13" x14ac:dyDescent="0.2">
      <c r="A42" s="31" t="s">
        <v>211</v>
      </c>
      <c r="B42" s="32"/>
      <c r="C42" s="32"/>
      <c r="D42" s="32"/>
      <c r="E42" s="32"/>
      <c r="F42" s="32"/>
      <c r="G42" s="32"/>
      <c r="H42" s="32"/>
      <c r="I42" s="32"/>
      <c r="J42" s="33"/>
      <c r="K42" s="245">
        <f>ROUNDDOWN(L40*1000*(0.1/1.1),0)</f>
        <v>0</v>
      </c>
      <c r="L42" s="246"/>
    </row>
    <row r="43" spans="1:12" s="18" customFormat="1" ht="13" x14ac:dyDescent="0.2">
      <c r="B43" s="34"/>
      <c r="D43" s="24"/>
      <c r="J43" s="24"/>
    </row>
    <row r="44" spans="1:12" s="18" customFormat="1" ht="13" x14ac:dyDescent="0.2">
      <c r="A44" s="189" t="s">
        <v>212</v>
      </c>
      <c r="B44" s="189"/>
      <c r="C44" s="189"/>
      <c r="D44" s="189"/>
      <c r="E44" s="189"/>
      <c r="F44" s="189"/>
      <c r="G44" s="189"/>
      <c r="H44" s="189"/>
      <c r="I44" s="189"/>
      <c r="J44" s="189"/>
      <c r="K44" s="189" t="s">
        <v>123</v>
      </c>
      <c r="L44" s="189"/>
    </row>
    <row r="45" spans="1:12" s="18" customFormat="1" ht="13" x14ac:dyDescent="0.2">
      <c r="A45" s="19" t="s">
        <v>64</v>
      </c>
      <c r="B45" s="26"/>
      <c r="C45" s="26"/>
      <c r="D45" s="27"/>
      <c r="E45" s="26"/>
      <c r="F45" s="26"/>
      <c r="G45" s="26"/>
      <c r="H45" s="26"/>
      <c r="I45" s="26"/>
      <c r="J45" s="35"/>
      <c r="K45" s="247">
        <f>SUM(K46:K50)</f>
        <v>0</v>
      </c>
      <c r="L45" s="248"/>
    </row>
    <row r="46" spans="1:12" s="18" customFormat="1" ht="13" x14ac:dyDescent="0.2">
      <c r="A46" s="22" t="s">
        <v>124</v>
      </c>
      <c r="D46" s="24"/>
      <c r="J46" s="36"/>
      <c r="K46" s="37">
        <f>SUM(J47:J48)</f>
        <v>0</v>
      </c>
      <c r="L46" s="38"/>
    </row>
    <row r="47" spans="1:12" s="18" customFormat="1" ht="13" x14ac:dyDescent="0.2">
      <c r="A47" s="22"/>
      <c r="B47" s="23" t="s">
        <v>14</v>
      </c>
      <c r="C47" s="23"/>
      <c r="D47" s="24"/>
      <c r="I47" s="25" t="s">
        <v>92</v>
      </c>
      <c r="J47" s="36"/>
      <c r="K47" s="22"/>
      <c r="L47" s="39"/>
    </row>
    <row r="48" spans="1:12" s="18" customFormat="1" ht="13" x14ac:dyDescent="0.2">
      <c r="A48" s="22"/>
      <c r="B48" s="23" t="s">
        <v>15</v>
      </c>
      <c r="C48" s="23"/>
      <c r="D48" s="24"/>
      <c r="I48" s="25" t="s">
        <v>92</v>
      </c>
      <c r="J48" s="36"/>
      <c r="K48" s="22"/>
      <c r="L48" s="39"/>
    </row>
    <row r="49" spans="1:12" s="18" customFormat="1" ht="13" x14ac:dyDescent="0.2">
      <c r="A49" s="22" t="s">
        <v>126</v>
      </c>
      <c r="D49" s="24"/>
      <c r="J49" s="36"/>
      <c r="K49" s="37">
        <f>J50</f>
        <v>0</v>
      </c>
      <c r="L49" s="38"/>
    </row>
    <row r="50" spans="1:12" s="18" customFormat="1" ht="13" x14ac:dyDescent="0.2">
      <c r="A50" s="22"/>
      <c r="B50" s="23" t="s">
        <v>16</v>
      </c>
      <c r="C50" s="23"/>
      <c r="D50" s="24"/>
      <c r="I50" s="25" t="s">
        <v>92</v>
      </c>
      <c r="J50" s="36"/>
      <c r="K50" s="37"/>
      <c r="L50" s="39"/>
    </row>
    <row r="51" spans="1:12" s="18" customFormat="1" ht="13" x14ac:dyDescent="0.2">
      <c r="A51" s="31"/>
      <c r="B51" s="32"/>
      <c r="C51" s="32"/>
      <c r="D51" s="40"/>
      <c r="E51" s="32"/>
      <c r="F51" s="32"/>
      <c r="G51" s="32"/>
      <c r="H51" s="32"/>
      <c r="I51" s="32"/>
      <c r="J51" s="41"/>
      <c r="K51" s="31"/>
      <c r="L51" s="33"/>
    </row>
    <row r="52" spans="1:12" s="18" customFormat="1" ht="13" x14ac:dyDescent="0.2">
      <c r="A52" s="42" t="s">
        <v>213</v>
      </c>
      <c r="B52" s="43"/>
      <c r="C52" s="43"/>
      <c r="D52" s="43"/>
      <c r="E52" s="43"/>
      <c r="F52" s="43"/>
      <c r="G52" s="43"/>
      <c r="H52" s="43"/>
      <c r="I52" s="43"/>
      <c r="J52" s="44"/>
      <c r="K52" s="249">
        <f>ROUNDDOWN(K45*(0.1/1.1),0)</f>
        <v>0</v>
      </c>
      <c r="L52" s="250"/>
    </row>
    <row r="53" spans="1:12" s="18" customFormat="1" ht="13" x14ac:dyDescent="0.2">
      <c r="K53" s="45"/>
      <c r="L53" s="45"/>
    </row>
    <row r="54" spans="1:12" s="18" customFormat="1" ht="13" x14ac:dyDescent="0.2">
      <c r="A54" s="190" t="s">
        <v>214</v>
      </c>
      <c r="B54" s="208"/>
      <c r="C54" s="208"/>
      <c r="D54" s="208"/>
      <c r="E54" s="208"/>
      <c r="F54" s="208"/>
      <c r="G54" s="208"/>
      <c r="H54" s="208"/>
      <c r="I54" s="208"/>
      <c r="J54" s="209"/>
      <c r="K54" s="251">
        <f>K41+K45</f>
        <v>0</v>
      </c>
      <c r="L54" s="252"/>
    </row>
    <row r="55" spans="1:12" s="18" customFormat="1" ht="13" x14ac:dyDescent="0.2">
      <c r="A55" s="190" t="s">
        <v>215</v>
      </c>
      <c r="B55" s="208"/>
      <c r="C55" s="208"/>
      <c r="D55" s="208"/>
      <c r="E55" s="208"/>
      <c r="F55" s="208"/>
      <c r="G55" s="208"/>
      <c r="H55" s="208"/>
      <c r="I55" s="208"/>
      <c r="J55" s="209"/>
      <c r="K55" s="249">
        <f>K42+K52</f>
        <v>0</v>
      </c>
      <c r="L55" s="250"/>
    </row>
    <row r="56" spans="1:12" ht="3.75" customHeight="1" x14ac:dyDescent="0.2"/>
    <row r="58" spans="1:12" ht="36" customHeight="1" x14ac:dyDescent="0.2">
      <c r="A58" s="205" t="s">
        <v>216</v>
      </c>
      <c r="B58" s="205"/>
      <c r="C58" s="205"/>
      <c r="D58" s="205"/>
      <c r="E58" s="205"/>
      <c r="F58" s="205"/>
      <c r="G58" s="205"/>
      <c r="H58" s="205"/>
      <c r="I58" s="205"/>
      <c r="J58" s="205"/>
      <c r="K58" s="205"/>
      <c r="L58" s="205"/>
    </row>
  </sheetData>
  <mergeCells count="19">
    <mergeCell ref="A58:L58"/>
    <mergeCell ref="K45:L45"/>
    <mergeCell ref="K52:L52"/>
    <mergeCell ref="A54:J54"/>
    <mergeCell ref="K54:L54"/>
    <mergeCell ref="A55:J55"/>
    <mergeCell ref="K55:L55"/>
    <mergeCell ref="A36:B36"/>
    <mergeCell ref="A40:J40"/>
    <mergeCell ref="K41:L41"/>
    <mergeCell ref="K42:L42"/>
    <mergeCell ref="A44:J44"/>
    <mergeCell ref="K44:L44"/>
    <mergeCell ref="A2:L2"/>
    <mergeCell ref="B3:H3"/>
    <mergeCell ref="J3:L3"/>
    <mergeCell ref="A4:L4"/>
    <mergeCell ref="A5:J5"/>
    <mergeCell ref="K5:L5"/>
  </mergeCells>
  <phoneticPr fontId="14"/>
  <pageMargins left="0.49" right="0.35"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9F6C7-EAB1-475C-A332-1759C3991F36}">
  <sheetPr>
    <pageSetUpPr fitToPage="1"/>
  </sheetPr>
  <dimension ref="A1:M65"/>
  <sheetViews>
    <sheetView showGridLines="0" zoomScaleNormal="100" workbookViewId="0">
      <selection activeCell="S27" sqref="S27"/>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6328125" bestFit="1" customWidth="1"/>
    <col min="9" max="9" width="3.36328125" bestFit="1" customWidth="1"/>
    <col min="10" max="10" width="9.6328125" style="1" bestFit="1" customWidth="1"/>
    <col min="11" max="12" width="9.6328125" bestFit="1" customWidth="1"/>
    <col min="13" max="13" width="9.36328125" bestFit="1" customWidth="1"/>
  </cols>
  <sheetData>
    <row r="1" spans="1:12" ht="19.5" customHeight="1" x14ac:dyDescent="0.2">
      <c r="A1" s="17"/>
      <c r="L1" s="15" t="s">
        <v>0</v>
      </c>
    </row>
    <row r="2" spans="1:12" ht="19.5" customHeight="1" x14ac:dyDescent="0.2">
      <c r="A2" s="183" t="s">
        <v>84</v>
      </c>
      <c r="B2" s="183"/>
      <c r="C2" s="183"/>
      <c r="D2" s="183"/>
      <c r="E2" s="183"/>
      <c r="F2" s="183"/>
      <c r="G2" s="183"/>
      <c r="H2" s="183"/>
      <c r="I2" s="183"/>
      <c r="J2" s="183"/>
      <c r="K2" s="183"/>
      <c r="L2" s="183"/>
    </row>
    <row r="3" spans="1:12" ht="19.5" customHeight="1" x14ac:dyDescent="0.2">
      <c r="B3" s="186"/>
      <c r="C3" s="186"/>
      <c r="D3" s="186"/>
      <c r="E3" s="186"/>
      <c r="F3" s="186"/>
      <c r="G3" s="186"/>
      <c r="H3" s="186"/>
      <c r="I3" s="186"/>
      <c r="J3" s="187"/>
      <c r="K3" s="187"/>
      <c r="L3" s="187"/>
    </row>
    <row r="4" spans="1:12" s="18" customFormat="1" ht="19.5" customHeight="1" thickBot="1" x14ac:dyDescent="0.25">
      <c r="A4" s="188" t="s">
        <v>224</v>
      </c>
      <c r="B4" s="188"/>
      <c r="D4" s="8"/>
      <c r="J4" s="8"/>
    </row>
    <row r="5" spans="1:12" s="18" customFormat="1" ht="13" x14ac:dyDescent="0.2">
      <c r="A5" s="189" t="s">
        <v>85</v>
      </c>
      <c r="B5" s="189"/>
      <c r="C5" s="189"/>
      <c r="D5" s="189"/>
      <c r="E5" s="189"/>
      <c r="F5" s="189"/>
      <c r="G5" s="189"/>
      <c r="H5" s="189"/>
      <c r="I5" s="189"/>
      <c r="J5" s="190"/>
      <c r="K5" s="191" t="s">
        <v>86</v>
      </c>
      <c r="L5" s="192"/>
    </row>
    <row r="6" spans="1:12" s="18" customFormat="1" ht="13" x14ac:dyDescent="0.2">
      <c r="A6" s="146" t="s">
        <v>34</v>
      </c>
      <c r="B6" s="147"/>
      <c r="C6" s="147"/>
      <c r="D6" s="148"/>
      <c r="E6" s="147"/>
      <c r="F6" s="147"/>
      <c r="G6" s="147"/>
      <c r="H6" s="147"/>
      <c r="I6" s="147"/>
      <c r="J6" s="148"/>
      <c r="K6" s="149"/>
      <c r="L6" s="150">
        <f>SUM(K7:K16)</f>
        <v>0</v>
      </c>
    </row>
    <row r="7" spans="1:12" s="18" customFormat="1" ht="13" x14ac:dyDescent="0.2">
      <c r="A7" s="151" t="s">
        <v>35</v>
      </c>
      <c r="B7" s="152"/>
      <c r="C7" s="152"/>
      <c r="D7" s="153"/>
      <c r="E7" s="152"/>
      <c r="F7" s="152"/>
      <c r="G7" s="152"/>
      <c r="H7" s="152"/>
      <c r="I7" s="154"/>
      <c r="J7" s="153"/>
      <c r="K7" s="155">
        <f>ROUNDDOWN(J8/1000,0)</f>
        <v>0</v>
      </c>
      <c r="L7" s="156"/>
    </row>
    <row r="8" spans="1:12" s="18" customFormat="1" ht="13" x14ac:dyDescent="0.2">
      <c r="A8" s="151"/>
      <c r="B8" s="152" t="s">
        <v>87</v>
      </c>
      <c r="C8" s="152" t="s">
        <v>88</v>
      </c>
      <c r="D8" s="153"/>
      <c r="E8" s="152" t="s">
        <v>89</v>
      </c>
      <c r="F8" s="152" t="s">
        <v>90</v>
      </c>
      <c r="G8" s="152"/>
      <c r="H8" s="152" t="s">
        <v>91</v>
      </c>
      <c r="I8" s="154" t="s">
        <v>92</v>
      </c>
      <c r="J8" s="153">
        <f>D8*G8</f>
        <v>0</v>
      </c>
      <c r="K8" s="155"/>
      <c r="L8" s="156"/>
    </row>
    <row r="9" spans="1:12" s="18" customFormat="1" ht="13" x14ac:dyDescent="0.2">
      <c r="A9" s="151"/>
      <c r="B9" s="152"/>
      <c r="C9" s="152"/>
      <c r="D9" s="153"/>
      <c r="E9" s="152"/>
      <c r="F9" s="152"/>
      <c r="G9" s="152"/>
      <c r="H9" s="152"/>
      <c r="I9" s="154"/>
      <c r="J9" s="153"/>
      <c r="K9" s="155"/>
      <c r="L9" s="156"/>
    </row>
    <row r="10" spans="1:12" s="18" customFormat="1" ht="13" x14ac:dyDescent="0.2">
      <c r="A10" s="193" t="s">
        <v>36</v>
      </c>
      <c r="B10" s="194"/>
      <c r="C10" s="152"/>
      <c r="D10" s="157"/>
      <c r="E10" s="152"/>
      <c r="F10" s="152"/>
      <c r="G10" s="152"/>
      <c r="H10" s="152"/>
      <c r="I10" s="152"/>
      <c r="J10" s="153"/>
      <c r="K10" s="155">
        <f>ROUNDDOWN((J11+J12+J13+J14+J15)/1000,0)</f>
        <v>0</v>
      </c>
      <c r="L10" s="156"/>
    </row>
    <row r="11" spans="1:12" s="18" customFormat="1" ht="13" x14ac:dyDescent="0.2">
      <c r="A11" s="151"/>
      <c r="B11" s="152" t="s">
        <v>93</v>
      </c>
      <c r="C11" s="152" t="s">
        <v>88</v>
      </c>
      <c r="D11" s="153"/>
      <c r="E11" s="152" t="s">
        <v>89</v>
      </c>
      <c r="F11" s="152" t="s">
        <v>90</v>
      </c>
      <c r="G11" s="152"/>
      <c r="H11" s="152" t="s">
        <v>91</v>
      </c>
      <c r="I11" s="154" t="s">
        <v>92</v>
      </c>
      <c r="J11" s="153">
        <f>D11*G11</f>
        <v>0</v>
      </c>
      <c r="K11" s="158"/>
      <c r="L11" s="156"/>
    </row>
    <row r="12" spans="1:12" s="18" customFormat="1" ht="13" x14ac:dyDescent="0.2">
      <c r="A12" s="151"/>
      <c r="B12" s="152" t="s">
        <v>94</v>
      </c>
      <c r="C12" s="152" t="s">
        <v>88</v>
      </c>
      <c r="D12" s="153"/>
      <c r="E12" s="152" t="s">
        <v>89</v>
      </c>
      <c r="F12" s="152" t="s">
        <v>90</v>
      </c>
      <c r="G12" s="152"/>
      <c r="H12" s="152" t="s">
        <v>91</v>
      </c>
      <c r="I12" s="154" t="s">
        <v>92</v>
      </c>
      <c r="J12" s="153">
        <f>D12*G12</f>
        <v>0</v>
      </c>
      <c r="K12" s="155"/>
      <c r="L12" s="156"/>
    </row>
    <row r="13" spans="1:12" s="18" customFormat="1" ht="13" x14ac:dyDescent="0.2">
      <c r="A13" s="151"/>
      <c r="B13" s="152" t="s">
        <v>95</v>
      </c>
      <c r="C13" s="152"/>
      <c r="D13" s="153"/>
      <c r="E13" s="152"/>
      <c r="F13" s="152"/>
      <c r="G13" s="152"/>
      <c r="H13" s="152"/>
      <c r="I13" s="154" t="s">
        <v>92</v>
      </c>
      <c r="J13" s="153"/>
      <c r="K13" s="155"/>
      <c r="L13" s="156"/>
    </row>
    <row r="14" spans="1:12" s="18" customFormat="1" ht="13" x14ac:dyDescent="0.2">
      <c r="A14" s="151"/>
      <c r="B14" s="152" t="s">
        <v>96</v>
      </c>
      <c r="C14" s="152"/>
      <c r="D14" s="153"/>
      <c r="E14" s="152"/>
      <c r="F14" s="152"/>
      <c r="G14" s="152"/>
      <c r="H14" s="152"/>
      <c r="I14" s="154" t="s">
        <v>92</v>
      </c>
      <c r="J14" s="153"/>
      <c r="K14" s="155"/>
      <c r="L14" s="156"/>
    </row>
    <row r="15" spans="1:12" s="18" customFormat="1" ht="13" x14ac:dyDescent="0.2">
      <c r="A15" s="151"/>
      <c r="B15" s="152" t="s">
        <v>97</v>
      </c>
      <c r="C15" s="152"/>
      <c r="D15" s="153"/>
      <c r="E15" s="152"/>
      <c r="F15" s="152"/>
      <c r="G15" s="152"/>
      <c r="H15" s="152"/>
      <c r="I15" s="154" t="s">
        <v>92</v>
      </c>
      <c r="J15" s="153"/>
      <c r="K15" s="155"/>
      <c r="L15" s="156"/>
    </row>
    <row r="16" spans="1:12" s="18" customFormat="1" ht="13" x14ac:dyDescent="0.2">
      <c r="A16" s="151" t="s">
        <v>37</v>
      </c>
      <c r="B16" s="152"/>
      <c r="C16" s="152"/>
      <c r="D16" s="153"/>
      <c r="E16" s="152"/>
      <c r="F16" s="152"/>
      <c r="G16" s="152"/>
      <c r="H16" s="152"/>
      <c r="I16" s="154"/>
      <c r="J16" s="153"/>
      <c r="K16" s="155">
        <f>ROUNDDOWN((J17+J18)/1000,0)</f>
        <v>0</v>
      </c>
      <c r="L16" s="156"/>
    </row>
    <row r="17" spans="1:13" s="18" customFormat="1" ht="13" x14ac:dyDescent="0.2">
      <c r="A17" s="151"/>
      <c r="B17" s="152" t="s">
        <v>98</v>
      </c>
      <c r="C17" s="152"/>
      <c r="D17" s="153"/>
      <c r="E17" s="152"/>
      <c r="F17" s="152"/>
      <c r="G17" s="152"/>
      <c r="H17" s="152"/>
      <c r="I17" s="154" t="s">
        <v>92</v>
      </c>
      <c r="J17" s="153"/>
      <c r="K17" s="158"/>
      <c r="L17" s="156"/>
    </row>
    <row r="18" spans="1:13" s="18" customFormat="1" ht="13" x14ac:dyDescent="0.2">
      <c r="A18" s="151"/>
      <c r="B18" s="152" t="s">
        <v>99</v>
      </c>
      <c r="C18" s="152"/>
      <c r="D18" s="153"/>
      <c r="E18" s="152"/>
      <c r="F18" s="152"/>
      <c r="G18" s="152"/>
      <c r="H18" s="152"/>
      <c r="I18" s="154" t="s">
        <v>92</v>
      </c>
      <c r="J18" s="153"/>
      <c r="K18" s="155"/>
      <c r="L18" s="156"/>
    </row>
    <row r="19" spans="1:13" s="18" customFormat="1" ht="13" x14ac:dyDescent="0.2">
      <c r="A19" s="19" t="s">
        <v>38</v>
      </c>
      <c r="B19" s="26"/>
      <c r="C19" s="26"/>
      <c r="D19" s="27"/>
      <c r="E19" s="26"/>
      <c r="F19" s="26"/>
      <c r="G19" s="26"/>
      <c r="H19" s="26"/>
      <c r="I19" s="26"/>
      <c r="J19" s="27"/>
      <c r="K19" s="56"/>
      <c r="L19" s="57">
        <f>SUM(K20:K23)</f>
        <v>0</v>
      </c>
    </row>
    <row r="20" spans="1:13" s="18" customFormat="1" ht="13" x14ac:dyDescent="0.2">
      <c r="A20" s="22" t="s">
        <v>39</v>
      </c>
      <c r="D20" s="8"/>
      <c r="J20" s="8"/>
      <c r="K20" s="53">
        <f>ROUNDDOWN((J21+J22)/1000,0)</f>
        <v>0</v>
      </c>
      <c r="L20" s="54"/>
    </row>
    <row r="21" spans="1:13" s="18" customFormat="1" ht="13" x14ac:dyDescent="0.2">
      <c r="A21" s="22"/>
      <c r="C21" s="18" t="s">
        <v>88</v>
      </c>
      <c r="D21" s="24"/>
      <c r="E21" s="18" t="s">
        <v>89</v>
      </c>
      <c r="F21" s="18" t="s">
        <v>90</v>
      </c>
      <c r="H21" s="18" t="s">
        <v>91</v>
      </c>
      <c r="I21" s="25" t="s">
        <v>92</v>
      </c>
      <c r="J21" s="24">
        <f>D21*G21</f>
        <v>0</v>
      </c>
      <c r="K21" s="53"/>
      <c r="L21" s="54"/>
      <c r="M21" s="102"/>
    </row>
    <row r="22" spans="1:13" s="18" customFormat="1" ht="13" x14ac:dyDescent="0.2">
      <c r="A22" s="22"/>
      <c r="C22" s="18" t="s">
        <v>88</v>
      </c>
      <c r="D22" s="24"/>
      <c r="E22" s="18" t="s">
        <v>89</v>
      </c>
      <c r="F22" s="18" t="s">
        <v>90</v>
      </c>
      <c r="H22" s="18" t="s">
        <v>91</v>
      </c>
      <c r="I22" s="25" t="s">
        <v>92</v>
      </c>
      <c r="J22" s="24">
        <f>D22*G22</f>
        <v>0</v>
      </c>
      <c r="K22" s="53"/>
      <c r="L22" s="54"/>
    </row>
    <row r="23" spans="1:13" s="18" customFormat="1" ht="13" x14ac:dyDescent="0.2">
      <c r="A23" s="22" t="s">
        <v>40</v>
      </c>
      <c r="D23" s="8"/>
      <c r="J23" s="8"/>
      <c r="K23" s="53">
        <f>ROUNDDOWN(J24/1000,0)</f>
        <v>0</v>
      </c>
      <c r="L23" s="54"/>
    </row>
    <row r="24" spans="1:13" s="18" customFormat="1" ht="13" x14ac:dyDescent="0.2">
      <c r="A24" s="22"/>
      <c r="C24" s="18" t="s">
        <v>88</v>
      </c>
      <c r="D24" s="24"/>
      <c r="E24" s="18" t="s">
        <v>89</v>
      </c>
      <c r="F24" s="18" t="s">
        <v>90</v>
      </c>
      <c r="H24" s="18" t="s">
        <v>100</v>
      </c>
      <c r="I24" s="25" t="s">
        <v>92</v>
      </c>
      <c r="J24" s="24">
        <f>D24*G24</f>
        <v>0</v>
      </c>
      <c r="K24" s="55"/>
      <c r="L24" s="54"/>
    </row>
    <row r="25" spans="1:13" s="18" customFormat="1" ht="13" x14ac:dyDescent="0.2">
      <c r="A25" s="19" t="s">
        <v>41</v>
      </c>
      <c r="B25" s="26"/>
      <c r="C25" s="26"/>
      <c r="D25" s="27"/>
      <c r="E25" s="26"/>
      <c r="F25" s="26"/>
      <c r="G25" s="26"/>
      <c r="H25" s="26"/>
      <c r="I25" s="26"/>
      <c r="J25" s="27"/>
      <c r="K25" s="56"/>
      <c r="L25" s="57">
        <f>SUM(K26:K39)</f>
        <v>0</v>
      </c>
    </row>
    <row r="26" spans="1:13" s="18" customFormat="1" ht="13" x14ac:dyDescent="0.2">
      <c r="A26" s="22" t="s">
        <v>42</v>
      </c>
      <c r="D26" s="8"/>
      <c r="J26" s="24"/>
      <c r="K26" s="53">
        <f>ROUNDDOWN((J27+J28)/1000,0)</f>
        <v>0</v>
      </c>
      <c r="L26" s="54"/>
    </row>
    <row r="27" spans="1:13" s="18" customFormat="1" ht="13" x14ac:dyDescent="0.2">
      <c r="A27" s="22"/>
      <c r="B27" s="18" t="s">
        <v>101</v>
      </c>
      <c r="D27" s="24"/>
      <c r="I27" s="25" t="s">
        <v>92</v>
      </c>
      <c r="J27" s="24"/>
      <c r="K27" s="53"/>
      <c r="L27" s="54"/>
    </row>
    <row r="28" spans="1:13" s="18" customFormat="1" ht="13" x14ac:dyDescent="0.2">
      <c r="A28" s="22"/>
      <c r="B28" s="18" t="s">
        <v>102</v>
      </c>
      <c r="D28" s="24"/>
      <c r="I28" s="25" t="s">
        <v>92</v>
      </c>
      <c r="J28" s="24"/>
      <c r="K28" s="53"/>
      <c r="L28" s="54"/>
    </row>
    <row r="29" spans="1:13" s="18" customFormat="1" ht="13" x14ac:dyDescent="0.2">
      <c r="A29" s="22" t="s">
        <v>43</v>
      </c>
      <c r="D29" s="24"/>
      <c r="J29" s="24"/>
      <c r="K29" s="53">
        <f>ROUNDDOWN((J30+J31+J32)/1000,0)</f>
        <v>0</v>
      </c>
      <c r="L29" s="54"/>
    </row>
    <row r="30" spans="1:13" s="18" customFormat="1" ht="13" x14ac:dyDescent="0.2">
      <c r="A30" s="22" t="s">
        <v>103</v>
      </c>
      <c r="B30" s="18" t="s">
        <v>104</v>
      </c>
      <c r="D30" s="24"/>
      <c r="I30" s="25" t="s">
        <v>92</v>
      </c>
      <c r="J30" s="24"/>
      <c r="K30" s="53"/>
      <c r="L30" s="54"/>
    </row>
    <row r="31" spans="1:13" s="18" customFormat="1" ht="13" x14ac:dyDescent="0.2">
      <c r="A31" s="22"/>
      <c r="B31" s="18" t="s">
        <v>105</v>
      </c>
      <c r="D31" s="24"/>
      <c r="I31" s="25" t="s">
        <v>92</v>
      </c>
      <c r="J31" s="24"/>
      <c r="K31" s="53"/>
      <c r="L31" s="54"/>
    </row>
    <row r="32" spans="1:13" s="18" customFormat="1" ht="13" x14ac:dyDescent="0.2">
      <c r="A32" s="82" t="s">
        <v>106</v>
      </c>
      <c r="B32" s="18" t="s">
        <v>105</v>
      </c>
      <c r="D32" s="24"/>
      <c r="I32" s="25" t="s">
        <v>92</v>
      </c>
      <c r="J32" s="24"/>
      <c r="K32" s="53"/>
      <c r="L32" s="54"/>
    </row>
    <row r="33" spans="1:12" s="18" customFormat="1" ht="13" x14ac:dyDescent="0.2">
      <c r="A33" s="151" t="s">
        <v>44</v>
      </c>
      <c r="B33" s="152"/>
      <c r="C33" s="152"/>
      <c r="D33" s="157"/>
      <c r="E33" s="152"/>
      <c r="F33" s="152"/>
      <c r="G33" s="152"/>
      <c r="H33" s="152"/>
      <c r="I33" s="152"/>
      <c r="J33" s="157"/>
      <c r="K33" s="155">
        <f>ROUNDDOWN((J34)/1000,0)</f>
        <v>0</v>
      </c>
      <c r="L33" s="156"/>
    </row>
    <row r="34" spans="1:12" s="18" customFormat="1" ht="13" x14ac:dyDescent="0.2">
      <c r="A34" s="151"/>
      <c r="B34" s="159" t="s">
        <v>107</v>
      </c>
      <c r="C34" s="152"/>
      <c r="D34" s="153"/>
      <c r="E34" s="152"/>
      <c r="F34" s="152"/>
      <c r="G34" s="152"/>
      <c r="H34" s="152"/>
      <c r="I34" s="154" t="s">
        <v>92</v>
      </c>
      <c r="J34" s="153"/>
      <c r="K34" s="155"/>
      <c r="L34" s="156"/>
    </row>
    <row r="35" spans="1:12" s="18" customFormat="1" ht="13" x14ac:dyDescent="0.2">
      <c r="A35" s="22" t="s">
        <v>45</v>
      </c>
      <c r="D35" s="24"/>
      <c r="J35" s="24"/>
      <c r="K35" s="53">
        <f>ROUNDDOWN((J36+J37+J38+J39)/1000,0)</f>
        <v>0</v>
      </c>
      <c r="L35" s="54"/>
    </row>
    <row r="36" spans="1:12" s="18" customFormat="1" ht="13" x14ac:dyDescent="0.2">
      <c r="A36" s="22" t="s">
        <v>108</v>
      </c>
      <c r="C36" s="18" t="s">
        <v>88</v>
      </c>
      <c r="D36" s="24"/>
      <c r="E36" s="18" t="s">
        <v>89</v>
      </c>
      <c r="F36" s="18" t="s">
        <v>90</v>
      </c>
      <c r="H36" s="18" t="s">
        <v>109</v>
      </c>
      <c r="I36" s="25" t="s">
        <v>92</v>
      </c>
      <c r="J36" s="24">
        <f>D36*G36</f>
        <v>0</v>
      </c>
      <c r="K36" s="53"/>
      <c r="L36" s="54"/>
    </row>
    <row r="37" spans="1:12" s="18" customFormat="1" ht="13" x14ac:dyDescent="0.2">
      <c r="A37" s="22" t="s">
        <v>110</v>
      </c>
      <c r="B37" s="18" t="s">
        <v>111</v>
      </c>
      <c r="D37" s="24"/>
      <c r="I37" s="25" t="s">
        <v>92</v>
      </c>
      <c r="J37" s="24"/>
      <c r="K37" s="53"/>
      <c r="L37" s="54"/>
    </row>
    <row r="38" spans="1:12" s="18" customFormat="1" ht="13" x14ac:dyDescent="0.2">
      <c r="A38" s="22"/>
      <c r="B38" s="18" t="s">
        <v>112</v>
      </c>
      <c r="D38" s="24"/>
      <c r="I38" s="25" t="s">
        <v>92</v>
      </c>
      <c r="J38" s="24"/>
      <c r="K38" s="53"/>
      <c r="L38" s="54"/>
    </row>
    <row r="39" spans="1:12" s="18" customFormat="1" ht="13" x14ac:dyDescent="0.2">
      <c r="A39" s="22" t="s">
        <v>113</v>
      </c>
      <c r="B39" s="18" t="s">
        <v>114</v>
      </c>
      <c r="D39" s="24"/>
      <c r="I39" s="25" t="s">
        <v>92</v>
      </c>
      <c r="J39" s="24"/>
      <c r="K39" s="53"/>
      <c r="L39" s="54"/>
    </row>
    <row r="40" spans="1:12" s="18" customFormat="1" ht="13" x14ac:dyDescent="0.2">
      <c r="A40" s="195" t="s">
        <v>115</v>
      </c>
      <c r="B40" s="196"/>
      <c r="C40" s="26"/>
      <c r="D40" s="27">
        <f>SUM(L6:L39)*1000</f>
        <v>0</v>
      </c>
      <c r="E40" s="26" t="s">
        <v>89</v>
      </c>
      <c r="F40" s="26" t="s">
        <v>90</v>
      </c>
      <c r="G40" s="26">
        <v>8</v>
      </c>
      <c r="H40" s="26" t="s">
        <v>116</v>
      </c>
      <c r="I40" s="28" t="s">
        <v>92</v>
      </c>
      <c r="J40" s="27">
        <f>D40*G40%</f>
        <v>0</v>
      </c>
      <c r="K40" s="56"/>
      <c r="L40" s="57">
        <f>ROUNDDOWN((J40)/1000,0)</f>
        <v>0</v>
      </c>
    </row>
    <row r="41" spans="1:12" s="18" customFormat="1" ht="13" x14ac:dyDescent="0.2">
      <c r="A41" s="132" t="s">
        <v>48</v>
      </c>
      <c r="B41" s="131"/>
      <c r="C41" s="26"/>
      <c r="D41" s="27"/>
      <c r="E41" s="26"/>
      <c r="F41" s="26"/>
      <c r="G41" s="26"/>
      <c r="H41" s="26"/>
      <c r="I41" s="28"/>
      <c r="J41" s="27"/>
      <c r="K41" s="56"/>
      <c r="L41" s="57">
        <f>SUM(K42:K43)</f>
        <v>0</v>
      </c>
    </row>
    <row r="42" spans="1:12" s="18" customFormat="1" ht="13" x14ac:dyDescent="0.2">
      <c r="A42" s="133"/>
      <c r="B42" s="138" t="s">
        <v>117</v>
      </c>
      <c r="D42" s="23"/>
      <c r="I42" s="25" t="s">
        <v>92</v>
      </c>
      <c r="J42" s="23"/>
      <c r="K42" s="55">
        <f>ROUNDDOWN((J42+J43)/1000,0)</f>
        <v>0</v>
      </c>
      <c r="L42" s="60"/>
    </row>
    <row r="43" spans="1:12" s="18" customFormat="1" ht="13" x14ac:dyDescent="0.2">
      <c r="A43" s="133"/>
      <c r="B43" s="138" t="s">
        <v>118</v>
      </c>
      <c r="D43" s="23"/>
      <c r="I43" s="25" t="s">
        <v>92</v>
      </c>
      <c r="J43" s="23"/>
      <c r="K43" s="55"/>
      <c r="L43" s="60"/>
    </row>
    <row r="44" spans="1:12" s="16" customFormat="1" ht="13.5" thickBot="1" x14ac:dyDescent="0.25">
      <c r="A44" s="140" t="s">
        <v>119</v>
      </c>
      <c r="B44" s="70"/>
      <c r="C44" s="70"/>
      <c r="D44" s="70"/>
      <c r="E44" s="70"/>
      <c r="F44" s="70"/>
      <c r="G44" s="70"/>
      <c r="H44" s="70"/>
      <c r="I44" s="70"/>
      <c r="J44" s="71"/>
      <c r="K44" s="72"/>
      <c r="L44" s="73">
        <f>SUM(L6:L41)</f>
        <v>0</v>
      </c>
    </row>
    <row r="45" spans="1:12" s="16" customFormat="1" ht="13" x14ac:dyDescent="0.2">
      <c r="A45" s="74" t="s">
        <v>120</v>
      </c>
      <c r="B45" s="75"/>
      <c r="C45" s="75"/>
      <c r="D45" s="75"/>
      <c r="E45" s="75"/>
      <c r="F45" s="75"/>
      <c r="G45" s="75"/>
      <c r="H45" s="75"/>
      <c r="I45" s="75"/>
      <c r="J45" s="75"/>
      <c r="K45" s="197">
        <f>L44*1000</f>
        <v>0</v>
      </c>
      <c r="L45" s="198"/>
    </row>
    <row r="46" spans="1:12" s="16" customFormat="1" ht="13" x14ac:dyDescent="0.2">
      <c r="A46" s="74" t="s">
        <v>121</v>
      </c>
      <c r="B46" s="75"/>
      <c r="C46" s="75"/>
      <c r="D46" s="75"/>
      <c r="E46" s="75"/>
      <c r="F46" s="75"/>
      <c r="G46" s="75"/>
      <c r="H46" s="75"/>
      <c r="I46" s="75"/>
      <c r="J46" s="76"/>
      <c r="K46" s="199">
        <f>ROUNDDOWN(K45*0.1,0)</f>
        <v>0</v>
      </c>
      <c r="L46" s="200"/>
    </row>
    <row r="47" spans="1:12" s="16" customFormat="1" ht="13" x14ac:dyDescent="0.2">
      <c r="A47" s="74" t="s">
        <v>122</v>
      </c>
      <c r="B47" s="75"/>
      <c r="C47" s="75"/>
      <c r="D47" s="75"/>
      <c r="E47" s="75"/>
      <c r="F47" s="75"/>
      <c r="G47" s="75"/>
      <c r="H47" s="75"/>
      <c r="I47" s="75"/>
      <c r="J47" s="76"/>
      <c r="K47" s="199">
        <f>K45+K46</f>
        <v>0</v>
      </c>
      <c r="L47" s="200"/>
    </row>
    <row r="48" spans="1:12" s="16" customFormat="1" ht="13" x14ac:dyDescent="0.2">
      <c r="B48" s="77"/>
      <c r="D48" s="78"/>
      <c r="J48" s="78"/>
    </row>
    <row r="49" spans="1:13" s="16" customFormat="1" ht="13" x14ac:dyDescent="0.2">
      <c r="A49" s="185" t="s">
        <v>85</v>
      </c>
      <c r="B49" s="185"/>
      <c r="C49" s="185"/>
      <c r="D49" s="185"/>
      <c r="E49" s="185"/>
      <c r="F49" s="185"/>
      <c r="G49" s="185"/>
      <c r="H49" s="185"/>
      <c r="I49" s="185"/>
      <c r="J49" s="185"/>
      <c r="K49" s="185" t="s">
        <v>123</v>
      </c>
      <c r="L49" s="185"/>
    </row>
    <row r="50" spans="1:13" s="16" customFormat="1" ht="13" x14ac:dyDescent="0.2">
      <c r="A50" s="52" t="s">
        <v>49</v>
      </c>
      <c r="B50" s="79"/>
      <c r="C50" s="79"/>
      <c r="D50" s="80"/>
      <c r="E50" s="79"/>
      <c r="F50" s="79"/>
      <c r="G50" s="79"/>
      <c r="H50" s="79"/>
      <c r="I50" s="79"/>
      <c r="J50" s="81"/>
      <c r="K50" s="206">
        <f>SUM(K51:K55)</f>
        <v>0</v>
      </c>
      <c r="L50" s="207"/>
    </row>
    <row r="51" spans="1:13" s="16" customFormat="1" ht="13" x14ac:dyDescent="0.2">
      <c r="A51" s="82" t="s">
        <v>124</v>
      </c>
      <c r="D51" s="78"/>
      <c r="J51" s="83"/>
      <c r="K51" s="84">
        <f>SUM(J52:J53)</f>
        <v>0</v>
      </c>
      <c r="L51" s="85"/>
      <c r="M51" s="86"/>
    </row>
    <row r="52" spans="1:13" s="16" customFormat="1" ht="13" x14ac:dyDescent="0.2">
      <c r="A52" s="82"/>
      <c r="B52" s="87" t="s">
        <v>9</v>
      </c>
      <c r="C52" s="87"/>
      <c r="D52" s="78"/>
      <c r="I52" s="88" t="s">
        <v>92</v>
      </c>
      <c r="J52" s="83"/>
      <c r="K52" s="82"/>
      <c r="L52" s="89"/>
      <c r="M52" s="90"/>
    </row>
    <row r="53" spans="1:13" s="16" customFormat="1" ht="13" x14ac:dyDescent="0.2">
      <c r="A53" s="82"/>
      <c r="B53" s="87" t="s">
        <v>125</v>
      </c>
      <c r="C53" s="87"/>
      <c r="D53" s="78"/>
      <c r="I53" s="88" t="s">
        <v>92</v>
      </c>
      <c r="J53" s="83"/>
      <c r="K53" s="82"/>
      <c r="L53" s="89"/>
      <c r="M53" s="90"/>
    </row>
    <row r="54" spans="1:13" s="16" customFormat="1" ht="13" x14ac:dyDescent="0.2">
      <c r="A54" s="82" t="s">
        <v>126</v>
      </c>
      <c r="D54" s="78"/>
      <c r="J54" s="83"/>
      <c r="K54" s="84">
        <f>SUM(J55)</f>
        <v>0</v>
      </c>
      <c r="L54" s="85"/>
    </row>
    <row r="55" spans="1:13" s="16" customFormat="1" ht="13" x14ac:dyDescent="0.2">
      <c r="A55" s="82"/>
      <c r="B55" s="87" t="s">
        <v>12</v>
      </c>
      <c r="C55" s="87"/>
      <c r="D55" s="78"/>
      <c r="I55" s="88" t="s">
        <v>92</v>
      </c>
      <c r="J55" s="83"/>
      <c r="K55" s="84"/>
      <c r="L55" s="89"/>
      <c r="M55" s="90"/>
    </row>
    <row r="56" spans="1:13" s="16" customFormat="1" ht="13" x14ac:dyDescent="0.2">
      <c r="A56" s="91"/>
      <c r="B56" s="92"/>
      <c r="C56" s="92"/>
      <c r="D56" s="93"/>
      <c r="E56" s="92"/>
      <c r="F56" s="92"/>
      <c r="G56" s="92"/>
      <c r="H56" s="92"/>
      <c r="I56" s="92"/>
      <c r="J56" s="94"/>
      <c r="K56" s="91"/>
      <c r="L56" s="95"/>
    </row>
    <row r="57" spans="1:13" s="16" customFormat="1" ht="13" x14ac:dyDescent="0.2">
      <c r="A57" s="74" t="s">
        <v>127</v>
      </c>
      <c r="B57" s="75"/>
      <c r="C57" s="75"/>
      <c r="D57" s="75"/>
      <c r="E57" s="75"/>
      <c r="F57" s="75"/>
      <c r="G57" s="75"/>
      <c r="H57" s="75"/>
      <c r="I57" s="75"/>
      <c r="J57" s="76"/>
      <c r="K57" s="199">
        <f>ROUNDDOWN(K50*0.1,0)</f>
        <v>0</v>
      </c>
      <c r="L57" s="200"/>
    </row>
    <row r="58" spans="1:13" s="16" customFormat="1" ht="13" x14ac:dyDescent="0.2">
      <c r="A58" s="42" t="s">
        <v>128</v>
      </c>
      <c r="B58" s="75"/>
      <c r="C58" s="75"/>
      <c r="D58" s="75"/>
      <c r="E58" s="75"/>
      <c r="F58" s="75"/>
      <c r="G58" s="75"/>
      <c r="H58" s="75"/>
      <c r="I58" s="75"/>
      <c r="J58" s="76"/>
      <c r="K58" s="199">
        <f>K50+K57</f>
        <v>0</v>
      </c>
      <c r="L58" s="200"/>
    </row>
    <row r="59" spans="1:13" s="16" customFormat="1" ht="13" x14ac:dyDescent="0.2">
      <c r="D59" s="90"/>
      <c r="J59" s="90"/>
    </row>
    <row r="60" spans="1:13" s="16" customFormat="1" ht="13" x14ac:dyDescent="0.2">
      <c r="A60" s="190" t="s">
        <v>129</v>
      </c>
      <c r="B60" s="208"/>
      <c r="C60" s="208"/>
      <c r="D60" s="208"/>
      <c r="E60" s="208"/>
      <c r="F60" s="208"/>
      <c r="G60" s="208"/>
      <c r="H60" s="208"/>
      <c r="I60" s="208"/>
      <c r="J60" s="209"/>
      <c r="K60" s="210">
        <f>ROUNDDOWN(K45+K50,0)</f>
        <v>0</v>
      </c>
      <c r="L60" s="211"/>
    </row>
    <row r="61" spans="1:13" s="16" customFormat="1" ht="13" x14ac:dyDescent="0.2">
      <c r="A61" s="201" t="s">
        <v>130</v>
      </c>
      <c r="B61" s="202"/>
      <c r="C61" s="202"/>
      <c r="D61" s="202"/>
      <c r="E61" s="202"/>
      <c r="F61" s="202"/>
      <c r="G61" s="202"/>
      <c r="H61" s="202"/>
      <c r="I61" s="202"/>
      <c r="J61" s="203"/>
      <c r="K61" s="199">
        <f>K46+K57</f>
        <v>0</v>
      </c>
      <c r="L61" s="200"/>
    </row>
    <row r="62" spans="1:13" s="16" customFormat="1" ht="13" x14ac:dyDescent="0.2">
      <c r="A62" s="201" t="s">
        <v>131</v>
      </c>
      <c r="B62" s="202"/>
      <c r="C62" s="202"/>
      <c r="D62" s="202"/>
      <c r="E62" s="202"/>
      <c r="F62" s="202"/>
      <c r="G62" s="202"/>
      <c r="H62" s="202"/>
      <c r="I62" s="202"/>
      <c r="J62" s="203"/>
      <c r="K62" s="199">
        <f>K60+K61</f>
        <v>0</v>
      </c>
      <c r="L62" s="200"/>
    </row>
    <row r="63" spans="1:13" ht="13.5" customHeight="1" x14ac:dyDescent="0.2"/>
    <row r="64" spans="1:13" ht="48" customHeight="1" x14ac:dyDescent="0.2">
      <c r="A64" s="204" t="s">
        <v>132</v>
      </c>
      <c r="B64" s="204"/>
      <c r="C64" s="204"/>
      <c r="D64" s="204"/>
      <c r="E64" s="204"/>
      <c r="F64" s="204"/>
      <c r="G64" s="204"/>
      <c r="H64" s="204"/>
      <c r="I64" s="204"/>
      <c r="J64" s="204"/>
      <c r="K64" s="204"/>
      <c r="L64" s="204"/>
    </row>
    <row r="65" spans="1:12" ht="30.75" customHeight="1" x14ac:dyDescent="0.2">
      <c r="A65" s="205" t="s">
        <v>133</v>
      </c>
      <c r="B65" s="205"/>
      <c r="C65" s="205"/>
      <c r="D65" s="205"/>
      <c r="E65" s="205"/>
      <c r="F65" s="205"/>
      <c r="G65" s="205"/>
      <c r="H65" s="205"/>
      <c r="I65" s="205"/>
      <c r="J65" s="205"/>
      <c r="K65" s="205"/>
      <c r="L65" s="205"/>
    </row>
  </sheetData>
  <mergeCells count="24">
    <mergeCell ref="A62:J62"/>
    <mergeCell ref="K62:L62"/>
    <mergeCell ref="A64:L64"/>
    <mergeCell ref="A65:L65"/>
    <mergeCell ref="K50:L50"/>
    <mergeCell ref="K57:L57"/>
    <mergeCell ref="K58:L58"/>
    <mergeCell ref="A60:J60"/>
    <mergeCell ref="K60:L60"/>
    <mergeCell ref="A61:J61"/>
    <mergeCell ref="K61:L61"/>
    <mergeCell ref="A49:J49"/>
    <mergeCell ref="K49:L49"/>
    <mergeCell ref="A2:L2"/>
    <mergeCell ref="B3:I3"/>
    <mergeCell ref="J3:L3"/>
    <mergeCell ref="A4:B4"/>
    <mergeCell ref="A5:J5"/>
    <mergeCell ref="K5:L5"/>
    <mergeCell ref="A10:B10"/>
    <mergeCell ref="A40:B40"/>
    <mergeCell ref="K45:L45"/>
    <mergeCell ref="K46:L46"/>
    <mergeCell ref="K47:L47"/>
  </mergeCells>
  <phoneticPr fontId="14"/>
  <pageMargins left="0.63" right="0.4" top="0.32" bottom="0.23" header="0.24" footer="0.2"/>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98679-4689-4A3A-8B03-2D929E9EC8FB}">
  <sheetPr>
    <pageSetUpPr fitToPage="1"/>
  </sheetPr>
  <dimension ref="A1:L69"/>
  <sheetViews>
    <sheetView showGridLines="0" zoomScaleNormal="100" workbookViewId="0">
      <selection activeCell="P19" sqref="P19"/>
    </sheetView>
  </sheetViews>
  <sheetFormatPr defaultColWidth="9" defaultRowHeight="19.5" customHeight="1" x14ac:dyDescent="0.2"/>
  <cols>
    <col min="1" max="1" width="16.36328125" style="104" bestFit="1" customWidth="1"/>
    <col min="2" max="2" width="20" style="104" bestFit="1" customWidth="1"/>
    <col min="3" max="3" width="3.36328125" style="104" bestFit="1" customWidth="1"/>
    <col min="4" max="4" width="10.90625" style="105" bestFit="1" customWidth="1"/>
    <col min="5" max="6" width="3.36328125" style="104" bestFit="1" customWidth="1"/>
    <col min="7" max="7" width="3.453125" style="104" bestFit="1" customWidth="1"/>
    <col min="8" max="9" width="4.6328125" style="104" bestFit="1" customWidth="1"/>
    <col min="10" max="10" width="9.6328125" style="105" bestFit="1" customWidth="1"/>
    <col min="11" max="11" width="9.36328125" style="104" bestFit="1" customWidth="1"/>
    <col min="12" max="12" width="8.08984375" style="104" bestFit="1" customWidth="1"/>
    <col min="13" max="16384" width="9" style="104"/>
  </cols>
  <sheetData>
    <row r="1" spans="1:12" ht="19.5" customHeight="1" x14ac:dyDescent="0.2">
      <c r="A1" s="142"/>
      <c r="K1" s="105"/>
      <c r="L1" s="15" t="s">
        <v>0</v>
      </c>
    </row>
    <row r="2" spans="1:12" ht="19.5" customHeight="1" x14ac:dyDescent="0.2">
      <c r="A2" s="215" t="s">
        <v>134</v>
      </c>
      <c r="B2" s="215"/>
      <c r="C2" s="215"/>
      <c r="D2" s="215"/>
      <c r="E2" s="215"/>
      <c r="F2" s="215"/>
      <c r="G2" s="215"/>
      <c r="H2" s="215"/>
      <c r="I2" s="215"/>
      <c r="J2" s="215"/>
      <c r="K2" s="215"/>
      <c r="L2" s="215"/>
    </row>
    <row r="3" spans="1:12" s="106" customFormat="1" ht="16.5" customHeight="1" x14ac:dyDescent="0.2">
      <c r="B3" s="216"/>
      <c r="C3" s="216"/>
      <c r="D3" s="216"/>
      <c r="E3" s="216"/>
      <c r="F3" s="216"/>
      <c r="G3" s="216"/>
      <c r="H3" s="216"/>
      <c r="J3" s="217"/>
      <c r="K3" s="217"/>
      <c r="L3" s="217"/>
    </row>
    <row r="4" spans="1:12" s="106" customFormat="1" ht="18" customHeight="1" thickBot="1" x14ac:dyDescent="0.25">
      <c r="A4" s="218" t="s">
        <v>223</v>
      </c>
      <c r="B4" s="218"/>
      <c r="C4" s="218"/>
      <c r="D4" s="218"/>
      <c r="E4" s="218"/>
      <c r="F4" s="218"/>
      <c r="G4" s="218"/>
      <c r="H4" s="218"/>
      <c r="I4" s="218"/>
      <c r="J4" s="218"/>
      <c r="K4" s="219"/>
      <c r="L4" s="219"/>
    </row>
    <row r="5" spans="1:12" s="106" customFormat="1" ht="18" customHeight="1" x14ac:dyDescent="0.2">
      <c r="A5" s="220" t="s">
        <v>135</v>
      </c>
      <c r="B5" s="221"/>
      <c r="C5" s="221"/>
      <c r="D5" s="221"/>
      <c r="E5" s="221"/>
      <c r="F5" s="221"/>
      <c r="G5" s="221"/>
      <c r="H5" s="221"/>
      <c r="I5" s="221"/>
      <c r="J5" s="222"/>
      <c r="K5" s="223" t="s">
        <v>136</v>
      </c>
      <c r="L5" s="224"/>
    </row>
    <row r="6" spans="1:12" s="106" customFormat="1" ht="18" customHeight="1" x14ac:dyDescent="0.2">
      <c r="A6" s="129" t="s">
        <v>137</v>
      </c>
      <c r="B6" s="128"/>
      <c r="C6" s="128"/>
      <c r="D6" s="128"/>
      <c r="E6" s="128"/>
      <c r="F6" s="128"/>
      <c r="G6" s="128"/>
      <c r="H6" s="128"/>
      <c r="I6" s="128"/>
      <c r="J6" s="127"/>
      <c r="K6" s="126"/>
      <c r="L6" s="125">
        <f>SUM(K7:K35)</f>
        <v>0</v>
      </c>
    </row>
    <row r="7" spans="1:12" s="106" customFormat="1" ht="18" customHeight="1" x14ac:dyDescent="0.2">
      <c r="A7" s="162" t="s">
        <v>138</v>
      </c>
      <c r="B7" s="163"/>
      <c r="C7" s="163"/>
      <c r="D7" s="164"/>
      <c r="E7" s="163"/>
      <c r="F7" s="163"/>
      <c r="G7" s="163"/>
      <c r="H7" s="163"/>
      <c r="I7" s="163"/>
      <c r="J7" s="164"/>
      <c r="K7" s="165">
        <f>ROUNDDOWN((J8+J9+J10)/1000,0)</f>
        <v>0</v>
      </c>
      <c r="L7" s="166"/>
    </row>
    <row r="8" spans="1:12" s="106" customFormat="1" ht="18" customHeight="1" x14ac:dyDescent="0.2">
      <c r="A8" s="162"/>
      <c r="B8" s="163" t="s">
        <v>139</v>
      </c>
      <c r="C8" s="163"/>
      <c r="D8" s="164"/>
      <c r="E8" s="163"/>
      <c r="F8" s="163"/>
      <c r="G8" s="163"/>
      <c r="H8" s="163"/>
      <c r="I8" s="167" t="s">
        <v>140</v>
      </c>
      <c r="J8" s="164"/>
      <c r="K8" s="165"/>
      <c r="L8" s="168"/>
    </row>
    <row r="9" spans="1:12" s="106" customFormat="1" ht="18" customHeight="1" x14ac:dyDescent="0.2">
      <c r="A9" s="162"/>
      <c r="B9" s="163" t="s">
        <v>141</v>
      </c>
      <c r="C9" s="163"/>
      <c r="D9" s="164"/>
      <c r="E9" s="163"/>
      <c r="F9" s="163"/>
      <c r="G9" s="163"/>
      <c r="H9" s="163"/>
      <c r="I9" s="167" t="s">
        <v>140</v>
      </c>
      <c r="J9" s="164"/>
      <c r="K9" s="165"/>
      <c r="L9" s="168"/>
    </row>
    <row r="10" spans="1:12" s="106" customFormat="1" ht="18" customHeight="1" x14ac:dyDescent="0.2">
      <c r="A10" s="162"/>
      <c r="B10" s="163" t="s">
        <v>142</v>
      </c>
      <c r="C10" s="163"/>
      <c r="D10" s="164"/>
      <c r="E10" s="163"/>
      <c r="F10" s="163"/>
      <c r="G10" s="163"/>
      <c r="H10" s="163"/>
      <c r="I10" s="167" t="s">
        <v>140</v>
      </c>
      <c r="J10" s="164"/>
      <c r="K10" s="165"/>
      <c r="L10" s="168"/>
    </row>
    <row r="11" spans="1:12" s="106" customFormat="1" ht="18" customHeight="1" x14ac:dyDescent="0.2">
      <c r="A11" s="121"/>
      <c r="D11" s="107"/>
      <c r="I11" s="120"/>
      <c r="J11" s="107"/>
      <c r="K11" s="119"/>
      <c r="L11" s="118"/>
    </row>
    <row r="12" spans="1:12" s="106" customFormat="1" ht="18" customHeight="1" x14ac:dyDescent="0.2">
      <c r="A12" s="121" t="s">
        <v>143</v>
      </c>
      <c r="D12" s="107"/>
      <c r="J12" s="107"/>
      <c r="K12" s="119">
        <f>ROUNDDOWN((J13+J14)/1000,0)</f>
        <v>0</v>
      </c>
      <c r="L12" s="118"/>
    </row>
    <row r="13" spans="1:12" s="106" customFormat="1" ht="18" customHeight="1" x14ac:dyDescent="0.2">
      <c r="A13" s="121"/>
      <c r="B13" s="106" t="s">
        <v>144</v>
      </c>
      <c r="D13" s="107"/>
      <c r="I13" s="120" t="s">
        <v>140</v>
      </c>
      <c r="J13" s="107"/>
      <c r="K13" s="119"/>
      <c r="L13" s="118"/>
    </row>
    <row r="14" spans="1:12" s="106" customFormat="1" ht="18" customHeight="1" x14ac:dyDescent="0.2">
      <c r="A14" s="121"/>
      <c r="B14" s="106" t="s">
        <v>145</v>
      </c>
      <c r="D14" s="107"/>
      <c r="I14" s="120" t="s">
        <v>140</v>
      </c>
      <c r="J14" s="107"/>
      <c r="K14" s="119"/>
      <c r="L14" s="118"/>
    </row>
    <row r="15" spans="1:12" s="106" customFormat="1" ht="18" customHeight="1" x14ac:dyDescent="0.2">
      <c r="A15" s="121"/>
      <c r="D15" s="107"/>
      <c r="I15" s="120"/>
      <c r="J15" s="107"/>
      <c r="K15" s="119"/>
      <c r="L15" s="118"/>
    </row>
    <row r="16" spans="1:12" s="106" customFormat="1" ht="18" customHeight="1" x14ac:dyDescent="0.2">
      <c r="A16" s="121" t="s">
        <v>146</v>
      </c>
      <c r="D16" s="123"/>
      <c r="J16" s="123"/>
      <c r="K16" s="119">
        <f>ROUNDDOWN((J17+J18)/1000,0)</f>
        <v>0</v>
      </c>
      <c r="L16" s="122"/>
    </row>
    <row r="17" spans="1:12" s="106" customFormat="1" ht="18" customHeight="1" x14ac:dyDescent="0.2">
      <c r="A17" s="121"/>
      <c r="B17" s="106" t="s">
        <v>147</v>
      </c>
      <c r="C17" s="106" t="s">
        <v>148</v>
      </c>
      <c r="D17" s="107"/>
      <c r="E17" s="106" t="s">
        <v>149</v>
      </c>
      <c r="F17" s="106" t="s">
        <v>150</v>
      </c>
      <c r="H17" s="106" t="s">
        <v>151</v>
      </c>
      <c r="I17" s="120" t="s">
        <v>152</v>
      </c>
      <c r="J17" s="107">
        <f>D17*G17</f>
        <v>0</v>
      </c>
      <c r="K17" s="124"/>
      <c r="L17" s="118"/>
    </row>
    <row r="18" spans="1:12" s="106" customFormat="1" ht="18" customHeight="1" x14ac:dyDescent="0.2">
      <c r="A18" s="121"/>
      <c r="B18" s="106" t="s">
        <v>153</v>
      </c>
      <c r="C18" s="106" t="s">
        <v>148</v>
      </c>
      <c r="D18" s="107"/>
      <c r="E18" s="106" t="s">
        <v>149</v>
      </c>
      <c r="F18" s="106" t="s">
        <v>150</v>
      </c>
      <c r="H18" s="106" t="s">
        <v>154</v>
      </c>
      <c r="I18" s="120" t="s">
        <v>152</v>
      </c>
      <c r="J18" s="107">
        <f>D18*G18</f>
        <v>0</v>
      </c>
      <c r="K18" s="119"/>
      <c r="L18" s="118"/>
    </row>
    <row r="19" spans="1:12" s="106" customFormat="1" ht="18" customHeight="1" x14ac:dyDescent="0.2">
      <c r="A19" s="121"/>
      <c r="D19" s="107"/>
      <c r="I19" s="120"/>
      <c r="J19" s="107"/>
      <c r="K19" s="119"/>
      <c r="L19" s="118"/>
    </row>
    <row r="20" spans="1:12" s="106" customFormat="1" ht="18" customHeight="1" x14ac:dyDescent="0.2">
      <c r="A20" s="121" t="s">
        <v>155</v>
      </c>
      <c r="D20" s="107"/>
      <c r="I20" s="120"/>
      <c r="J20" s="107"/>
      <c r="K20" s="119">
        <f>ROUNDDOWN((J21+J22+J23)/1000,0)</f>
        <v>0</v>
      </c>
      <c r="L20" s="118"/>
    </row>
    <row r="21" spans="1:12" s="106" customFormat="1" ht="18" customHeight="1" x14ac:dyDescent="0.2">
      <c r="A21" s="121"/>
      <c r="B21" s="106" t="s">
        <v>156</v>
      </c>
      <c r="D21" s="107"/>
      <c r="I21" s="120" t="s">
        <v>152</v>
      </c>
      <c r="J21" s="107"/>
      <c r="K21" s="119"/>
      <c r="L21" s="118"/>
    </row>
    <row r="22" spans="1:12" s="106" customFormat="1" ht="18" customHeight="1" x14ac:dyDescent="0.2">
      <c r="A22" s="121"/>
      <c r="B22" s="106" t="s">
        <v>157</v>
      </c>
      <c r="D22" s="107"/>
      <c r="I22" s="120" t="s">
        <v>152</v>
      </c>
      <c r="J22" s="107"/>
      <c r="K22" s="119"/>
      <c r="L22" s="118"/>
    </row>
    <row r="23" spans="1:12" s="106" customFormat="1" ht="18" customHeight="1" x14ac:dyDescent="0.2">
      <c r="A23" s="121"/>
      <c r="B23" s="106" t="s">
        <v>158</v>
      </c>
      <c r="D23" s="107"/>
      <c r="I23" s="120" t="s">
        <v>152</v>
      </c>
      <c r="J23" s="107"/>
      <c r="K23" s="119"/>
      <c r="L23" s="118"/>
    </row>
    <row r="24" spans="1:12" s="106" customFormat="1" ht="18" customHeight="1" x14ac:dyDescent="0.2">
      <c r="A24" s="121"/>
      <c r="D24" s="107"/>
      <c r="I24" s="120"/>
      <c r="J24" s="107"/>
      <c r="K24" s="119"/>
      <c r="L24" s="118"/>
    </row>
    <row r="25" spans="1:12" s="106" customFormat="1" ht="18" customHeight="1" x14ac:dyDescent="0.2">
      <c r="A25" s="121" t="s">
        <v>159</v>
      </c>
      <c r="D25" s="123"/>
      <c r="J25" s="123"/>
      <c r="K25" s="119">
        <f>ROUNDDOWN((J26+J27+J28)/1000,0)</f>
        <v>0</v>
      </c>
      <c r="L25" s="118"/>
    </row>
    <row r="26" spans="1:12" s="106" customFormat="1" ht="18" customHeight="1" x14ac:dyDescent="0.2">
      <c r="A26" s="121" t="s">
        <v>160</v>
      </c>
      <c r="B26" s="106" t="s">
        <v>161</v>
      </c>
      <c r="D26" s="107"/>
      <c r="I26" s="120" t="s">
        <v>140</v>
      </c>
      <c r="J26" s="107"/>
      <c r="K26" s="119"/>
      <c r="L26" s="118"/>
    </row>
    <row r="27" spans="1:12" s="106" customFormat="1" ht="18" customHeight="1" x14ac:dyDescent="0.2">
      <c r="A27" s="121"/>
      <c r="B27" s="106" t="s">
        <v>162</v>
      </c>
      <c r="D27" s="107"/>
      <c r="I27" s="120" t="s">
        <v>140</v>
      </c>
      <c r="J27" s="107"/>
      <c r="K27" s="119"/>
      <c r="L27" s="118"/>
    </row>
    <row r="28" spans="1:12" s="106" customFormat="1" ht="18" customHeight="1" x14ac:dyDescent="0.2">
      <c r="A28" s="121" t="s">
        <v>163</v>
      </c>
      <c r="B28" s="106" t="s">
        <v>161</v>
      </c>
      <c r="D28" s="107"/>
      <c r="I28" s="120" t="s">
        <v>140</v>
      </c>
      <c r="J28" s="107"/>
      <c r="K28" s="119"/>
      <c r="L28" s="118"/>
    </row>
    <row r="29" spans="1:12" s="106" customFormat="1" ht="18" customHeight="1" x14ac:dyDescent="0.2">
      <c r="A29" s="121"/>
      <c r="D29" s="107"/>
      <c r="I29" s="120"/>
      <c r="J29" s="107"/>
      <c r="K29" s="119"/>
      <c r="L29" s="118"/>
    </row>
    <row r="30" spans="1:12" s="106" customFormat="1" ht="18" customHeight="1" x14ac:dyDescent="0.2">
      <c r="A30" s="121" t="s">
        <v>164</v>
      </c>
      <c r="D30" s="123"/>
      <c r="J30" s="123"/>
      <c r="K30" s="119">
        <f>ROUNDDOWN((J31+J32+J34+J33)/1000,0)</f>
        <v>0</v>
      </c>
      <c r="L30" s="122"/>
    </row>
    <row r="31" spans="1:12" s="106" customFormat="1" ht="18" customHeight="1" x14ac:dyDescent="0.2">
      <c r="A31" s="121" t="s">
        <v>165</v>
      </c>
      <c r="B31" s="106" t="s">
        <v>166</v>
      </c>
      <c r="D31" s="107"/>
      <c r="I31" s="120" t="s">
        <v>140</v>
      </c>
      <c r="J31" s="107"/>
      <c r="K31" s="119"/>
      <c r="L31" s="118"/>
    </row>
    <row r="32" spans="1:12" s="106" customFormat="1" ht="18" customHeight="1" x14ac:dyDescent="0.2">
      <c r="A32" s="121" t="s">
        <v>167</v>
      </c>
      <c r="B32" s="106" t="s">
        <v>168</v>
      </c>
      <c r="D32" s="107"/>
      <c r="I32" s="120" t="s">
        <v>140</v>
      </c>
      <c r="J32" s="107"/>
      <c r="K32" s="119"/>
      <c r="L32" s="118"/>
    </row>
    <row r="33" spans="1:12" s="106" customFormat="1" ht="18" customHeight="1" x14ac:dyDescent="0.2">
      <c r="A33" s="121" t="s">
        <v>169</v>
      </c>
      <c r="B33" s="106" t="s">
        <v>170</v>
      </c>
      <c r="D33" s="107"/>
      <c r="I33" s="120" t="s">
        <v>140</v>
      </c>
      <c r="J33" s="107"/>
      <c r="K33" s="119"/>
      <c r="L33" s="118"/>
    </row>
    <row r="34" spans="1:12" s="106" customFormat="1" ht="18" customHeight="1" x14ac:dyDescent="0.2">
      <c r="A34" s="121" t="s">
        <v>171</v>
      </c>
      <c r="B34" s="106" t="s">
        <v>172</v>
      </c>
      <c r="C34" s="106" t="s">
        <v>148</v>
      </c>
      <c r="D34" s="107"/>
      <c r="E34" s="106" t="s">
        <v>149</v>
      </c>
      <c r="F34" s="106" t="s">
        <v>150</v>
      </c>
      <c r="H34" s="106" t="s">
        <v>151</v>
      </c>
      <c r="I34" s="120" t="s">
        <v>140</v>
      </c>
      <c r="J34" s="107">
        <f>D34*G34</f>
        <v>0</v>
      </c>
      <c r="K34" s="119"/>
      <c r="L34" s="118"/>
    </row>
    <row r="35" spans="1:12" s="106" customFormat="1" ht="18" customHeight="1" x14ac:dyDescent="0.2">
      <c r="A35" s="121"/>
      <c r="D35" s="107"/>
      <c r="I35" s="120"/>
      <c r="J35" s="107"/>
      <c r="K35" s="119"/>
      <c r="L35" s="118"/>
    </row>
    <row r="36" spans="1:12" s="106" customFormat="1" ht="18" customHeight="1" x14ac:dyDescent="0.2">
      <c r="A36" s="225" t="s">
        <v>173</v>
      </c>
      <c r="B36" s="226"/>
      <c r="C36" s="117"/>
      <c r="D36" s="115">
        <f>SUM(L6)*1000</f>
        <v>0</v>
      </c>
      <c r="E36" s="117" t="s">
        <v>149</v>
      </c>
      <c r="F36" s="117" t="s">
        <v>150</v>
      </c>
      <c r="G36" s="117">
        <v>8</v>
      </c>
      <c r="H36" s="117" t="s">
        <v>174</v>
      </c>
      <c r="I36" s="116" t="s">
        <v>140</v>
      </c>
      <c r="J36" s="115">
        <f>D36*G36%</f>
        <v>0</v>
      </c>
      <c r="K36" s="114"/>
      <c r="L36" s="113">
        <f>ROUNDDOWN((J36)/1000,0)</f>
        <v>0</v>
      </c>
    </row>
    <row r="37" spans="1:12" s="106" customFormat="1" ht="18" customHeight="1" x14ac:dyDescent="0.2">
      <c r="A37" s="136" t="s">
        <v>63</v>
      </c>
      <c r="B37" s="135"/>
      <c r="C37" s="117"/>
      <c r="D37" s="115"/>
      <c r="E37" s="117"/>
      <c r="F37" s="117"/>
      <c r="G37" s="134"/>
      <c r="H37" s="117"/>
      <c r="I37" s="116"/>
      <c r="J37" s="115"/>
      <c r="K37" s="114"/>
      <c r="L37" s="113">
        <f>SUM(K38:K39)</f>
        <v>0</v>
      </c>
    </row>
    <row r="38" spans="1:12" s="106" customFormat="1" ht="18" customHeight="1" x14ac:dyDescent="0.2">
      <c r="A38" s="137"/>
      <c r="B38" s="139" t="s">
        <v>175</v>
      </c>
      <c r="D38" s="123"/>
      <c r="I38" s="120" t="s">
        <v>140</v>
      </c>
      <c r="J38" s="123"/>
      <c r="K38" s="124">
        <f>ROUNDDOWN((J38+J39)/1000,0)</f>
        <v>0</v>
      </c>
      <c r="L38" s="122"/>
    </row>
    <row r="39" spans="1:12" s="106" customFormat="1" ht="18" customHeight="1" x14ac:dyDescent="0.2">
      <c r="A39" s="137"/>
      <c r="B39" s="139" t="s">
        <v>176</v>
      </c>
      <c r="D39" s="123"/>
      <c r="I39" s="120" t="s">
        <v>140</v>
      </c>
      <c r="J39" s="123"/>
      <c r="K39" s="124"/>
      <c r="L39" s="122"/>
    </row>
    <row r="40" spans="1:12" s="106" customFormat="1" ht="18" customHeight="1" thickBot="1" x14ac:dyDescent="0.25">
      <c r="A40" s="227" t="s">
        <v>177</v>
      </c>
      <c r="B40" s="228"/>
      <c r="C40" s="228"/>
      <c r="D40" s="228"/>
      <c r="E40" s="228"/>
      <c r="F40" s="228"/>
      <c r="G40" s="228"/>
      <c r="H40" s="228"/>
      <c r="I40" s="228"/>
      <c r="J40" s="229"/>
      <c r="K40" s="233">
        <f>L6+L36+L37</f>
        <v>0</v>
      </c>
      <c r="L40" s="234"/>
    </row>
    <row r="41" spans="1:12" s="109" customFormat="1" ht="18" customHeight="1" x14ac:dyDescent="0.2">
      <c r="A41" s="112" t="s">
        <v>178</v>
      </c>
      <c r="B41" s="111"/>
      <c r="C41" s="111"/>
      <c r="D41" s="111"/>
      <c r="E41" s="111"/>
      <c r="F41" s="111"/>
      <c r="G41" s="111"/>
      <c r="H41" s="111"/>
      <c r="I41" s="111"/>
      <c r="J41" s="111"/>
      <c r="K41" s="230">
        <f>K40*1000</f>
        <v>0</v>
      </c>
      <c r="L41" s="231"/>
    </row>
    <row r="42" spans="1:12" s="109" customFormat="1" ht="18" customHeight="1" x14ac:dyDescent="0.2">
      <c r="A42" s="235" t="s">
        <v>179</v>
      </c>
      <c r="B42" s="236"/>
      <c r="C42" s="111"/>
      <c r="D42" s="111"/>
      <c r="E42" s="111"/>
      <c r="F42" s="111"/>
      <c r="G42" s="111"/>
      <c r="H42" s="111"/>
      <c r="I42" s="111"/>
      <c r="J42" s="110"/>
      <c r="K42" s="213">
        <f>K40*1000*0.1</f>
        <v>0</v>
      </c>
      <c r="L42" s="214"/>
    </row>
    <row r="43" spans="1:12" s="109" customFormat="1" ht="18" customHeight="1" x14ac:dyDescent="0.2">
      <c r="A43" s="112" t="s">
        <v>180</v>
      </c>
      <c r="B43" s="111"/>
      <c r="C43" s="111"/>
      <c r="D43" s="111"/>
      <c r="E43" s="111"/>
      <c r="F43" s="111"/>
      <c r="G43" s="111"/>
      <c r="H43" s="111"/>
      <c r="I43" s="111"/>
      <c r="J43" s="110"/>
      <c r="K43" s="213">
        <f>K40*1000+K42</f>
        <v>0</v>
      </c>
      <c r="L43" s="214"/>
    </row>
    <row r="44" spans="1:12" s="106" customFormat="1" ht="18" customHeight="1" x14ac:dyDescent="0.2">
      <c r="B44" s="108"/>
      <c r="D44" s="107"/>
      <c r="J44" s="107"/>
    </row>
    <row r="45" spans="1:12" s="106" customFormat="1" ht="18" customHeight="1" x14ac:dyDescent="0.2">
      <c r="A45" s="185" t="s">
        <v>85</v>
      </c>
      <c r="B45" s="185"/>
      <c r="C45" s="185"/>
      <c r="D45" s="185"/>
      <c r="E45" s="185"/>
      <c r="F45" s="185"/>
      <c r="G45" s="185"/>
      <c r="H45" s="185"/>
      <c r="I45" s="185"/>
      <c r="J45" s="185"/>
      <c r="K45" s="185" t="s">
        <v>123</v>
      </c>
      <c r="L45" s="185"/>
    </row>
    <row r="46" spans="1:12" s="106" customFormat="1" ht="18" customHeight="1" x14ac:dyDescent="0.2">
      <c r="A46" s="52" t="s">
        <v>64</v>
      </c>
      <c r="B46" s="79"/>
      <c r="C46" s="79"/>
      <c r="D46" s="80"/>
      <c r="E46" s="79"/>
      <c r="F46" s="79"/>
      <c r="G46" s="79"/>
      <c r="H46" s="79"/>
      <c r="I46" s="79"/>
      <c r="J46" s="81"/>
      <c r="K46" s="206">
        <f>SUM(K47:K50)</f>
        <v>0</v>
      </c>
      <c r="L46" s="207"/>
    </row>
    <row r="47" spans="1:12" s="106" customFormat="1" ht="18" customHeight="1" x14ac:dyDescent="0.2">
      <c r="A47" s="82" t="s">
        <v>124</v>
      </c>
      <c r="B47" s="16"/>
      <c r="C47" s="16"/>
      <c r="D47" s="78"/>
      <c r="E47" s="16"/>
      <c r="F47" s="16"/>
      <c r="G47" s="16"/>
      <c r="H47" s="16"/>
      <c r="I47" s="16"/>
      <c r="J47" s="83"/>
      <c r="K47" s="84">
        <f>SUM(J48:J48)</f>
        <v>0</v>
      </c>
      <c r="L47" s="85"/>
    </row>
    <row r="48" spans="1:12" s="106" customFormat="1" ht="18" customHeight="1" x14ac:dyDescent="0.2">
      <c r="A48" s="82"/>
      <c r="B48" s="87" t="s">
        <v>125</v>
      </c>
      <c r="C48" s="87"/>
      <c r="D48" s="78"/>
      <c r="E48" s="16"/>
      <c r="F48" s="16"/>
      <c r="G48" s="16"/>
      <c r="H48" s="16"/>
      <c r="I48" s="88" t="s">
        <v>92</v>
      </c>
      <c r="J48" s="83"/>
      <c r="K48" s="82"/>
      <c r="L48" s="89"/>
    </row>
    <row r="49" spans="1:12" s="106" customFormat="1" ht="18" customHeight="1" x14ac:dyDescent="0.2">
      <c r="A49" s="82" t="s">
        <v>126</v>
      </c>
      <c r="B49" s="16"/>
      <c r="C49" s="16"/>
      <c r="D49" s="78"/>
      <c r="E49" s="16"/>
      <c r="F49" s="16"/>
      <c r="G49" s="16"/>
      <c r="H49" s="16"/>
      <c r="I49" s="16"/>
      <c r="J49" s="83"/>
      <c r="K49" s="84">
        <f>SUM(J50)</f>
        <v>0</v>
      </c>
      <c r="L49" s="85"/>
    </row>
    <row r="50" spans="1:12" s="106" customFormat="1" ht="18" customHeight="1" x14ac:dyDescent="0.2">
      <c r="A50" s="82"/>
      <c r="B50" s="87" t="s">
        <v>12</v>
      </c>
      <c r="C50" s="87"/>
      <c r="D50" s="78"/>
      <c r="E50" s="16"/>
      <c r="F50" s="16"/>
      <c r="G50" s="16"/>
      <c r="H50" s="16"/>
      <c r="I50" s="88" t="s">
        <v>92</v>
      </c>
      <c r="J50" s="83"/>
      <c r="K50" s="84"/>
      <c r="L50" s="89"/>
    </row>
    <row r="51" spans="1:12" s="106" customFormat="1" ht="18" customHeight="1" x14ac:dyDescent="0.2">
      <c r="A51" s="91"/>
      <c r="B51" s="92"/>
      <c r="C51" s="92"/>
      <c r="D51" s="93"/>
      <c r="E51" s="92"/>
      <c r="F51" s="92"/>
      <c r="G51" s="92"/>
      <c r="H51" s="92"/>
      <c r="I51" s="92"/>
      <c r="J51" s="94"/>
      <c r="K51" s="91"/>
      <c r="L51" s="95"/>
    </row>
    <row r="52" spans="1:12" s="106" customFormat="1" ht="18" customHeight="1" x14ac:dyDescent="0.2">
      <c r="A52" s="74" t="s">
        <v>127</v>
      </c>
      <c r="B52" s="75"/>
      <c r="C52" s="75"/>
      <c r="D52" s="75"/>
      <c r="E52" s="75"/>
      <c r="F52" s="75"/>
      <c r="G52" s="75"/>
      <c r="H52" s="75"/>
      <c r="I52" s="75"/>
      <c r="J52" s="76"/>
      <c r="K52" s="199">
        <f>ROUNDDOWN(K46*0.1,0)</f>
        <v>0</v>
      </c>
      <c r="L52" s="200"/>
    </row>
    <row r="53" spans="1:12" s="106" customFormat="1" ht="18" customHeight="1" x14ac:dyDescent="0.2">
      <c r="A53" s="42" t="s">
        <v>181</v>
      </c>
      <c r="B53" s="75"/>
      <c r="C53" s="75"/>
      <c r="D53" s="75"/>
      <c r="E53" s="75"/>
      <c r="F53" s="75"/>
      <c r="G53" s="75"/>
      <c r="H53" s="75"/>
      <c r="I53" s="75"/>
      <c r="J53" s="76"/>
      <c r="K53" s="199">
        <f>K46+K52</f>
        <v>0</v>
      </c>
      <c r="L53" s="200"/>
    </row>
    <row r="54" spans="1:12" s="106" customFormat="1" ht="18" customHeight="1" x14ac:dyDescent="0.2">
      <c r="A54" s="16"/>
      <c r="B54" s="16"/>
      <c r="C54" s="16"/>
      <c r="D54" s="90"/>
      <c r="E54" s="16"/>
      <c r="F54" s="16"/>
      <c r="G54" s="16"/>
      <c r="H54" s="16"/>
      <c r="I54" s="16"/>
      <c r="J54" s="90"/>
      <c r="K54" s="16"/>
      <c r="L54" s="16"/>
    </row>
    <row r="55" spans="1:12" s="106" customFormat="1" ht="18" customHeight="1" x14ac:dyDescent="0.2">
      <c r="A55" s="190" t="s">
        <v>182</v>
      </c>
      <c r="B55" s="208"/>
      <c r="C55" s="208"/>
      <c r="D55" s="208"/>
      <c r="E55" s="208"/>
      <c r="F55" s="208"/>
      <c r="G55" s="208"/>
      <c r="H55" s="208"/>
      <c r="I55" s="208"/>
      <c r="J55" s="209"/>
      <c r="K55" s="210">
        <f>ROUNDDOWN(K41+K46,0)</f>
        <v>0</v>
      </c>
      <c r="L55" s="211"/>
    </row>
    <row r="56" spans="1:12" s="106" customFormat="1" ht="18" customHeight="1" x14ac:dyDescent="0.2">
      <c r="A56" s="201" t="s">
        <v>130</v>
      </c>
      <c r="B56" s="202"/>
      <c r="C56" s="202"/>
      <c r="D56" s="202"/>
      <c r="E56" s="202"/>
      <c r="F56" s="202"/>
      <c r="G56" s="202"/>
      <c r="H56" s="202"/>
      <c r="I56" s="202"/>
      <c r="J56" s="203"/>
      <c r="K56" s="199">
        <f>K42+K52</f>
        <v>0</v>
      </c>
      <c r="L56" s="200"/>
    </row>
    <row r="57" spans="1:12" s="106" customFormat="1" ht="18" customHeight="1" x14ac:dyDescent="0.2">
      <c r="A57" s="201" t="s">
        <v>131</v>
      </c>
      <c r="B57" s="202"/>
      <c r="C57" s="202"/>
      <c r="D57" s="202"/>
      <c r="E57" s="202"/>
      <c r="F57" s="202"/>
      <c r="G57" s="202"/>
      <c r="H57" s="202"/>
      <c r="I57" s="202"/>
      <c r="J57" s="203"/>
      <c r="K57" s="199">
        <f>K55+K56</f>
        <v>0</v>
      </c>
      <c r="L57" s="200"/>
    </row>
    <row r="58" spans="1:12" s="106" customFormat="1" ht="18" customHeight="1" x14ac:dyDescent="0.2">
      <c r="B58" s="108"/>
      <c r="D58" s="107"/>
      <c r="J58" s="107"/>
    </row>
    <row r="59" spans="1:12" s="106" customFormat="1" ht="33" customHeight="1" x14ac:dyDescent="0.2">
      <c r="A59" s="232" t="s">
        <v>183</v>
      </c>
      <c r="B59" s="232"/>
      <c r="C59" s="232"/>
      <c r="D59" s="232"/>
      <c r="E59" s="232"/>
      <c r="F59" s="232"/>
      <c r="G59" s="232"/>
      <c r="H59" s="232"/>
      <c r="I59" s="232"/>
      <c r="J59" s="232"/>
      <c r="K59" s="232"/>
      <c r="L59" s="232"/>
    </row>
    <row r="60" spans="1:12" s="106" customFormat="1" ht="18" customHeight="1" x14ac:dyDescent="0.2">
      <c r="B60" s="108"/>
      <c r="D60" s="107"/>
      <c r="J60" s="107"/>
    </row>
    <row r="61" spans="1:12" s="106" customFormat="1" ht="18" customHeight="1" x14ac:dyDescent="0.2">
      <c r="B61" s="108"/>
      <c r="D61" s="107"/>
      <c r="J61" s="107"/>
    </row>
    <row r="62" spans="1:12" s="106" customFormat="1" ht="18" customHeight="1" x14ac:dyDescent="0.2">
      <c r="B62" s="108"/>
      <c r="D62" s="107"/>
      <c r="J62" s="107"/>
    </row>
    <row r="63" spans="1:12" s="106" customFormat="1" ht="18" customHeight="1" x14ac:dyDescent="0.2">
      <c r="B63" s="108"/>
      <c r="D63" s="107"/>
      <c r="J63" s="107"/>
    </row>
    <row r="64" spans="1:12" s="106" customFormat="1" ht="18" customHeight="1" x14ac:dyDescent="0.2">
      <c r="B64" s="108"/>
      <c r="D64" s="107"/>
      <c r="J64" s="107"/>
    </row>
    <row r="65" spans="1:12" s="106" customFormat="1" ht="18" customHeight="1" x14ac:dyDescent="0.2">
      <c r="B65" s="108"/>
      <c r="D65" s="107"/>
      <c r="J65" s="107"/>
    </row>
    <row r="66" spans="1:12" s="106" customFormat="1" ht="18" customHeight="1" x14ac:dyDescent="0.2">
      <c r="B66" s="108"/>
      <c r="D66" s="107"/>
      <c r="J66" s="107"/>
    </row>
    <row r="67" spans="1:12" s="106" customFormat="1" ht="18" customHeight="1" x14ac:dyDescent="0.2">
      <c r="B67" s="108"/>
      <c r="D67" s="107"/>
      <c r="J67" s="107"/>
    </row>
    <row r="68" spans="1:12" s="106" customFormat="1" ht="18" customHeight="1" x14ac:dyDescent="0.2">
      <c r="B68" s="108"/>
      <c r="D68" s="107"/>
      <c r="J68" s="107"/>
    </row>
    <row r="69" spans="1:12" customFormat="1" ht="19.5" customHeight="1" x14ac:dyDescent="0.2">
      <c r="A69" s="212"/>
      <c r="B69" s="212"/>
      <c r="C69" s="212"/>
      <c r="D69" s="212"/>
      <c r="E69" s="212"/>
      <c r="F69" s="212"/>
      <c r="G69" s="212"/>
      <c r="H69" s="212"/>
      <c r="I69" s="212"/>
      <c r="J69" s="212"/>
      <c r="K69" s="212"/>
      <c r="L69" s="212"/>
    </row>
  </sheetData>
  <mergeCells count="26">
    <mergeCell ref="A59:L59"/>
    <mergeCell ref="A69:L69"/>
    <mergeCell ref="A55:J55"/>
    <mergeCell ref="K55:L55"/>
    <mergeCell ref="A56:J56"/>
    <mergeCell ref="K56:L56"/>
    <mergeCell ref="A57:J57"/>
    <mergeCell ref="K57:L57"/>
    <mergeCell ref="K53:L53"/>
    <mergeCell ref="A36:B36"/>
    <mergeCell ref="A40:J40"/>
    <mergeCell ref="K40:L40"/>
    <mergeCell ref="K41:L41"/>
    <mergeCell ref="A42:B42"/>
    <mergeCell ref="K42:L42"/>
    <mergeCell ref="K43:L43"/>
    <mergeCell ref="A45:J45"/>
    <mergeCell ref="K45:L45"/>
    <mergeCell ref="K46:L46"/>
    <mergeCell ref="K52:L52"/>
    <mergeCell ref="A2:L2"/>
    <mergeCell ref="B3:H3"/>
    <mergeCell ref="J3:L3"/>
    <mergeCell ref="A4:L4"/>
    <mergeCell ref="A5:J5"/>
    <mergeCell ref="K5:L5"/>
  </mergeCells>
  <phoneticPr fontId="14"/>
  <pageMargins left="0.49" right="0.35" top="0.74803149606299213" bottom="0.74803149606299213" header="0.31496062992125984" footer="0.31496062992125984"/>
  <pageSetup paperSize="9"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32080-BDC4-4E70-A3B8-A23497E22E80}">
  <sheetPr>
    <pageSetUpPr fitToPage="1"/>
  </sheetPr>
  <dimension ref="A1:L58"/>
  <sheetViews>
    <sheetView showGridLines="0" zoomScale="96" zoomScaleNormal="96" workbookViewId="0">
      <selection activeCell="Q17" sqref="Q17"/>
    </sheetView>
  </sheetViews>
  <sheetFormatPr defaultRowHeight="19.5" customHeight="1" x14ac:dyDescent="0.2"/>
  <cols>
    <col min="1" max="1" width="23.90625" bestFit="1" customWidth="1"/>
    <col min="2" max="2" width="24.08984375" bestFit="1" customWidth="1"/>
    <col min="3" max="3" width="3.36328125" bestFit="1" customWidth="1"/>
    <col min="4" max="4" width="10.36328125" style="1" bestFit="1" customWidth="1"/>
    <col min="5" max="6" width="3.36328125" bestFit="1" customWidth="1"/>
    <col min="7" max="7" width="4.453125" bestFit="1" customWidth="1"/>
    <col min="8" max="8" width="4.90625" bestFit="1" customWidth="1"/>
    <col min="9" max="9" width="4.08984375" customWidth="1"/>
    <col min="10" max="10" width="10.90625" style="1" bestFit="1" customWidth="1"/>
    <col min="11" max="11" width="10.36328125" bestFit="1" customWidth="1"/>
    <col min="12" max="12" width="9.6328125" bestFit="1" customWidth="1"/>
  </cols>
  <sheetData>
    <row r="1" spans="1:12" ht="19.5" customHeight="1" x14ac:dyDescent="0.2">
      <c r="A1" s="141"/>
      <c r="K1" s="1"/>
      <c r="L1" s="15" t="s">
        <v>0</v>
      </c>
    </row>
    <row r="2" spans="1:12" ht="19.5" customHeight="1" x14ac:dyDescent="0.2">
      <c r="A2" s="183" t="s">
        <v>184</v>
      </c>
      <c r="B2" s="183"/>
      <c r="C2" s="183"/>
      <c r="D2" s="183"/>
      <c r="E2" s="183"/>
      <c r="F2" s="183"/>
      <c r="G2" s="183"/>
      <c r="H2" s="183"/>
      <c r="I2" s="183"/>
      <c r="J2" s="183"/>
      <c r="K2" s="183"/>
      <c r="L2" s="183"/>
    </row>
    <row r="3" spans="1:12" s="18" customFormat="1" ht="16.5" customHeight="1" x14ac:dyDescent="0.2">
      <c r="B3" s="237"/>
      <c r="C3" s="237"/>
      <c r="D3" s="237"/>
      <c r="E3" s="237"/>
      <c r="F3" s="237"/>
      <c r="G3" s="237"/>
      <c r="H3" s="237"/>
      <c r="J3" s="238"/>
      <c r="K3" s="238"/>
      <c r="L3" s="238"/>
    </row>
    <row r="4" spans="1:12" s="18" customFormat="1" ht="18" customHeight="1" thickBot="1" x14ac:dyDescent="0.25">
      <c r="A4" s="188" t="s">
        <v>222</v>
      </c>
      <c r="B4" s="188"/>
      <c r="C4" s="188"/>
      <c r="D4" s="188"/>
      <c r="E4" s="188"/>
      <c r="F4" s="188"/>
      <c r="G4" s="188"/>
      <c r="H4" s="188"/>
      <c r="I4" s="188"/>
      <c r="J4" s="188"/>
      <c r="K4" s="239"/>
      <c r="L4" s="239"/>
    </row>
    <row r="5" spans="1:12" s="18" customFormat="1" ht="13" x14ac:dyDescent="0.2">
      <c r="A5" s="189" t="s">
        <v>185</v>
      </c>
      <c r="B5" s="189"/>
      <c r="C5" s="189"/>
      <c r="D5" s="189"/>
      <c r="E5" s="189"/>
      <c r="F5" s="189"/>
      <c r="G5" s="189"/>
      <c r="H5" s="189"/>
      <c r="I5" s="189"/>
      <c r="J5" s="190"/>
      <c r="K5" s="191" t="s">
        <v>86</v>
      </c>
      <c r="L5" s="192"/>
    </row>
    <row r="6" spans="1:12" s="18" customFormat="1" ht="13" x14ac:dyDescent="0.2">
      <c r="A6" s="19" t="s">
        <v>55</v>
      </c>
      <c r="B6" s="20"/>
      <c r="C6" s="20"/>
      <c r="D6" s="20"/>
      <c r="E6" s="20"/>
      <c r="F6" s="20"/>
      <c r="G6" s="20"/>
      <c r="H6" s="20"/>
      <c r="I6" s="20"/>
      <c r="J6" s="21"/>
      <c r="K6" s="58"/>
      <c r="L6" s="59">
        <f>SUM(K7:K35)</f>
        <v>0</v>
      </c>
    </row>
    <row r="7" spans="1:12" s="18" customFormat="1" ht="13" x14ac:dyDescent="0.2">
      <c r="A7" s="22" t="s">
        <v>186</v>
      </c>
      <c r="D7" s="23"/>
      <c r="J7" s="23"/>
      <c r="K7" s="53">
        <f>ROUNDDOWN((J9+J10+J11+J12+J14+J15)/1000,0)</f>
        <v>0</v>
      </c>
      <c r="L7" s="60"/>
    </row>
    <row r="8" spans="1:12" s="18" customFormat="1" ht="13" x14ac:dyDescent="0.2">
      <c r="A8" s="151" t="s">
        <v>187</v>
      </c>
      <c r="B8" s="152"/>
      <c r="C8" s="152"/>
      <c r="D8" s="153"/>
      <c r="E8" s="152"/>
      <c r="F8" s="152"/>
      <c r="G8" s="152"/>
      <c r="H8" s="152"/>
      <c r="I8" s="152"/>
      <c r="J8" s="153"/>
      <c r="K8" s="155"/>
      <c r="L8" s="156"/>
    </row>
    <row r="9" spans="1:12" s="18" customFormat="1" ht="13" x14ac:dyDescent="0.2">
      <c r="A9" s="151"/>
      <c r="B9" s="152" t="s">
        <v>95</v>
      </c>
      <c r="C9" s="152"/>
      <c r="D9" s="153"/>
      <c r="E9" s="152"/>
      <c r="F9" s="152"/>
      <c r="G9" s="152"/>
      <c r="H9" s="152"/>
      <c r="I9" s="154" t="s">
        <v>92</v>
      </c>
      <c r="J9" s="153"/>
      <c r="K9" s="155"/>
      <c r="L9" s="156"/>
    </row>
    <row r="10" spans="1:12" s="18" customFormat="1" ht="13" x14ac:dyDescent="0.2">
      <c r="A10" s="151"/>
      <c r="B10" s="152" t="s">
        <v>96</v>
      </c>
      <c r="C10" s="152"/>
      <c r="D10" s="153"/>
      <c r="E10" s="152"/>
      <c r="F10" s="152"/>
      <c r="G10" s="152"/>
      <c r="H10" s="152"/>
      <c r="I10" s="154" t="s">
        <v>92</v>
      </c>
      <c r="J10" s="153"/>
      <c r="K10" s="155"/>
      <c r="L10" s="156"/>
    </row>
    <row r="11" spans="1:12" s="18" customFormat="1" ht="13" x14ac:dyDescent="0.2">
      <c r="A11" s="151"/>
      <c r="B11" s="152" t="s">
        <v>97</v>
      </c>
      <c r="C11" s="152"/>
      <c r="D11" s="153"/>
      <c r="E11" s="152"/>
      <c r="F11" s="152"/>
      <c r="G11" s="152"/>
      <c r="H11" s="152"/>
      <c r="I11" s="154" t="s">
        <v>92</v>
      </c>
      <c r="J11" s="153"/>
      <c r="K11" s="155"/>
      <c r="L11" s="156"/>
    </row>
    <row r="12" spans="1:12" s="18" customFormat="1" ht="13" x14ac:dyDescent="0.2">
      <c r="A12" s="151"/>
      <c r="B12" s="152" t="s">
        <v>98</v>
      </c>
      <c r="C12" s="152"/>
      <c r="D12" s="153"/>
      <c r="E12" s="152"/>
      <c r="F12" s="152"/>
      <c r="G12" s="152"/>
      <c r="H12" s="152"/>
      <c r="I12" s="154" t="s">
        <v>92</v>
      </c>
      <c r="J12" s="153"/>
      <c r="K12" s="155"/>
      <c r="L12" s="156"/>
    </row>
    <row r="13" spans="1:12" s="18" customFormat="1" ht="13" x14ac:dyDescent="0.2">
      <c r="A13" s="22" t="s">
        <v>188</v>
      </c>
      <c r="D13" s="24"/>
      <c r="J13" s="24"/>
      <c r="K13" s="53"/>
      <c r="L13" s="54"/>
    </row>
    <row r="14" spans="1:12" s="18" customFormat="1" ht="13" x14ac:dyDescent="0.2">
      <c r="A14" s="22"/>
      <c r="B14" s="18" t="s">
        <v>101</v>
      </c>
      <c r="D14" s="24"/>
      <c r="I14" s="25" t="s">
        <v>92</v>
      </c>
      <c r="J14" s="24"/>
      <c r="K14" s="53"/>
      <c r="L14" s="54"/>
    </row>
    <row r="15" spans="1:12" s="18" customFormat="1" ht="13" x14ac:dyDescent="0.2">
      <c r="A15" s="22"/>
      <c r="B15" s="18" t="s">
        <v>102</v>
      </c>
      <c r="D15" s="24"/>
      <c r="I15" s="25" t="s">
        <v>92</v>
      </c>
      <c r="J15" s="24"/>
      <c r="K15" s="53"/>
      <c r="L15" s="54"/>
    </row>
    <row r="16" spans="1:12" s="18" customFormat="1" ht="13" x14ac:dyDescent="0.2">
      <c r="A16" s="22" t="s">
        <v>69</v>
      </c>
      <c r="D16" s="23"/>
      <c r="J16" s="23"/>
      <c r="K16" s="53">
        <f>ROUNDDOWN((J17+J18+J19)/1000,0)</f>
        <v>0</v>
      </c>
      <c r="L16" s="60"/>
    </row>
    <row r="17" spans="1:12" s="18" customFormat="1" ht="13" x14ac:dyDescent="0.2">
      <c r="A17" s="22" t="s">
        <v>189</v>
      </c>
      <c r="B17" s="18" t="s">
        <v>190</v>
      </c>
      <c r="C17" s="18" t="s">
        <v>88</v>
      </c>
      <c r="D17" s="24"/>
      <c r="E17" s="18" t="s">
        <v>89</v>
      </c>
      <c r="F17" s="18" t="s">
        <v>90</v>
      </c>
      <c r="H17" s="18" t="s">
        <v>109</v>
      </c>
      <c r="I17" s="25" t="s">
        <v>191</v>
      </c>
      <c r="J17" s="24">
        <f>D17*G17</f>
        <v>0</v>
      </c>
      <c r="K17" s="55"/>
      <c r="L17" s="54"/>
    </row>
    <row r="18" spans="1:12" s="18" customFormat="1" ht="13" x14ac:dyDescent="0.2">
      <c r="A18" s="22"/>
      <c r="B18" s="18" t="s">
        <v>192</v>
      </c>
      <c r="C18" s="18" t="s">
        <v>88</v>
      </c>
      <c r="D18" s="24"/>
      <c r="E18" s="18" t="s">
        <v>89</v>
      </c>
      <c r="F18" s="18" t="s">
        <v>90</v>
      </c>
      <c r="H18" s="18" t="s">
        <v>100</v>
      </c>
      <c r="I18" s="25" t="s">
        <v>191</v>
      </c>
      <c r="J18" s="24">
        <f>D18*G18</f>
        <v>0</v>
      </c>
      <c r="K18" s="53"/>
      <c r="L18" s="54"/>
    </row>
    <row r="19" spans="1:12" s="18" customFormat="1" ht="13" x14ac:dyDescent="0.2">
      <c r="A19" s="22" t="s">
        <v>193</v>
      </c>
      <c r="B19" s="18" t="s">
        <v>194</v>
      </c>
      <c r="D19" s="24"/>
      <c r="I19" s="25" t="s">
        <v>92</v>
      </c>
      <c r="J19" s="24"/>
      <c r="K19" s="53"/>
      <c r="L19" s="54"/>
    </row>
    <row r="20" spans="1:12" s="18" customFormat="1" ht="13" x14ac:dyDescent="0.2">
      <c r="A20" s="22"/>
      <c r="D20" s="24"/>
      <c r="I20" s="25"/>
      <c r="J20" s="24"/>
      <c r="K20" s="53"/>
      <c r="L20" s="54"/>
    </row>
    <row r="21" spans="1:12" s="18" customFormat="1" ht="13" x14ac:dyDescent="0.2">
      <c r="A21" s="22" t="s">
        <v>70</v>
      </c>
      <c r="D21" s="23"/>
      <c r="J21" s="23"/>
      <c r="K21" s="53">
        <f>ROUNDDOWN((J22+J23+J24)/1000,0)</f>
        <v>0</v>
      </c>
      <c r="L21" s="54"/>
    </row>
    <row r="22" spans="1:12" s="18" customFormat="1" ht="13" x14ac:dyDescent="0.2">
      <c r="A22" s="22" t="s">
        <v>103</v>
      </c>
      <c r="B22" s="18" t="s">
        <v>104</v>
      </c>
      <c r="D22" s="24"/>
      <c r="I22" s="25" t="s">
        <v>92</v>
      </c>
      <c r="J22" s="24"/>
      <c r="K22" s="53"/>
      <c r="L22" s="54"/>
    </row>
    <row r="23" spans="1:12" s="18" customFormat="1" ht="13" x14ac:dyDescent="0.2">
      <c r="A23" s="22"/>
      <c r="B23" s="18" t="s">
        <v>195</v>
      </c>
      <c r="D23" s="24"/>
      <c r="I23" s="25" t="s">
        <v>92</v>
      </c>
      <c r="J23" s="24"/>
      <c r="K23" s="53"/>
      <c r="L23" s="54"/>
    </row>
    <row r="24" spans="1:12" s="18" customFormat="1" ht="13" x14ac:dyDescent="0.2">
      <c r="A24" s="82" t="s">
        <v>106</v>
      </c>
      <c r="B24" s="18" t="s">
        <v>195</v>
      </c>
      <c r="D24" s="24"/>
      <c r="I24" s="25" t="s">
        <v>92</v>
      </c>
      <c r="J24" s="24"/>
      <c r="K24" s="53"/>
      <c r="L24" s="54"/>
    </row>
    <row r="25" spans="1:12" s="18" customFormat="1" ht="13" x14ac:dyDescent="0.2">
      <c r="A25" s="22"/>
      <c r="D25" s="24"/>
      <c r="J25" s="24"/>
      <c r="K25" s="55"/>
      <c r="L25" s="54"/>
    </row>
    <row r="26" spans="1:12" s="18" customFormat="1" ht="13" x14ac:dyDescent="0.2">
      <c r="A26" s="22" t="s">
        <v>196</v>
      </c>
      <c r="D26" s="23"/>
      <c r="J26" s="23"/>
      <c r="K26" s="53">
        <f>ROUNDDOWN((J27+J28+J29+J30+J31+J32+J33+J34)/1000,0)</f>
        <v>0</v>
      </c>
      <c r="L26" s="60"/>
    </row>
    <row r="27" spans="1:12" s="18" customFormat="1" ht="39" x14ac:dyDescent="0.2">
      <c r="A27" s="169" t="s">
        <v>197</v>
      </c>
      <c r="B27" s="152" t="s">
        <v>107</v>
      </c>
      <c r="C27" s="152"/>
      <c r="D27" s="153"/>
      <c r="E27" s="152"/>
      <c r="F27" s="152"/>
      <c r="G27" s="152"/>
      <c r="H27" s="152"/>
      <c r="I27" s="154" t="s">
        <v>92</v>
      </c>
      <c r="J27" s="153"/>
      <c r="K27" s="155"/>
      <c r="L27" s="156"/>
    </row>
    <row r="28" spans="1:12" s="18" customFormat="1" ht="13" x14ac:dyDescent="0.2">
      <c r="A28" s="22" t="s">
        <v>198</v>
      </c>
      <c r="B28" s="18" t="s">
        <v>114</v>
      </c>
      <c r="D28" s="24"/>
      <c r="I28" s="25" t="s">
        <v>92</v>
      </c>
      <c r="J28" s="24"/>
      <c r="K28" s="53"/>
      <c r="L28" s="54"/>
    </row>
    <row r="29" spans="1:12" s="18" customFormat="1" ht="13" x14ac:dyDescent="0.2">
      <c r="A29" s="22" t="s">
        <v>199</v>
      </c>
      <c r="B29" s="18" t="s">
        <v>200</v>
      </c>
      <c r="D29" s="24"/>
      <c r="I29" s="25" t="s">
        <v>92</v>
      </c>
      <c r="J29" s="24"/>
      <c r="K29" s="53"/>
      <c r="L29" s="54"/>
    </row>
    <row r="30" spans="1:12" s="18" customFormat="1" ht="13" x14ac:dyDescent="0.2">
      <c r="A30" s="22" t="s">
        <v>201</v>
      </c>
      <c r="B30" s="18" t="s">
        <v>202</v>
      </c>
      <c r="D30" s="24"/>
      <c r="I30" s="25" t="s">
        <v>92</v>
      </c>
      <c r="J30" s="24"/>
      <c r="K30" s="53"/>
      <c r="L30" s="54"/>
    </row>
    <row r="31" spans="1:12" s="18" customFormat="1" ht="13" x14ac:dyDescent="0.2">
      <c r="A31" s="22" t="s">
        <v>203</v>
      </c>
      <c r="B31" s="18" t="s">
        <v>204</v>
      </c>
      <c r="D31" s="24"/>
      <c r="I31" s="25" t="s">
        <v>92</v>
      </c>
      <c r="J31" s="24"/>
      <c r="K31" s="53"/>
      <c r="L31" s="54"/>
    </row>
    <row r="32" spans="1:12" s="18" customFormat="1" ht="13" x14ac:dyDescent="0.2">
      <c r="A32" s="22" t="s">
        <v>205</v>
      </c>
      <c r="B32" s="18" t="s">
        <v>206</v>
      </c>
      <c r="C32" s="18" t="s">
        <v>88</v>
      </c>
      <c r="D32" s="24"/>
      <c r="E32" s="18" t="s">
        <v>89</v>
      </c>
      <c r="F32" s="18" t="s">
        <v>90</v>
      </c>
      <c r="H32" s="18" t="s">
        <v>109</v>
      </c>
      <c r="I32" s="25" t="s">
        <v>92</v>
      </c>
      <c r="J32" s="24">
        <f>D32*G32</f>
        <v>0</v>
      </c>
      <c r="K32" s="53"/>
      <c r="L32" s="54"/>
    </row>
    <row r="33" spans="1:12" s="18" customFormat="1" ht="13" x14ac:dyDescent="0.2">
      <c r="A33" s="22"/>
      <c r="B33" s="18" t="s">
        <v>99</v>
      </c>
      <c r="D33" s="24"/>
      <c r="I33" s="25" t="s">
        <v>92</v>
      </c>
      <c r="J33" s="24"/>
      <c r="K33" s="53"/>
      <c r="L33" s="54"/>
    </row>
    <row r="34" spans="1:12" s="18" customFormat="1" ht="13" x14ac:dyDescent="0.2">
      <c r="A34" s="22"/>
      <c r="B34" s="18" t="s">
        <v>207</v>
      </c>
      <c r="D34" s="24"/>
      <c r="I34" s="25" t="s">
        <v>92</v>
      </c>
      <c r="J34" s="24"/>
      <c r="K34" s="53"/>
      <c r="L34" s="54"/>
    </row>
    <row r="35" spans="1:12" s="18" customFormat="1" ht="13" x14ac:dyDescent="0.2">
      <c r="A35" s="22"/>
      <c r="D35" s="24"/>
      <c r="I35" s="25"/>
      <c r="J35" s="24"/>
      <c r="K35" s="53"/>
      <c r="L35" s="54"/>
    </row>
    <row r="36" spans="1:12" s="18" customFormat="1" ht="13" x14ac:dyDescent="0.2">
      <c r="A36" s="195" t="s">
        <v>208</v>
      </c>
      <c r="B36" s="196"/>
      <c r="C36" s="26"/>
      <c r="D36" s="27">
        <f>SUM(L6)*1000</f>
        <v>0</v>
      </c>
      <c r="E36" s="26" t="s">
        <v>89</v>
      </c>
      <c r="F36" s="26" t="s">
        <v>90</v>
      </c>
      <c r="G36" s="26">
        <v>8</v>
      </c>
      <c r="H36" s="26" t="s">
        <v>116</v>
      </c>
      <c r="I36" s="28" t="s">
        <v>92</v>
      </c>
      <c r="J36" s="27">
        <f>D36*G36%</f>
        <v>0</v>
      </c>
      <c r="K36" s="56"/>
      <c r="L36" s="57">
        <f>ROUNDDOWN((J36)/1000,0)</f>
        <v>0</v>
      </c>
    </row>
    <row r="37" spans="1:12" s="18" customFormat="1" ht="13" x14ac:dyDescent="0.2">
      <c r="A37" s="132" t="s">
        <v>72</v>
      </c>
      <c r="B37" s="131"/>
      <c r="C37" s="26"/>
      <c r="D37" s="27"/>
      <c r="E37" s="26"/>
      <c r="F37" s="26"/>
      <c r="G37" s="26"/>
      <c r="H37" s="26"/>
      <c r="I37" s="28"/>
      <c r="J37" s="27"/>
      <c r="K37" s="56"/>
      <c r="L37" s="57">
        <f>SUM(K38:K39)</f>
        <v>0</v>
      </c>
    </row>
    <row r="38" spans="1:12" s="18" customFormat="1" ht="13" x14ac:dyDescent="0.2">
      <c r="A38" s="133" t="s">
        <v>209</v>
      </c>
      <c r="B38" s="139" t="s">
        <v>175</v>
      </c>
      <c r="D38" s="23"/>
      <c r="I38" s="25" t="s">
        <v>92</v>
      </c>
      <c r="J38" s="23"/>
      <c r="K38" s="55">
        <f>ROUNDDOWN((J38+J39)/1000,0)</f>
        <v>0</v>
      </c>
      <c r="L38" s="60"/>
    </row>
    <row r="39" spans="1:12" s="18" customFormat="1" ht="13" x14ac:dyDescent="0.2">
      <c r="A39" s="133"/>
      <c r="B39" s="139" t="s">
        <v>176</v>
      </c>
      <c r="D39" s="23"/>
      <c r="I39" s="25" t="s">
        <v>92</v>
      </c>
      <c r="J39" s="23"/>
      <c r="K39" s="55"/>
      <c r="L39" s="60"/>
    </row>
    <row r="40" spans="1:12" s="18" customFormat="1" ht="13.5" thickBot="1" x14ac:dyDescent="0.25">
      <c r="A40" s="240" t="s">
        <v>76</v>
      </c>
      <c r="B40" s="241"/>
      <c r="C40" s="241"/>
      <c r="D40" s="241"/>
      <c r="E40" s="241"/>
      <c r="F40" s="241"/>
      <c r="G40" s="241"/>
      <c r="H40" s="241"/>
      <c r="I40" s="241"/>
      <c r="J40" s="242"/>
      <c r="K40" s="61"/>
      <c r="L40" s="62">
        <f>L6+L36+L37</f>
        <v>0</v>
      </c>
    </row>
    <row r="41" spans="1:12" s="18" customFormat="1" ht="13" x14ac:dyDescent="0.2">
      <c r="A41" s="29" t="s">
        <v>210</v>
      </c>
      <c r="B41" s="30"/>
      <c r="C41" s="30"/>
      <c r="D41" s="30"/>
      <c r="E41" s="30"/>
      <c r="F41" s="30"/>
      <c r="G41" s="30"/>
      <c r="H41" s="30"/>
      <c r="I41" s="30"/>
      <c r="J41" s="30"/>
      <c r="K41" s="243">
        <f>L40*1000</f>
        <v>0</v>
      </c>
      <c r="L41" s="244"/>
    </row>
    <row r="42" spans="1:12" s="18" customFormat="1" ht="13" x14ac:dyDescent="0.2">
      <c r="A42" s="31" t="s">
        <v>211</v>
      </c>
      <c r="B42" s="32"/>
      <c r="C42" s="32"/>
      <c r="D42" s="32"/>
      <c r="E42" s="32"/>
      <c r="F42" s="32"/>
      <c r="G42" s="32"/>
      <c r="H42" s="32"/>
      <c r="I42" s="32"/>
      <c r="J42" s="33"/>
      <c r="K42" s="245">
        <f>ROUNDDOWN(L40*1000*(0.1/1.1),0)</f>
        <v>0</v>
      </c>
      <c r="L42" s="246"/>
    </row>
    <row r="43" spans="1:12" s="18" customFormat="1" ht="13" x14ac:dyDescent="0.2">
      <c r="B43" s="34"/>
      <c r="D43" s="24"/>
      <c r="J43" s="24"/>
    </row>
    <row r="44" spans="1:12" s="18" customFormat="1" ht="13" x14ac:dyDescent="0.2">
      <c r="A44" s="189" t="s">
        <v>212</v>
      </c>
      <c r="B44" s="189"/>
      <c r="C44" s="189"/>
      <c r="D44" s="189"/>
      <c r="E44" s="189"/>
      <c r="F44" s="189"/>
      <c r="G44" s="189"/>
      <c r="H44" s="189"/>
      <c r="I44" s="189"/>
      <c r="J44" s="189"/>
      <c r="K44" s="189" t="s">
        <v>123</v>
      </c>
      <c r="L44" s="189"/>
    </row>
    <row r="45" spans="1:12" s="18" customFormat="1" ht="13" x14ac:dyDescent="0.2">
      <c r="A45" s="19" t="s">
        <v>64</v>
      </c>
      <c r="B45" s="26"/>
      <c r="C45" s="26"/>
      <c r="D45" s="27"/>
      <c r="E45" s="26"/>
      <c r="F45" s="26"/>
      <c r="G45" s="26"/>
      <c r="H45" s="26"/>
      <c r="I45" s="26"/>
      <c r="J45" s="35"/>
      <c r="K45" s="247">
        <f>SUM(K46:K50)</f>
        <v>0</v>
      </c>
      <c r="L45" s="248"/>
    </row>
    <row r="46" spans="1:12" s="18" customFormat="1" ht="13" x14ac:dyDescent="0.2">
      <c r="A46" s="22" t="s">
        <v>124</v>
      </c>
      <c r="D46" s="24"/>
      <c r="J46" s="36"/>
      <c r="K46" s="37">
        <f>SUM(J47:J48)</f>
        <v>0</v>
      </c>
      <c r="L46" s="38"/>
    </row>
    <row r="47" spans="1:12" s="18" customFormat="1" ht="13" x14ac:dyDescent="0.2">
      <c r="A47" s="22"/>
      <c r="B47" s="23" t="s">
        <v>14</v>
      </c>
      <c r="C47" s="23"/>
      <c r="D47" s="24"/>
      <c r="I47" s="25" t="s">
        <v>92</v>
      </c>
      <c r="J47" s="36"/>
      <c r="K47" s="22"/>
      <c r="L47" s="39"/>
    </row>
    <row r="48" spans="1:12" s="18" customFormat="1" ht="13" x14ac:dyDescent="0.2">
      <c r="A48" s="22"/>
      <c r="B48" s="23" t="s">
        <v>15</v>
      </c>
      <c r="C48" s="23"/>
      <c r="D48" s="24"/>
      <c r="I48" s="25" t="s">
        <v>92</v>
      </c>
      <c r="J48" s="36"/>
      <c r="K48" s="22"/>
      <c r="L48" s="39"/>
    </row>
    <row r="49" spans="1:12" s="18" customFormat="1" ht="13" x14ac:dyDescent="0.2">
      <c r="A49" s="22" t="s">
        <v>126</v>
      </c>
      <c r="D49" s="24"/>
      <c r="J49" s="36"/>
      <c r="K49" s="37">
        <f>J50</f>
        <v>0</v>
      </c>
      <c r="L49" s="38"/>
    </row>
    <row r="50" spans="1:12" s="18" customFormat="1" ht="13" x14ac:dyDescent="0.2">
      <c r="A50" s="22"/>
      <c r="B50" s="23" t="s">
        <v>16</v>
      </c>
      <c r="C50" s="23"/>
      <c r="D50" s="24"/>
      <c r="I50" s="25" t="s">
        <v>92</v>
      </c>
      <c r="J50" s="36"/>
      <c r="K50" s="37"/>
      <c r="L50" s="39"/>
    </row>
    <row r="51" spans="1:12" s="18" customFormat="1" ht="13" x14ac:dyDescent="0.2">
      <c r="A51" s="31"/>
      <c r="B51" s="32"/>
      <c r="C51" s="32"/>
      <c r="D51" s="40"/>
      <c r="E51" s="32"/>
      <c r="F51" s="32"/>
      <c r="G51" s="32"/>
      <c r="H51" s="32"/>
      <c r="I51" s="32"/>
      <c r="J51" s="41"/>
      <c r="K51" s="31"/>
      <c r="L51" s="33"/>
    </row>
    <row r="52" spans="1:12" s="18" customFormat="1" ht="13" x14ac:dyDescent="0.2">
      <c r="A52" s="42" t="s">
        <v>213</v>
      </c>
      <c r="B52" s="43"/>
      <c r="C52" s="43"/>
      <c r="D52" s="43"/>
      <c r="E52" s="43"/>
      <c r="F52" s="43"/>
      <c r="G52" s="43"/>
      <c r="H52" s="43"/>
      <c r="I52" s="43"/>
      <c r="J52" s="44"/>
      <c r="K52" s="249">
        <f>ROUNDDOWN(K45*(0.1/1.1),0)</f>
        <v>0</v>
      </c>
      <c r="L52" s="250"/>
    </row>
    <row r="53" spans="1:12" s="18" customFormat="1" ht="13" x14ac:dyDescent="0.2">
      <c r="K53" s="45"/>
      <c r="L53" s="45"/>
    </row>
    <row r="54" spans="1:12" s="18" customFormat="1" ht="13" x14ac:dyDescent="0.2">
      <c r="A54" s="190" t="s">
        <v>214</v>
      </c>
      <c r="B54" s="208"/>
      <c r="C54" s="208"/>
      <c r="D54" s="208"/>
      <c r="E54" s="208"/>
      <c r="F54" s="208"/>
      <c r="G54" s="208"/>
      <c r="H54" s="208"/>
      <c r="I54" s="208"/>
      <c r="J54" s="209"/>
      <c r="K54" s="251">
        <f>K41+K45</f>
        <v>0</v>
      </c>
      <c r="L54" s="252"/>
    </row>
    <row r="55" spans="1:12" s="18" customFormat="1" ht="13" x14ac:dyDescent="0.2">
      <c r="A55" s="190" t="s">
        <v>215</v>
      </c>
      <c r="B55" s="208"/>
      <c r="C55" s="208"/>
      <c r="D55" s="208"/>
      <c r="E55" s="208"/>
      <c r="F55" s="208"/>
      <c r="G55" s="208"/>
      <c r="H55" s="208"/>
      <c r="I55" s="208"/>
      <c r="J55" s="209"/>
      <c r="K55" s="249">
        <f>K42+K52</f>
        <v>0</v>
      </c>
      <c r="L55" s="250"/>
    </row>
    <row r="56" spans="1:12" ht="3.75" customHeight="1" x14ac:dyDescent="0.2"/>
    <row r="58" spans="1:12" ht="36" customHeight="1" x14ac:dyDescent="0.2">
      <c r="A58" s="205" t="s">
        <v>216</v>
      </c>
      <c r="B58" s="205"/>
      <c r="C58" s="205"/>
      <c r="D58" s="205"/>
      <c r="E58" s="205"/>
      <c r="F58" s="205"/>
      <c r="G58" s="205"/>
      <c r="H58" s="205"/>
      <c r="I58" s="205"/>
      <c r="J58" s="205"/>
      <c r="K58" s="205"/>
      <c r="L58" s="205"/>
    </row>
  </sheetData>
  <mergeCells count="19">
    <mergeCell ref="A58:L58"/>
    <mergeCell ref="K45:L45"/>
    <mergeCell ref="K52:L52"/>
    <mergeCell ref="A54:J54"/>
    <mergeCell ref="K54:L54"/>
    <mergeCell ref="A55:J55"/>
    <mergeCell ref="K55:L55"/>
    <mergeCell ref="A36:B36"/>
    <mergeCell ref="A40:J40"/>
    <mergeCell ref="K41:L41"/>
    <mergeCell ref="K42:L42"/>
    <mergeCell ref="A44:J44"/>
    <mergeCell ref="K44:L44"/>
    <mergeCell ref="A2:L2"/>
    <mergeCell ref="B3:H3"/>
    <mergeCell ref="J3:L3"/>
    <mergeCell ref="A4:L4"/>
    <mergeCell ref="A5:J5"/>
    <mergeCell ref="K5:L5"/>
  </mergeCells>
  <phoneticPr fontId="14"/>
  <pageMargins left="0.49" right="0.35"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36"/>
  <sheetViews>
    <sheetView showGridLines="0" zoomScaleNormal="100" workbookViewId="0">
      <selection activeCell="A5" sqref="A5"/>
    </sheetView>
  </sheetViews>
  <sheetFormatPr defaultRowHeight="13" x14ac:dyDescent="0.2"/>
  <cols>
    <col min="1" max="1" width="35.36328125" bestFit="1" customWidth="1"/>
    <col min="2" max="5" width="13.453125" customWidth="1"/>
  </cols>
  <sheetData>
    <row r="1" spans="1:5" ht="19" x14ac:dyDescent="0.2">
      <c r="A1" s="17"/>
      <c r="E1" s="15" t="s">
        <v>0</v>
      </c>
    </row>
    <row r="2" spans="1:5" ht="19.5" x14ac:dyDescent="0.2">
      <c r="A2" s="178" t="s">
        <v>29</v>
      </c>
      <c r="B2" s="178"/>
      <c r="C2" s="178"/>
      <c r="D2" s="178"/>
      <c r="E2" s="178"/>
    </row>
    <row r="3" spans="1:5" ht="19.5" x14ac:dyDescent="0.2">
      <c r="A3" s="63"/>
      <c r="B3" s="63"/>
      <c r="C3" s="63"/>
      <c r="D3" s="63"/>
      <c r="E3" s="63"/>
    </row>
    <row r="4" spans="1:5" s="8" customFormat="1" ht="19.5" customHeight="1" x14ac:dyDescent="0.2">
      <c r="A4" s="8" t="s">
        <v>30</v>
      </c>
    </row>
    <row r="5" spans="1:5" s="18" customFormat="1" ht="19.5" customHeight="1" x14ac:dyDescent="0.2">
      <c r="A5" s="8" t="s">
        <v>225</v>
      </c>
    </row>
    <row r="6" spans="1:5" s="18" customFormat="1" ht="19.5" customHeight="1" x14ac:dyDescent="0.2">
      <c r="A6" s="18" t="s">
        <v>31</v>
      </c>
    </row>
    <row r="7" spans="1:5" s="18" customFormat="1" ht="22.5" customHeight="1" x14ac:dyDescent="0.2">
      <c r="E7" s="25" t="s">
        <v>32</v>
      </c>
    </row>
    <row r="8" spans="1:5" s="47" customFormat="1" ht="22.5" customHeight="1" x14ac:dyDescent="0.2">
      <c r="A8" s="46" t="s">
        <v>33</v>
      </c>
      <c r="B8" s="46" t="s">
        <v>6</v>
      </c>
      <c r="C8" s="9" t="s">
        <v>217</v>
      </c>
      <c r="D8" s="9" t="s">
        <v>218</v>
      </c>
      <c r="E8" s="9"/>
    </row>
    <row r="9" spans="1:5" s="8" customFormat="1" ht="22.5" customHeight="1" x14ac:dyDescent="0.2">
      <c r="A9" s="143" t="s">
        <v>34</v>
      </c>
      <c r="B9" s="143">
        <f>SUM(C9:E9)</f>
        <v>0</v>
      </c>
      <c r="C9" s="143">
        <f>ROUNDDOWN(SUM(C10:C12),-3)</f>
        <v>0</v>
      </c>
      <c r="D9" s="143">
        <f>ROUNDDOWN(SUM(D10:D12),-3)</f>
        <v>0</v>
      </c>
      <c r="E9" s="143"/>
    </row>
    <row r="10" spans="1:5" s="8" customFormat="1" ht="22.5" customHeight="1" x14ac:dyDescent="0.2">
      <c r="A10" s="144" t="s">
        <v>35</v>
      </c>
      <c r="B10" s="144">
        <f>SUM(C10:E10)</f>
        <v>0</v>
      </c>
      <c r="C10" s="144">
        <v>0</v>
      </c>
      <c r="D10" s="144">
        <v>0</v>
      </c>
      <c r="E10" s="144"/>
    </row>
    <row r="11" spans="1:5" s="8" customFormat="1" ht="22.5" customHeight="1" x14ac:dyDescent="0.2">
      <c r="A11" s="144" t="s">
        <v>36</v>
      </c>
      <c r="B11" s="144">
        <f>SUM(C11:E11)</f>
        <v>0</v>
      </c>
      <c r="C11" s="144">
        <v>0</v>
      </c>
      <c r="D11" s="144">
        <v>0</v>
      </c>
      <c r="E11" s="144"/>
    </row>
    <row r="12" spans="1:5" s="8" customFormat="1" ht="22.5" customHeight="1" x14ac:dyDescent="0.2">
      <c r="A12" s="145" t="s">
        <v>37</v>
      </c>
      <c r="B12" s="145">
        <f t="shared" ref="B12:B19" si="0">SUM(C12:E12)</f>
        <v>0</v>
      </c>
      <c r="C12" s="145">
        <v>0</v>
      </c>
      <c r="D12" s="145">
        <v>0</v>
      </c>
      <c r="E12" s="145"/>
    </row>
    <row r="13" spans="1:5" s="8" customFormat="1" ht="22.5" customHeight="1" x14ac:dyDescent="0.2">
      <c r="A13" s="48" t="s">
        <v>38</v>
      </c>
      <c r="B13" s="48">
        <f t="shared" si="0"/>
        <v>0</v>
      </c>
      <c r="C13" s="48">
        <f>ROUNDDOWN(SUM(C14:C15),-3)</f>
        <v>0</v>
      </c>
      <c r="D13" s="48">
        <f>ROUNDDOWN(SUM(D14:D15),-3)</f>
        <v>0</v>
      </c>
      <c r="E13" s="48"/>
    </row>
    <row r="14" spans="1:5" s="8" customFormat="1" ht="22.5" customHeight="1" x14ac:dyDescent="0.2">
      <c r="A14" s="49" t="s">
        <v>39</v>
      </c>
      <c r="B14" s="49">
        <f t="shared" si="0"/>
        <v>0</v>
      </c>
      <c r="C14" s="49"/>
      <c r="D14" s="49"/>
      <c r="E14" s="49"/>
    </row>
    <row r="15" spans="1:5" s="8" customFormat="1" ht="22.5" customHeight="1" x14ac:dyDescent="0.2">
      <c r="A15" s="50" t="s">
        <v>40</v>
      </c>
      <c r="B15" s="50">
        <f t="shared" si="0"/>
        <v>0</v>
      </c>
      <c r="C15" s="50"/>
      <c r="D15" s="50"/>
      <c r="E15" s="50"/>
    </row>
    <row r="16" spans="1:5" s="8" customFormat="1" ht="22.5" customHeight="1" x14ac:dyDescent="0.2">
      <c r="A16" s="49" t="s">
        <v>41</v>
      </c>
      <c r="B16" s="49">
        <f t="shared" si="0"/>
        <v>0</v>
      </c>
      <c r="C16" s="49">
        <f>ROUNDDOWN(SUM(C17:C20),-3)</f>
        <v>0</v>
      </c>
      <c r="D16" s="49">
        <f>ROUNDDOWN(SUM(D17:D20),-3)</f>
        <v>0</v>
      </c>
      <c r="E16" s="49"/>
    </row>
    <row r="17" spans="1:5" s="8" customFormat="1" ht="22.5" customHeight="1" x14ac:dyDescent="0.2">
      <c r="A17" s="49" t="s">
        <v>42</v>
      </c>
      <c r="B17" s="49">
        <f t="shared" si="0"/>
        <v>0</v>
      </c>
      <c r="C17" s="49"/>
      <c r="D17" s="49"/>
      <c r="E17" s="49"/>
    </row>
    <row r="18" spans="1:5" s="8" customFormat="1" ht="22.5" customHeight="1" x14ac:dyDescent="0.2">
      <c r="A18" s="49" t="s">
        <v>43</v>
      </c>
      <c r="B18" s="49">
        <f t="shared" si="0"/>
        <v>0</v>
      </c>
      <c r="C18" s="49"/>
      <c r="D18" s="49"/>
      <c r="E18" s="49"/>
    </row>
    <row r="19" spans="1:5" s="8" customFormat="1" ht="22.5" customHeight="1" x14ac:dyDescent="0.2">
      <c r="A19" s="144" t="s">
        <v>44</v>
      </c>
      <c r="B19" s="144">
        <f t="shared" si="0"/>
        <v>0</v>
      </c>
      <c r="C19" s="144"/>
      <c r="D19" s="144"/>
      <c r="E19" s="144"/>
    </row>
    <row r="20" spans="1:5" s="8" customFormat="1" ht="22.5" customHeight="1" x14ac:dyDescent="0.2">
      <c r="A20" s="49" t="s">
        <v>45</v>
      </c>
      <c r="B20" s="49">
        <f t="shared" ref="B20:B27" si="1">SUM(C20:E20)</f>
        <v>0</v>
      </c>
      <c r="C20" s="49"/>
      <c r="D20" s="49"/>
      <c r="E20" s="49"/>
    </row>
    <row r="21" spans="1:5" s="8" customFormat="1" ht="22.5" customHeight="1" x14ac:dyDescent="0.2">
      <c r="A21" s="64" t="s">
        <v>46</v>
      </c>
      <c r="B21" s="13">
        <f t="shared" si="1"/>
        <v>0</v>
      </c>
      <c r="C21" s="13">
        <f>SUM(C9,C13,C16)</f>
        <v>0</v>
      </c>
      <c r="D21" s="13">
        <f>SUM(D9,D13,D16)</f>
        <v>0</v>
      </c>
      <c r="E21" s="13"/>
    </row>
    <row r="22" spans="1:5" s="8" customFormat="1" ht="22.5" customHeight="1" x14ac:dyDescent="0.2">
      <c r="A22" s="11" t="s">
        <v>47</v>
      </c>
      <c r="B22" s="11">
        <f>SUM(C22:E22)</f>
        <v>0</v>
      </c>
      <c r="C22" s="11">
        <f>ROUNDDOWN((C21/1000*8%),0)*1000</f>
        <v>0</v>
      </c>
      <c r="D22" s="11">
        <f>ROUNDDOWN((D21/1000*8%),0)*1000</f>
        <v>0</v>
      </c>
      <c r="E22" s="11"/>
    </row>
    <row r="23" spans="1:5" s="8" customFormat="1" ht="22.5" customHeight="1" x14ac:dyDescent="0.2">
      <c r="A23" s="50" t="s">
        <v>48</v>
      </c>
      <c r="B23" s="11">
        <f>SUM(C23:E23)</f>
        <v>0</v>
      </c>
      <c r="C23" s="11"/>
      <c r="D23" s="11"/>
      <c r="E23" s="11"/>
    </row>
    <row r="24" spans="1:5" s="8" customFormat="1" ht="22.5" customHeight="1" x14ac:dyDescent="0.2">
      <c r="A24" s="50" t="s">
        <v>49</v>
      </c>
      <c r="B24" s="11">
        <f t="shared" si="1"/>
        <v>0</v>
      </c>
      <c r="C24" s="11"/>
      <c r="D24" s="11"/>
      <c r="E24" s="11"/>
    </row>
    <row r="25" spans="1:5" s="8" customFormat="1" ht="22.5" customHeight="1" x14ac:dyDescent="0.2">
      <c r="A25" s="9" t="s">
        <v>50</v>
      </c>
      <c r="B25" s="11">
        <f t="shared" si="1"/>
        <v>0</v>
      </c>
      <c r="C25" s="11">
        <f>SUM(C21:C24)</f>
        <v>0</v>
      </c>
      <c r="D25" s="11">
        <f>SUM(D21:D24)</f>
        <v>0</v>
      </c>
      <c r="E25" s="11"/>
    </row>
    <row r="26" spans="1:5" s="8" customFormat="1" ht="22.5" customHeight="1" x14ac:dyDescent="0.2">
      <c r="A26" s="51" t="s">
        <v>51</v>
      </c>
      <c r="B26" s="11">
        <f>SUM(C26:E26)</f>
        <v>0</v>
      </c>
      <c r="C26" s="11">
        <f>ROUNDDOWN(C25*0.1,0)</f>
        <v>0</v>
      </c>
      <c r="D26" s="11">
        <f>ROUNDDOWN(D25*0.1,0)</f>
        <v>0</v>
      </c>
      <c r="E26" s="11"/>
    </row>
    <row r="27" spans="1:5" s="8" customFormat="1" ht="22.5" customHeight="1" x14ac:dyDescent="0.2">
      <c r="A27" s="9" t="s">
        <v>52</v>
      </c>
      <c r="B27" s="11">
        <f t="shared" si="1"/>
        <v>0</v>
      </c>
      <c r="C27" s="11">
        <f>SUM(C25:C26)</f>
        <v>0</v>
      </c>
      <c r="D27" s="11">
        <f>SUM(D25:D26)</f>
        <v>0</v>
      </c>
      <c r="E27" s="11"/>
    </row>
    <row r="28" spans="1:5" s="8" customFormat="1" ht="22.5" customHeight="1" x14ac:dyDescent="0.2">
      <c r="A28" s="51" t="s">
        <v>19</v>
      </c>
      <c r="B28" s="11">
        <f>B27</f>
        <v>0</v>
      </c>
      <c r="C28" s="11">
        <f>C27</f>
        <v>0</v>
      </c>
      <c r="D28" s="11">
        <f>D27</f>
        <v>0</v>
      </c>
      <c r="E28" s="11"/>
    </row>
    <row r="29" spans="1:5" s="8" customFormat="1" ht="22.5" customHeight="1" x14ac:dyDescent="0.2">
      <c r="A29" s="51" t="s">
        <v>20</v>
      </c>
      <c r="B29" s="11">
        <f>B26</f>
        <v>0</v>
      </c>
      <c r="C29" s="11">
        <f>C26</f>
        <v>0</v>
      </c>
      <c r="D29" s="11">
        <f>D26</f>
        <v>0</v>
      </c>
      <c r="E29" s="11"/>
    </row>
    <row r="30" spans="1:5" s="8" customFormat="1" ht="22.5" customHeight="1" x14ac:dyDescent="0.2">
      <c r="A30" s="97" t="s">
        <v>21</v>
      </c>
      <c r="B30" s="24"/>
      <c r="C30" s="24"/>
      <c r="D30" s="24"/>
      <c r="E30" s="24"/>
    </row>
    <row r="32" spans="1:5" ht="36" customHeight="1" x14ac:dyDescent="0.2">
      <c r="A32" s="182"/>
      <c r="B32" s="182"/>
      <c r="C32" s="182"/>
      <c r="D32" s="182"/>
      <c r="E32" s="182"/>
    </row>
    <row r="34" spans="1:5" x14ac:dyDescent="0.2">
      <c r="A34" s="18"/>
      <c r="B34" s="3"/>
      <c r="C34" s="3"/>
      <c r="D34" s="3"/>
      <c r="E34" s="3"/>
    </row>
    <row r="36" spans="1:5" x14ac:dyDescent="0.2">
      <c r="A36" s="17"/>
    </row>
  </sheetData>
  <mergeCells count="2">
    <mergeCell ref="A2:E2"/>
    <mergeCell ref="A32:E32"/>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fitToPage="1"/>
  </sheetPr>
  <dimension ref="A1:E26"/>
  <sheetViews>
    <sheetView showGridLines="0" zoomScaleNormal="100" workbookViewId="0">
      <selection activeCell="A5" sqref="A5"/>
    </sheetView>
  </sheetViews>
  <sheetFormatPr defaultRowHeight="13" x14ac:dyDescent="0.2"/>
  <cols>
    <col min="1" max="1" width="35.36328125" bestFit="1" customWidth="1"/>
    <col min="2" max="5" width="13.453125" customWidth="1"/>
  </cols>
  <sheetData>
    <row r="1" spans="1:5" ht="19" x14ac:dyDescent="0.2">
      <c r="A1" s="17"/>
      <c r="E1" s="15" t="s">
        <v>0</v>
      </c>
    </row>
    <row r="2" spans="1:5" ht="19.5" x14ac:dyDescent="0.2">
      <c r="A2" s="183" t="s">
        <v>53</v>
      </c>
      <c r="B2" s="183"/>
      <c r="C2" s="183"/>
      <c r="D2" s="183"/>
      <c r="E2" s="183"/>
    </row>
    <row r="3" spans="1:5" ht="19" x14ac:dyDescent="0.2">
      <c r="E3" s="15"/>
    </row>
    <row r="4" spans="1:5" s="8" customFormat="1" ht="18.75" customHeight="1" x14ac:dyDescent="0.2">
      <c r="A4" s="8" t="s">
        <v>30</v>
      </c>
    </row>
    <row r="5" spans="1:5" s="18" customFormat="1" ht="18.75" customHeight="1" x14ac:dyDescent="0.2">
      <c r="A5" s="8" t="s">
        <v>225</v>
      </c>
    </row>
    <row r="6" spans="1:5" s="18" customFormat="1" ht="18.75" customHeight="1" x14ac:dyDescent="0.2">
      <c r="A6" s="18" t="s">
        <v>54</v>
      </c>
    </row>
    <row r="7" spans="1:5" s="18" customFormat="1" ht="22.5" customHeight="1" x14ac:dyDescent="0.2">
      <c r="E7" s="25" t="s">
        <v>32</v>
      </c>
    </row>
    <row r="8" spans="1:5" s="47" customFormat="1" ht="22.5" customHeight="1" x14ac:dyDescent="0.2">
      <c r="A8" s="46" t="s">
        <v>33</v>
      </c>
      <c r="B8" s="46" t="s">
        <v>6</v>
      </c>
      <c r="C8" s="9" t="s">
        <v>217</v>
      </c>
      <c r="D8" s="9" t="s">
        <v>218</v>
      </c>
      <c r="E8" s="9"/>
    </row>
    <row r="9" spans="1:5" s="8" customFormat="1" ht="22.5" customHeight="1" x14ac:dyDescent="0.2">
      <c r="A9" s="48" t="s">
        <v>55</v>
      </c>
      <c r="B9" s="48">
        <f>SUM(C9:E9)</f>
        <v>0</v>
      </c>
      <c r="C9" s="48">
        <f>ROUNDDOWN(SUM(C10:C15),-3)</f>
        <v>0</v>
      </c>
      <c r="D9" s="48">
        <f>ROUNDDOWN(SUM(D10:D15),-3)</f>
        <v>0</v>
      </c>
      <c r="E9" s="48"/>
    </row>
    <row r="10" spans="1:5" s="8" customFormat="1" ht="22.5" customHeight="1" x14ac:dyDescent="0.2">
      <c r="A10" s="144" t="s">
        <v>56</v>
      </c>
      <c r="B10" s="144">
        <f>SUM(C10:E10)</f>
        <v>0</v>
      </c>
      <c r="C10" s="144"/>
      <c r="D10" s="144"/>
      <c r="E10" s="144"/>
    </row>
    <row r="11" spans="1:5" s="8" customFormat="1" ht="22.5" customHeight="1" x14ac:dyDescent="0.2">
      <c r="A11" s="49" t="s">
        <v>57</v>
      </c>
      <c r="B11" s="49">
        <f>SUM(C11:E11)</f>
        <v>0</v>
      </c>
      <c r="C11" s="49"/>
      <c r="D11" s="49"/>
      <c r="E11" s="49"/>
    </row>
    <row r="12" spans="1:5" s="24" customFormat="1" ht="22.5" customHeight="1" x14ac:dyDescent="0.2">
      <c r="A12" s="49" t="s">
        <v>58</v>
      </c>
      <c r="B12" s="49">
        <f t="shared" ref="B12:B21" si="0">SUM(C12:E12)</f>
        <v>0</v>
      </c>
      <c r="C12" s="49"/>
      <c r="D12" s="49"/>
      <c r="E12" s="49"/>
    </row>
    <row r="13" spans="1:5" s="24" customFormat="1" ht="22.5" customHeight="1" x14ac:dyDescent="0.2">
      <c r="A13" s="49" t="s">
        <v>59</v>
      </c>
      <c r="B13" s="49">
        <f t="shared" si="0"/>
        <v>0</v>
      </c>
      <c r="C13" s="49"/>
      <c r="D13" s="49"/>
      <c r="E13" s="49"/>
    </row>
    <row r="14" spans="1:5" s="24" customFormat="1" ht="22.5" customHeight="1" x14ac:dyDescent="0.2">
      <c r="A14" s="49" t="s">
        <v>60</v>
      </c>
      <c r="B14" s="49">
        <f t="shared" si="0"/>
        <v>0</v>
      </c>
      <c r="C14" s="49"/>
      <c r="D14" s="49"/>
      <c r="E14" s="49"/>
    </row>
    <row r="15" spans="1:5" s="8" customFormat="1" ht="22.5" customHeight="1" x14ac:dyDescent="0.2">
      <c r="A15" s="50" t="s">
        <v>61</v>
      </c>
      <c r="B15" s="50">
        <f t="shared" si="0"/>
        <v>0</v>
      </c>
      <c r="C15" s="49"/>
      <c r="D15" s="49"/>
      <c r="E15" s="49"/>
    </row>
    <row r="16" spans="1:5" s="8" customFormat="1" ht="22.5" customHeight="1" x14ac:dyDescent="0.2">
      <c r="A16" s="11" t="s">
        <v>62</v>
      </c>
      <c r="B16" s="11">
        <f>SUM(C16:E16)</f>
        <v>0</v>
      </c>
      <c r="C16" s="11">
        <f>ROUNDDOWN((C9/1000*8%),0)*1000</f>
        <v>0</v>
      </c>
      <c r="D16" s="11">
        <f>ROUNDDOWN((D9/1000*8%),0)*1000</f>
        <v>0</v>
      </c>
      <c r="E16" s="11"/>
    </row>
    <row r="17" spans="1:5" s="8" customFormat="1" ht="22.5" customHeight="1" x14ac:dyDescent="0.2">
      <c r="A17" s="50" t="s">
        <v>63</v>
      </c>
      <c r="B17" s="11">
        <f>SUM(C17:E17)</f>
        <v>0</v>
      </c>
      <c r="C17" s="11"/>
      <c r="D17" s="11"/>
      <c r="E17" s="11"/>
    </row>
    <row r="18" spans="1:5" s="8" customFormat="1" ht="22.5" customHeight="1" x14ac:dyDescent="0.2">
      <c r="A18" s="50" t="s">
        <v>64</v>
      </c>
      <c r="B18" s="11">
        <f>SUM(C18:E18)</f>
        <v>0</v>
      </c>
      <c r="C18" s="11"/>
      <c r="D18" s="11"/>
      <c r="E18" s="11"/>
    </row>
    <row r="19" spans="1:5" s="8" customFormat="1" ht="22.5" customHeight="1" x14ac:dyDescent="0.2">
      <c r="A19" s="9" t="s">
        <v>65</v>
      </c>
      <c r="B19" s="11">
        <f t="shared" si="0"/>
        <v>0</v>
      </c>
      <c r="C19" s="11">
        <f>SUM(C18+C17+C16+C9)</f>
        <v>0</v>
      </c>
      <c r="D19" s="11">
        <f>SUM(D18+D17+D16+D9)</f>
        <v>0</v>
      </c>
      <c r="E19" s="11"/>
    </row>
    <row r="20" spans="1:5" s="8" customFormat="1" ht="22.5" customHeight="1" x14ac:dyDescent="0.2">
      <c r="A20" s="51" t="s">
        <v>51</v>
      </c>
      <c r="B20" s="11">
        <f t="shared" si="0"/>
        <v>0</v>
      </c>
      <c r="C20" s="11">
        <f>ROUNDDOWN(C19*0.1,0)</f>
        <v>0</v>
      </c>
      <c r="D20" s="11">
        <f>ROUNDDOWN(D19*0.1,0)</f>
        <v>0</v>
      </c>
      <c r="E20" s="11"/>
    </row>
    <row r="21" spans="1:5" s="8" customFormat="1" ht="22.5" customHeight="1" x14ac:dyDescent="0.2">
      <c r="A21" s="9" t="s">
        <v>52</v>
      </c>
      <c r="B21" s="11">
        <f t="shared" si="0"/>
        <v>0</v>
      </c>
      <c r="C21" s="11">
        <f>SUM(C19:C20)</f>
        <v>0</v>
      </c>
      <c r="D21" s="11">
        <f>SUM(D19:D20)</f>
        <v>0</v>
      </c>
      <c r="E21" s="11"/>
    </row>
    <row r="22" spans="1:5" s="8" customFormat="1" ht="22.5" customHeight="1" x14ac:dyDescent="0.2">
      <c r="A22" s="51" t="s">
        <v>19</v>
      </c>
      <c r="B22" s="11">
        <f>B21</f>
        <v>0</v>
      </c>
      <c r="C22" s="11">
        <f>C21</f>
        <v>0</v>
      </c>
      <c r="D22" s="11">
        <f>D21</f>
        <v>0</v>
      </c>
      <c r="E22" s="11"/>
    </row>
    <row r="23" spans="1:5" s="8" customFormat="1" ht="22.5" customHeight="1" x14ac:dyDescent="0.2">
      <c r="A23" s="51" t="s">
        <v>20</v>
      </c>
      <c r="B23" s="11">
        <f>B20</f>
        <v>0</v>
      </c>
      <c r="C23" s="11">
        <f>C20</f>
        <v>0</v>
      </c>
      <c r="D23" s="11">
        <f>D20</f>
        <v>0</v>
      </c>
      <c r="E23" s="11"/>
    </row>
    <row r="24" spans="1:5" s="8" customFormat="1" ht="22.5" customHeight="1" x14ac:dyDescent="0.2">
      <c r="A24" s="97" t="s">
        <v>21</v>
      </c>
      <c r="B24" s="24"/>
      <c r="C24" s="24"/>
      <c r="D24" s="24"/>
      <c r="E24" s="24"/>
    </row>
    <row r="25" spans="1:5" s="18" customFormat="1" x14ac:dyDescent="0.2"/>
    <row r="26" spans="1:5" s="18" customFormat="1" ht="35.25" customHeight="1" x14ac:dyDescent="0.2">
      <c r="A26" s="184"/>
      <c r="B26" s="184"/>
      <c r="C26" s="184"/>
      <c r="D26" s="184"/>
      <c r="E26" s="184"/>
    </row>
  </sheetData>
  <mergeCells count="2">
    <mergeCell ref="A2:E2"/>
    <mergeCell ref="A26:E26"/>
  </mergeCells>
  <phoneticPr fontId="14"/>
  <pageMargins left="0.70866141732283472"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E23"/>
  <sheetViews>
    <sheetView showGridLines="0" zoomScaleNormal="100" workbookViewId="0">
      <selection activeCell="A5" sqref="A5"/>
    </sheetView>
  </sheetViews>
  <sheetFormatPr defaultRowHeight="13" x14ac:dyDescent="0.2"/>
  <cols>
    <col min="1" max="1" width="35.36328125" customWidth="1"/>
    <col min="2" max="5" width="12.36328125" customWidth="1"/>
  </cols>
  <sheetData>
    <row r="1" spans="1:5" ht="19" x14ac:dyDescent="0.2">
      <c r="A1" s="17"/>
      <c r="E1" s="15" t="s">
        <v>0</v>
      </c>
    </row>
    <row r="2" spans="1:5" ht="19.5" x14ac:dyDescent="0.2">
      <c r="A2" s="183" t="s">
        <v>66</v>
      </c>
      <c r="B2" s="183"/>
      <c r="C2" s="183"/>
      <c r="D2" s="183"/>
      <c r="E2" s="183"/>
    </row>
    <row r="3" spans="1:5" s="8" customFormat="1" ht="21" customHeight="1" x14ac:dyDescent="0.2"/>
    <row r="4" spans="1:5" s="8" customFormat="1" ht="18.75" customHeight="1" x14ac:dyDescent="0.2">
      <c r="A4" s="8" t="s">
        <v>30</v>
      </c>
    </row>
    <row r="5" spans="1:5" s="18" customFormat="1" ht="18.75" customHeight="1" x14ac:dyDescent="0.2">
      <c r="A5" s="8" t="s">
        <v>225</v>
      </c>
    </row>
    <row r="6" spans="1:5" s="18" customFormat="1" ht="18.75" customHeight="1" x14ac:dyDescent="0.2">
      <c r="A6" s="18" t="s">
        <v>67</v>
      </c>
    </row>
    <row r="7" spans="1:5" s="18" customFormat="1" ht="18.75" customHeight="1" x14ac:dyDescent="0.2">
      <c r="E7" s="25" t="s">
        <v>32</v>
      </c>
    </row>
    <row r="8" spans="1:5" s="47" customFormat="1" ht="31.5" customHeight="1" x14ac:dyDescent="0.2">
      <c r="A8" s="46" t="s">
        <v>33</v>
      </c>
      <c r="B8" s="46" t="s">
        <v>6</v>
      </c>
      <c r="C8" s="9" t="s">
        <v>217</v>
      </c>
      <c r="D8" s="9" t="s">
        <v>218</v>
      </c>
      <c r="E8" s="9"/>
    </row>
    <row r="9" spans="1:5" s="8" customFormat="1" ht="31.5" customHeight="1" x14ac:dyDescent="0.2">
      <c r="A9" s="48" t="s">
        <v>55</v>
      </c>
      <c r="B9" s="48">
        <f t="shared" ref="B9:B18" si="0">SUM(C9:E9)</f>
        <v>0</v>
      </c>
      <c r="C9" s="48">
        <f>ROUNDDOWN(SUM(C10:C13),-3)</f>
        <v>0</v>
      </c>
      <c r="D9" s="48">
        <f>ROUNDDOWN(SUM(D10:D13),-3)</f>
        <v>0</v>
      </c>
      <c r="E9" s="48"/>
    </row>
    <row r="10" spans="1:5" s="8" customFormat="1" ht="31.5" customHeight="1" x14ac:dyDescent="0.2">
      <c r="A10" s="160" t="s">
        <v>68</v>
      </c>
      <c r="B10" s="49">
        <f t="shared" si="0"/>
        <v>0</v>
      </c>
      <c r="C10" s="49"/>
      <c r="D10" s="49"/>
      <c r="E10" s="49"/>
    </row>
    <row r="11" spans="1:5" s="8" customFormat="1" ht="31.5" customHeight="1" x14ac:dyDescent="0.2">
      <c r="A11" s="49" t="s">
        <v>69</v>
      </c>
      <c r="B11" s="49">
        <f t="shared" si="0"/>
        <v>0</v>
      </c>
      <c r="C11" s="49"/>
      <c r="D11" s="49"/>
      <c r="E11" s="49"/>
    </row>
    <row r="12" spans="1:5" s="8" customFormat="1" ht="31.5" customHeight="1" x14ac:dyDescent="0.2">
      <c r="A12" s="49" t="s">
        <v>70</v>
      </c>
      <c r="B12" s="49">
        <f t="shared" si="0"/>
        <v>0</v>
      </c>
      <c r="C12" s="49"/>
      <c r="D12" s="49"/>
      <c r="E12" s="49"/>
    </row>
    <row r="13" spans="1:5" s="8" customFormat="1" ht="31.5" customHeight="1" x14ac:dyDescent="0.2">
      <c r="A13" s="160" t="s">
        <v>71</v>
      </c>
      <c r="B13" s="49">
        <f t="shared" si="0"/>
        <v>0</v>
      </c>
      <c r="C13" s="49"/>
      <c r="D13" s="49"/>
      <c r="E13" s="49"/>
    </row>
    <row r="14" spans="1:5" s="8" customFormat="1" ht="31.5" customHeight="1" x14ac:dyDescent="0.2">
      <c r="A14" s="11" t="s">
        <v>62</v>
      </c>
      <c r="B14" s="11">
        <f t="shared" si="0"/>
        <v>0</v>
      </c>
      <c r="C14" s="11">
        <f>ROUNDDOWN((C9/1000*8%),0)*1000</f>
        <v>0</v>
      </c>
      <c r="D14" s="11">
        <f>ROUNDDOWN((D9/1000*8%),0)*1000</f>
        <v>0</v>
      </c>
      <c r="E14" s="11"/>
    </row>
    <row r="15" spans="1:5" s="8" customFormat="1" ht="31.5" customHeight="1" x14ac:dyDescent="0.2">
      <c r="A15" s="50" t="s">
        <v>72</v>
      </c>
      <c r="B15" s="11">
        <f>SUM(C15:E15)</f>
        <v>0</v>
      </c>
      <c r="C15" s="11"/>
      <c r="D15" s="11"/>
      <c r="E15" s="11"/>
    </row>
    <row r="16" spans="1:5" s="8" customFormat="1" ht="31.5" customHeight="1" x14ac:dyDescent="0.2">
      <c r="A16" s="50" t="s">
        <v>64</v>
      </c>
      <c r="B16" s="11">
        <f>SUM(C16:E16)</f>
        <v>0</v>
      </c>
      <c r="C16" s="11"/>
      <c r="D16" s="11"/>
      <c r="E16" s="11"/>
    </row>
    <row r="17" spans="1:5" s="8" customFormat="1" ht="31.5" customHeight="1" x14ac:dyDescent="0.2">
      <c r="A17" s="9" t="s">
        <v>73</v>
      </c>
      <c r="B17" s="11">
        <f t="shared" si="0"/>
        <v>0</v>
      </c>
      <c r="C17" s="11">
        <f>SUM(C9,C14,C15,C16)</f>
        <v>0</v>
      </c>
      <c r="D17" s="11">
        <f>SUM(D9,D14,D15,D16)</f>
        <v>0</v>
      </c>
      <c r="E17" s="11"/>
    </row>
    <row r="18" spans="1:5" s="8" customFormat="1" ht="31.5" customHeight="1" x14ac:dyDescent="0.2">
      <c r="A18" s="96" t="s">
        <v>18</v>
      </c>
      <c r="B18" s="11">
        <f t="shared" si="0"/>
        <v>0</v>
      </c>
      <c r="C18" s="11">
        <f>ROUNDDOWN(C17*(0.1/1.1),0)</f>
        <v>0</v>
      </c>
      <c r="D18" s="11">
        <f>ROUNDDOWN(D17*(0.1/1.1),0)</f>
        <v>0</v>
      </c>
      <c r="E18" s="11"/>
    </row>
    <row r="19" spans="1:5" s="8" customFormat="1" ht="31.5" customHeight="1" x14ac:dyDescent="0.2">
      <c r="A19" s="51" t="s">
        <v>19</v>
      </c>
      <c r="B19" s="11">
        <f t="shared" ref="B19:D20" si="1">B17</f>
        <v>0</v>
      </c>
      <c r="C19" s="11">
        <f t="shared" si="1"/>
        <v>0</v>
      </c>
      <c r="D19" s="11">
        <f t="shared" si="1"/>
        <v>0</v>
      </c>
      <c r="E19" s="11"/>
    </row>
    <row r="20" spans="1:5" s="8" customFormat="1" ht="31.5" customHeight="1" x14ac:dyDescent="0.2">
      <c r="A20" s="51" t="s">
        <v>20</v>
      </c>
      <c r="B20" s="11">
        <f t="shared" si="1"/>
        <v>0</v>
      </c>
      <c r="C20" s="11">
        <f t="shared" si="1"/>
        <v>0</v>
      </c>
      <c r="D20" s="11">
        <f t="shared" si="1"/>
        <v>0</v>
      </c>
      <c r="E20" s="11"/>
    </row>
    <row r="21" spans="1:5" s="8" customFormat="1" ht="31.5" customHeight="1" x14ac:dyDescent="0.2">
      <c r="A21" s="97" t="s">
        <v>21</v>
      </c>
      <c r="B21" s="24"/>
      <c r="C21" s="24"/>
      <c r="D21" s="24"/>
      <c r="E21" s="24"/>
    </row>
    <row r="22" spans="1:5" s="18" customFormat="1" x14ac:dyDescent="0.2"/>
    <row r="23" spans="1:5" ht="30.75" customHeight="1" x14ac:dyDescent="0.2">
      <c r="A23" s="182"/>
      <c r="B23" s="182"/>
      <c r="C23" s="182"/>
      <c r="D23" s="182"/>
      <c r="E23" s="182"/>
    </row>
  </sheetData>
  <mergeCells count="2">
    <mergeCell ref="A2:E2"/>
    <mergeCell ref="A23:E23"/>
  </mergeCells>
  <phoneticPr fontId="2"/>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E25"/>
  <sheetViews>
    <sheetView showGridLines="0" zoomScaleNormal="100" workbookViewId="0">
      <selection activeCell="A5" sqref="A5"/>
    </sheetView>
  </sheetViews>
  <sheetFormatPr defaultRowHeight="13" x14ac:dyDescent="0.2"/>
  <cols>
    <col min="1" max="1" width="35.36328125" bestFit="1" customWidth="1"/>
    <col min="2" max="5" width="13.453125" customWidth="1"/>
  </cols>
  <sheetData>
    <row r="1" spans="1:5" ht="19" x14ac:dyDescent="0.2">
      <c r="A1" s="17"/>
      <c r="E1" s="15" t="s">
        <v>0</v>
      </c>
    </row>
    <row r="2" spans="1:5" ht="19.5" x14ac:dyDescent="0.2">
      <c r="A2" s="183" t="s">
        <v>74</v>
      </c>
      <c r="B2" s="183"/>
      <c r="C2" s="183"/>
      <c r="D2" s="183"/>
      <c r="E2" s="183"/>
    </row>
    <row r="3" spans="1:5" ht="19" x14ac:dyDescent="0.2">
      <c r="E3" s="15"/>
    </row>
    <row r="4" spans="1:5" s="8" customFormat="1" ht="18.75" customHeight="1" x14ac:dyDescent="0.2">
      <c r="A4" s="8" t="s">
        <v>75</v>
      </c>
    </row>
    <row r="5" spans="1:5" s="18" customFormat="1" ht="18.75" customHeight="1" x14ac:dyDescent="0.2">
      <c r="A5" s="8" t="s">
        <v>225</v>
      </c>
    </row>
    <row r="6" spans="1:5" s="18" customFormat="1" ht="18.75" customHeight="1" x14ac:dyDescent="0.2">
      <c r="A6" s="18" t="s">
        <v>54</v>
      </c>
    </row>
    <row r="7" spans="1:5" s="18" customFormat="1" ht="22.5" customHeight="1" x14ac:dyDescent="0.2">
      <c r="E7" s="25" t="s">
        <v>32</v>
      </c>
    </row>
    <row r="8" spans="1:5" s="47" customFormat="1" ht="22.5" customHeight="1" x14ac:dyDescent="0.2">
      <c r="A8" s="46" t="s">
        <v>33</v>
      </c>
      <c r="B8" s="46" t="s">
        <v>6</v>
      </c>
      <c r="C8" s="9" t="s">
        <v>217</v>
      </c>
      <c r="D8" s="9" t="s">
        <v>218</v>
      </c>
      <c r="E8" s="9"/>
    </row>
    <row r="9" spans="1:5" s="8" customFormat="1" ht="22.5" customHeight="1" x14ac:dyDescent="0.2">
      <c r="A9" s="48" t="s">
        <v>55</v>
      </c>
      <c r="B9" s="48">
        <f>SUM(C9:E9)</f>
        <v>0</v>
      </c>
      <c r="C9" s="48">
        <f>ROUNDDOWN(SUM(C10:C15),-3)</f>
        <v>0</v>
      </c>
      <c r="D9" s="48">
        <f>ROUNDDOWN(SUM(D10:D15),-3)</f>
        <v>0</v>
      </c>
      <c r="E9" s="48"/>
    </row>
    <row r="10" spans="1:5" s="8" customFormat="1" ht="22.5" customHeight="1" x14ac:dyDescent="0.2">
      <c r="A10" s="144" t="s">
        <v>56</v>
      </c>
      <c r="B10" s="144">
        <f>SUM(C10:E10)</f>
        <v>0</v>
      </c>
      <c r="C10" s="144"/>
      <c r="D10" s="144"/>
      <c r="E10" s="144"/>
    </row>
    <row r="11" spans="1:5" s="8" customFormat="1" ht="22.5" customHeight="1" x14ac:dyDescent="0.2">
      <c r="A11" s="49" t="s">
        <v>57</v>
      </c>
      <c r="B11" s="49">
        <f>SUM(C11:E11)</f>
        <v>0</v>
      </c>
      <c r="C11" s="49"/>
      <c r="D11" s="49"/>
      <c r="E11" s="49"/>
    </row>
    <row r="12" spans="1:5" s="24" customFormat="1" ht="22.5" customHeight="1" x14ac:dyDescent="0.2">
      <c r="A12" s="49" t="s">
        <v>58</v>
      </c>
      <c r="B12" s="49">
        <f t="shared" ref="B12:B20" si="0">SUM(C12:E12)</f>
        <v>0</v>
      </c>
      <c r="C12" s="49"/>
      <c r="D12" s="49"/>
      <c r="E12" s="49"/>
    </row>
    <row r="13" spans="1:5" s="24" customFormat="1" ht="22.5" customHeight="1" x14ac:dyDescent="0.2">
      <c r="A13" s="49" t="s">
        <v>59</v>
      </c>
      <c r="B13" s="49">
        <f t="shared" si="0"/>
        <v>0</v>
      </c>
      <c r="C13" s="49"/>
      <c r="D13" s="49"/>
      <c r="E13" s="49"/>
    </row>
    <row r="14" spans="1:5" s="24" customFormat="1" ht="22.5" customHeight="1" x14ac:dyDescent="0.2">
      <c r="A14" s="49" t="s">
        <v>60</v>
      </c>
      <c r="B14" s="49">
        <f t="shared" si="0"/>
        <v>0</v>
      </c>
      <c r="C14" s="49"/>
      <c r="D14" s="49"/>
      <c r="E14" s="49"/>
    </row>
    <row r="15" spans="1:5" s="8" customFormat="1" ht="26" x14ac:dyDescent="0.2">
      <c r="A15" s="161" t="s">
        <v>61</v>
      </c>
      <c r="B15" s="50">
        <f t="shared" si="0"/>
        <v>0</v>
      </c>
      <c r="C15" s="49"/>
      <c r="D15" s="49"/>
      <c r="E15" s="49"/>
    </row>
    <row r="16" spans="1:5" s="8" customFormat="1" ht="22.5" customHeight="1" x14ac:dyDescent="0.2">
      <c r="A16" s="11" t="s">
        <v>62</v>
      </c>
      <c r="B16" s="11">
        <f t="shared" si="0"/>
        <v>0</v>
      </c>
      <c r="C16" s="11">
        <f>ROUNDDOWN((C9/1000*8%),0)*1000</f>
        <v>0</v>
      </c>
      <c r="D16" s="11">
        <f>ROUNDDOWN((D9/1000*8%),0)*1000</f>
        <v>0</v>
      </c>
      <c r="E16" s="11"/>
    </row>
    <row r="17" spans="1:5" s="8" customFormat="1" ht="22.5" customHeight="1" x14ac:dyDescent="0.2">
      <c r="A17" s="11" t="s">
        <v>63</v>
      </c>
      <c r="B17" s="11">
        <f>SUM(C17:E17)</f>
        <v>0</v>
      </c>
      <c r="C17" s="11"/>
      <c r="D17" s="11"/>
      <c r="E17" s="11"/>
    </row>
    <row r="18" spans="1:5" s="8" customFormat="1" ht="22.5" customHeight="1" x14ac:dyDescent="0.2">
      <c r="A18" s="9" t="s">
        <v>76</v>
      </c>
      <c r="B18" s="11">
        <f>SUM(C18:E18)</f>
        <v>0</v>
      </c>
      <c r="C18" s="11">
        <f>C9+C16+C17</f>
        <v>0</v>
      </c>
      <c r="D18" s="11">
        <f>D9+D16+D17</f>
        <v>0</v>
      </c>
      <c r="E18" s="11"/>
    </row>
    <row r="19" spans="1:5" s="8" customFormat="1" ht="22.5" customHeight="1" x14ac:dyDescent="0.2">
      <c r="A19" s="51" t="s">
        <v>51</v>
      </c>
      <c r="B19" s="11">
        <f t="shared" si="0"/>
        <v>0</v>
      </c>
      <c r="C19" s="11">
        <f>ROUNDDOWN(C18*0.1,0)</f>
        <v>0</v>
      </c>
      <c r="D19" s="11">
        <f>ROUNDDOWN(D18*0.1,0)</f>
        <v>0</v>
      </c>
      <c r="E19" s="11"/>
    </row>
    <row r="20" spans="1:5" s="8" customFormat="1" ht="22.5" customHeight="1" x14ac:dyDescent="0.2">
      <c r="A20" s="9" t="s">
        <v>52</v>
      </c>
      <c r="B20" s="11">
        <f t="shared" si="0"/>
        <v>0</v>
      </c>
      <c r="C20" s="11">
        <f>SUM(C18:C19)</f>
        <v>0</v>
      </c>
      <c r="D20" s="11">
        <f>SUM(D18:D19)</f>
        <v>0</v>
      </c>
      <c r="E20" s="11"/>
    </row>
    <row r="21" spans="1:5" s="18" customFormat="1" x14ac:dyDescent="0.2"/>
    <row r="22" spans="1:5" s="18" customFormat="1" ht="27.75" customHeight="1" x14ac:dyDescent="0.2">
      <c r="A22" s="184"/>
      <c r="B22" s="184"/>
      <c r="C22" s="184"/>
      <c r="D22" s="184"/>
      <c r="E22" s="184"/>
    </row>
    <row r="23" spans="1:5" s="18" customFormat="1" x14ac:dyDescent="0.2"/>
    <row r="24" spans="1:5" x14ac:dyDescent="0.2">
      <c r="A24" s="130"/>
    </row>
    <row r="25" spans="1:5" x14ac:dyDescent="0.2">
      <c r="A25" s="17" t="s">
        <v>77</v>
      </c>
      <c r="B25" s="4"/>
      <c r="C25" s="4"/>
      <c r="D25" s="4"/>
      <c r="E25" s="4"/>
    </row>
  </sheetData>
  <mergeCells count="2">
    <mergeCell ref="A2:E2"/>
    <mergeCell ref="A22:E22"/>
  </mergeCells>
  <phoneticPr fontId="14"/>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E31"/>
  <sheetViews>
    <sheetView showGridLines="0" zoomScaleNormal="100" workbookViewId="0">
      <selection activeCell="A5" sqref="A5"/>
    </sheetView>
  </sheetViews>
  <sheetFormatPr defaultRowHeight="13" x14ac:dyDescent="0.2"/>
  <cols>
    <col min="1" max="1" width="35.36328125" bestFit="1" customWidth="1"/>
    <col min="2" max="5" width="13.453125" customWidth="1"/>
  </cols>
  <sheetData>
    <row r="1" spans="1:5" ht="19" x14ac:dyDescent="0.2">
      <c r="A1" s="17"/>
      <c r="E1" s="15" t="s">
        <v>0</v>
      </c>
    </row>
    <row r="2" spans="1:5" ht="19.5" x14ac:dyDescent="0.2">
      <c r="A2" s="178" t="s">
        <v>78</v>
      </c>
      <c r="B2" s="178"/>
      <c r="C2" s="178"/>
      <c r="D2" s="178"/>
      <c r="E2" s="178"/>
    </row>
    <row r="3" spans="1:5" ht="19.5" x14ac:dyDescent="0.2">
      <c r="A3" s="63"/>
      <c r="B3" s="63"/>
      <c r="C3" s="63"/>
      <c r="D3" s="63"/>
      <c r="E3" s="63"/>
    </row>
    <row r="4" spans="1:5" s="8" customFormat="1" ht="19.5" customHeight="1" x14ac:dyDescent="0.2">
      <c r="A4" s="16" t="s">
        <v>79</v>
      </c>
    </row>
    <row r="5" spans="1:5" s="18" customFormat="1" ht="19.5" customHeight="1" x14ac:dyDescent="0.2">
      <c r="A5" s="8" t="s">
        <v>225</v>
      </c>
    </row>
    <row r="6" spans="1:5" s="18" customFormat="1" ht="19.5" customHeight="1" x14ac:dyDescent="0.2">
      <c r="A6" s="18" t="s">
        <v>31</v>
      </c>
    </row>
    <row r="7" spans="1:5" s="18" customFormat="1" ht="22.5" customHeight="1" x14ac:dyDescent="0.2">
      <c r="E7" s="25" t="s">
        <v>32</v>
      </c>
    </row>
    <row r="8" spans="1:5" s="47" customFormat="1" ht="22.5" customHeight="1" x14ac:dyDescent="0.2">
      <c r="A8" s="46" t="s">
        <v>33</v>
      </c>
      <c r="B8" s="46" t="s">
        <v>6</v>
      </c>
      <c r="C8" s="9" t="s">
        <v>217</v>
      </c>
      <c r="D8" s="9" t="s">
        <v>218</v>
      </c>
      <c r="E8" s="9"/>
    </row>
    <row r="9" spans="1:5" s="8" customFormat="1" ht="22.5" customHeight="1" x14ac:dyDescent="0.2">
      <c r="A9" s="143" t="s">
        <v>34</v>
      </c>
      <c r="B9" s="143">
        <f>SUM(C9:E9)</f>
        <v>0</v>
      </c>
      <c r="C9" s="143">
        <f>ROUNDDOWN(SUM(C10:C12),-3)</f>
        <v>0</v>
      </c>
      <c r="D9" s="143">
        <f>ROUNDDOWN(SUM(D10:D12),-3)</f>
        <v>0</v>
      </c>
      <c r="E9" s="143"/>
    </row>
    <row r="10" spans="1:5" s="8" customFormat="1" ht="22.5" customHeight="1" x14ac:dyDescent="0.2">
      <c r="A10" s="144" t="s">
        <v>35</v>
      </c>
      <c r="B10" s="144">
        <f t="shared" ref="B10:B26" si="0">SUM(C10:E10)</f>
        <v>0</v>
      </c>
      <c r="C10" s="144">
        <v>0</v>
      </c>
      <c r="D10" s="144">
        <v>0</v>
      </c>
      <c r="E10" s="144"/>
    </row>
    <row r="11" spans="1:5" s="8" customFormat="1" ht="22.5" customHeight="1" x14ac:dyDescent="0.2">
      <c r="A11" s="144" t="s">
        <v>36</v>
      </c>
      <c r="B11" s="144">
        <f t="shared" si="0"/>
        <v>0</v>
      </c>
      <c r="C11" s="144">
        <v>0</v>
      </c>
      <c r="D11" s="144">
        <v>0</v>
      </c>
      <c r="E11" s="144"/>
    </row>
    <row r="12" spans="1:5" s="8" customFormat="1" ht="22.5" customHeight="1" x14ac:dyDescent="0.2">
      <c r="A12" s="145" t="s">
        <v>37</v>
      </c>
      <c r="B12" s="145">
        <f t="shared" si="0"/>
        <v>0</v>
      </c>
      <c r="C12" s="145">
        <v>0</v>
      </c>
      <c r="D12" s="145">
        <v>0</v>
      </c>
      <c r="E12" s="145"/>
    </row>
    <row r="13" spans="1:5" s="8" customFormat="1" ht="22.5" customHeight="1" x14ac:dyDescent="0.2">
      <c r="A13" s="48" t="s">
        <v>38</v>
      </c>
      <c r="B13" s="49">
        <f t="shared" si="0"/>
        <v>0</v>
      </c>
      <c r="C13" s="48">
        <f>ROUNDDOWN(SUM(C14:C15),-3)</f>
        <v>0</v>
      </c>
      <c r="D13" s="48">
        <f>ROUNDDOWN(SUM(D14:D15),-3)</f>
        <v>0</v>
      </c>
      <c r="E13" s="48"/>
    </row>
    <row r="14" spans="1:5" s="8" customFormat="1" ht="22.5" customHeight="1" x14ac:dyDescent="0.2">
      <c r="A14" s="49" t="s">
        <v>39</v>
      </c>
      <c r="B14" s="49">
        <f t="shared" si="0"/>
        <v>0</v>
      </c>
      <c r="C14" s="49"/>
      <c r="D14" s="49"/>
      <c r="E14" s="49"/>
    </row>
    <row r="15" spans="1:5" s="8" customFormat="1" ht="22.5" customHeight="1" x14ac:dyDescent="0.2">
      <c r="A15" s="50" t="s">
        <v>40</v>
      </c>
      <c r="B15" s="50">
        <f t="shared" si="0"/>
        <v>0</v>
      </c>
      <c r="C15" s="50"/>
      <c r="D15" s="50"/>
      <c r="E15" s="50"/>
    </row>
    <row r="16" spans="1:5" s="8" customFormat="1" ht="22.5" customHeight="1" x14ac:dyDescent="0.2">
      <c r="A16" s="49" t="s">
        <v>41</v>
      </c>
      <c r="B16" s="49">
        <f t="shared" si="0"/>
        <v>0</v>
      </c>
      <c r="C16" s="49">
        <f>ROUNDDOWN(SUM(C17:C20),-3)</f>
        <v>0</v>
      </c>
      <c r="D16" s="49">
        <f>ROUNDDOWN(SUM(D17:D20),-3)</f>
        <v>0</v>
      </c>
      <c r="E16" s="49"/>
    </row>
    <row r="17" spans="1:5" s="8" customFormat="1" ht="22.5" customHeight="1" x14ac:dyDescent="0.2">
      <c r="A17" s="49" t="s">
        <v>42</v>
      </c>
      <c r="B17" s="49">
        <f t="shared" si="0"/>
        <v>0</v>
      </c>
      <c r="C17" s="49"/>
      <c r="D17" s="49"/>
      <c r="E17" s="49"/>
    </row>
    <row r="18" spans="1:5" s="8" customFormat="1" ht="22.5" customHeight="1" x14ac:dyDescent="0.2">
      <c r="A18" s="49" t="s">
        <v>43</v>
      </c>
      <c r="B18" s="49">
        <f t="shared" si="0"/>
        <v>0</v>
      </c>
      <c r="C18" s="49"/>
      <c r="D18" s="49"/>
      <c r="E18" s="49"/>
    </row>
    <row r="19" spans="1:5" s="8" customFormat="1" ht="22.5" customHeight="1" x14ac:dyDescent="0.2">
      <c r="A19" s="144" t="s">
        <v>44</v>
      </c>
      <c r="B19" s="144">
        <f t="shared" si="0"/>
        <v>0</v>
      </c>
      <c r="C19" s="144"/>
      <c r="D19" s="144"/>
      <c r="E19" s="144"/>
    </row>
    <row r="20" spans="1:5" s="8" customFormat="1" ht="22.5" customHeight="1" x14ac:dyDescent="0.2">
      <c r="A20" s="49" t="s">
        <v>45</v>
      </c>
      <c r="B20" s="50">
        <f t="shared" si="0"/>
        <v>0</v>
      </c>
      <c r="C20" s="49"/>
      <c r="D20" s="49"/>
      <c r="E20" s="49"/>
    </row>
    <row r="21" spans="1:5" s="8" customFormat="1" ht="22.5" customHeight="1" x14ac:dyDescent="0.2">
      <c r="A21" s="64" t="s">
        <v>46</v>
      </c>
      <c r="B21" s="11">
        <f t="shared" si="0"/>
        <v>0</v>
      </c>
      <c r="C21" s="13">
        <f>+C9+C13+C16</f>
        <v>0</v>
      </c>
      <c r="D21" s="13">
        <f>+D9+D13+D16</f>
        <v>0</v>
      </c>
      <c r="E21" s="13"/>
    </row>
    <row r="22" spans="1:5" s="8" customFormat="1" ht="22.5" customHeight="1" x14ac:dyDescent="0.2">
      <c r="A22" s="11" t="s">
        <v>47</v>
      </c>
      <c r="B22" s="11">
        <f t="shared" si="0"/>
        <v>0</v>
      </c>
      <c r="C22" s="11">
        <f>ROUNDDOWN(C21*8%/1000,0)*1000</f>
        <v>0</v>
      </c>
      <c r="D22" s="11">
        <f>ROUNDDOWN(D21*8%/1000,0)*1000</f>
        <v>0</v>
      </c>
      <c r="E22" s="11"/>
    </row>
    <row r="23" spans="1:5" s="8" customFormat="1" ht="22.5" customHeight="1" x14ac:dyDescent="0.2">
      <c r="A23" s="11" t="s">
        <v>48</v>
      </c>
      <c r="B23" s="11">
        <f>SUM(C23:E23)</f>
        <v>0</v>
      </c>
      <c r="C23" s="11"/>
      <c r="D23" s="11"/>
      <c r="E23" s="11"/>
    </row>
    <row r="24" spans="1:5" s="8" customFormat="1" ht="22.5" customHeight="1" x14ac:dyDescent="0.2">
      <c r="A24" s="9" t="s">
        <v>80</v>
      </c>
      <c r="B24" s="11">
        <f t="shared" si="0"/>
        <v>0</v>
      </c>
      <c r="C24" s="11">
        <f>SUM(C21:C23)</f>
        <v>0</v>
      </c>
      <c r="D24" s="11">
        <f>SUM(D21:D23)</f>
        <v>0</v>
      </c>
      <c r="E24" s="11"/>
    </row>
    <row r="25" spans="1:5" s="8" customFormat="1" ht="22.5" customHeight="1" x14ac:dyDescent="0.2">
      <c r="A25" s="51" t="s">
        <v>51</v>
      </c>
      <c r="B25" s="11">
        <f t="shared" si="0"/>
        <v>0</v>
      </c>
      <c r="C25" s="11">
        <f>ROUNDDOWN(C24*0.1,0)</f>
        <v>0</v>
      </c>
      <c r="D25" s="11">
        <f>ROUNDDOWN(D24*0.1,0)</f>
        <v>0</v>
      </c>
      <c r="E25" s="11"/>
    </row>
    <row r="26" spans="1:5" s="8" customFormat="1" ht="22.5" customHeight="1" x14ac:dyDescent="0.2">
      <c r="A26" s="9" t="s">
        <v>52</v>
      </c>
      <c r="B26" s="50">
        <f t="shared" si="0"/>
        <v>0</v>
      </c>
      <c r="C26" s="11">
        <f>SUM(C24:C25)</f>
        <v>0</v>
      </c>
      <c r="D26" s="11">
        <f>SUM(D24:D25)</f>
        <v>0</v>
      </c>
      <c r="E26" s="11"/>
    </row>
    <row r="27" spans="1:5" s="18" customFormat="1" x14ac:dyDescent="0.2"/>
    <row r="28" spans="1:5" s="18" customFormat="1" ht="32.25" customHeight="1" x14ac:dyDescent="0.2">
      <c r="A28" s="184"/>
      <c r="B28" s="184"/>
      <c r="C28" s="184"/>
      <c r="D28" s="184"/>
      <c r="E28" s="184"/>
    </row>
    <row r="29" spans="1:5" s="2" customFormat="1" x14ac:dyDescent="0.2">
      <c r="B29" s="16"/>
      <c r="C29" s="16"/>
      <c r="D29" s="16"/>
      <c r="E29" s="16"/>
    </row>
    <row r="30" spans="1:5" x14ac:dyDescent="0.2">
      <c r="A30" s="130"/>
    </row>
    <row r="31" spans="1:5" x14ac:dyDescent="0.2">
      <c r="A31" s="17"/>
      <c r="B31" s="4"/>
      <c r="C31" s="4"/>
      <c r="D31" s="4"/>
      <c r="E31" s="4"/>
    </row>
  </sheetData>
  <mergeCells count="2">
    <mergeCell ref="A2:E2"/>
    <mergeCell ref="A28:E28"/>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3"/>
  <sheetViews>
    <sheetView showGridLines="0" zoomScaleNormal="100" workbookViewId="0">
      <selection activeCell="A5" sqref="A5"/>
    </sheetView>
  </sheetViews>
  <sheetFormatPr defaultRowHeight="13" x14ac:dyDescent="0.2"/>
  <cols>
    <col min="1" max="1" width="35.36328125" bestFit="1" customWidth="1"/>
    <col min="2" max="5" width="12.36328125" customWidth="1"/>
  </cols>
  <sheetData>
    <row r="1" spans="1:5" ht="19" x14ac:dyDescent="0.2">
      <c r="A1" s="17"/>
      <c r="E1" s="15" t="s">
        <v>0</v>
      </c>
    </row>
    <row r="2" spans="1:5" ht="19.5" x14ac:dyDescent="0.2">
      <c r="A2" s="183" t="s">
        <v>81</v>
      </c>
      <c r="B2" s="183"/>
      <c r="C2" s="183"/>
      <c r="D2" s="183"/>
      <c r="E2" s="183"/>
    </row>
    <row r="3" spans="1:5" s="8" customFormat="1" ht="21" customHeight="1" x14ac:dyDescent="0.2"/>
    <row r="4" spans="1:5" s="8" customFormat="1" ht="18.75" customHeight="1" x14ac:dyDescent="0.2">
      <c r="A4" s="16" t="s">
        <v>79</v>
      </c>
    </row>
    <row r="5" spans="1:5" s="18" customFormat="1" ht="18.75" customHeight="1" x14ac:dyDescent="0.2">
      <c r="A5" s="8" t="s">
        <v>225</v>
      </c>
    </row>
    <row r="6" spans="1:5" s="18" customFormat="1" ht="18.75" customHeight="1" x14ac:dyDescent="0.2">
      <c r="A6" s="18" t="s">
        <v>67</v>
      </c>
    </row>
    <row r="7" spans="1:5" s="18" customFormat="1" ht="18.75" customHeight="1" x14ac:dyDescent="0.2">
      <c r="E7" s="25" t="s">
        <v>32</v>
      </c>
    </row>
    <row r="8" spans="1:5" s="47" customFormat="1" ht="31.5" customHeight="1" x14ac:dyDescent="0.2">
      <c r="A8" s="46" t="s">
        <v>33</v>
      </c>
      <c r="B8" s="46" t="s">
        <v>6</v>
      </c>
      <c r="C8" s="9" t="s">
        <v>217</v>
      </c>
      <c r="D8" s="9" t="s">
        <v>218</v>
      </c>
      <c r="E8" s="9"/>
    </row>
    <row r="9" spans="1:5" s="8" customFormat="1" ht="31.5" customHeight="1" x14ac:dyDescent="0.2">
      <c r="A9" s="48" t="s">
        <v>55</v>
      </c>
      <c r="B9" s="48">
        <f t="shared" ref="B9:B17" si="0">SUM(C9:E9)</f>
        <v>0</v>
      </c>
      <c r="C9" s="48">
        <f>ROUNDDOWN(SUM(C10:C13),-3)</f>
        <v>0</v>
      </c>
      <c r="D9" s="48">
        <f>ROUNDDOWN(SUM(D10:D13),-3)</f>
        <v>0</v>
      </c>
      <c r="E9" s="48"/>
    </row>
    <row r="10" spans="1:5" s="8" customFormat="1" ht="31.5" customHeight="1" x14ac:dyDescent="0.2">
      <c r="A10" s="160" t="s">
        <v>68</v>
      </c>
      <c r="B10" s="49">
        <f t="shared" si="0"/>
        <v>0</v>
      </c>
      <c r="C10" s="49"/>
      <c r="D10" s="49"/>
      <c r="E10" s="49"/>
    </row>
    <row r="11" spans="1:5" s="8" customFormat="1" ht="31.5" customHeight="1" x14ac:dyDescent="0.2">
      <c r="A11" s="49" t="s">
        <v>69</v>
      </c>
      <c r="B11" s="49">
        <f t="shared" si="0"/>
        <v>0</v>
      </c>
      <c r="C11" s="49"/>
      <c r="D11" s="49"/>
      <c r="E11" s="49"/>
    </row>
    <row r="12" spans="1:5" s="8" customFormat="1" ht="31.5" customHeight="1" x14ac:dyDescent="0.2">
      <c r="A12" s="49" t="s">
        <v>70</v>
      </c>
      <c r="B12" s="49">
        <f t="shared" si="0"/>
        <v>0</v>
      </c>
      <c r="C12" s="49"/>
      <c r="D12" s="49"/>
      <c r="E12" s="49"/>
    </row>
    <row r="13" spans="1:5" s="8" customFormat="1" ht="31.5" customHeight="1" x14ac:dyDescent="0.2">
      <c r="A13" s="160" t="s">
        <v>71</v>
      </c>
      <c r="B13" s="50">
        <f t="shared" si="0"/>
        <v>0</v>
      </c>
      <c r="C13" s="49"/>
      <c r="D13" s="49"/>
      <c r="E13" s="49"/>
    </row>
    <row r="14" spans="1:5" s="8" customFormat="1" ht="31.5" customHeight="1" x14ac:dyDescent="0.2">
      <c r="A14" s="11" t="s">
        <v>62</v>
      </c>
      <c r="B14" s="11">
        <f t="shared" si="0"/>
        <v>0</v>
      </c>
      <c r="C14" s="11">
        <f>ROUNDDOWN(C9*8%/1000,0)*1000</f>
        <v>0</v>
      </c>
      <c r="D14" s="11">
        <f>ROUNDDOWN(D9*8%/1000,0)*1000</f>
        <v>0</v>
      </c>
      <c r="E14" s="11"/>
    </row>
    <row r="15" spans="1:5" s="8" customFormat="1" ht="31.5" customHeight="1" x14ac:dyDescent="0.2">
      <c r="A15" s="11" t="s">
        <v>72</v>
      </c>
      <c r="B15" s="11"/>
      <c r="C15" s="11"/>
      <c r="D15" s="11"/>
      <c r="E15" s="11"/>
    </row>
    <row r="16" spans="1:5" s="8" customFormat="1" ht="31.5" customHeight="1" x14ac:dyDescent="0.2">
      <c r="A16" s="9" t="s">
        <v>82</v>
      </c>
      <c r="B16" s="11">
        <f>SUM(C16:E16)</f>
        <v>0</v>
      </c>
      <c r="C16" s="11">
        <f>C9+C14+C15</f>
        <v>0</v>
      </c>
      <c r="D16" s="11">
        <f>+D9+D14+D15</f>
        <v>0</v>
      </c>
      <c r="E16" s="11"/>
    </row>
    <row r="17" spans="1:5" s="8" customFormat="1" ht="31.5" customHeight="1" x14ac:dyDescent="0.2">
      <c r="A17" s="96" t="s">
        <v>83</v>
      </c>
      <c r="B17" s="11">
        <f t="shared" si="0"/>
        <v>0</v>
      </c>
      <c r="C17" s="11">
        <f>ROUNDDOWN(C16*(0.1/1.1),0)</f>
        <v>0</v>
      </c>
      <c r="D17" s="11">
        <f>ROUNDDOWN(D16*(0.1/1.1),0)</f>
        <v>0</v>
      </c>
      <c r="E17" s="11"/>
    </row>
    <row r="18" spans="1:5" s="18" customFormat="1" x14ac:dyDescent="0.2"/>
    <row r="19" spans="1:5" s="18" customFormat="1" ht="31.5" customHeight="1" x14ac:dyDescent="0.2">
      <c r="A19" s="184"/>
      <c r="B19" s="184"/>
      <c r="C19" s="184"/>
      <c r="D19" s="184"/>
      <c r="E19" s="184"/>
    </row>
    <row r="20" spans="1:5" x14ac:dyDescent="0.2">
      <c r="B20" s="3"/>
      <c r="C20" s="3"/>
      <c r="D20" s="3"/>
      <c r="E20" s="3"/>
    </row>
    <row r="22" spans="1:5" x14ac:dyDescent="0.2">
      <c r="A22" s="130"/>
    </row>
    <row r="23" spans="1:5" x14ac:dyDescent="0.2">
      <c r="A23" s="17"/>
      <c r="B23" s="4"/>
      <c r="C23" s="4"/>
      <c r="D23" s="4"/>
      <c r="E23" s="4"/>
    </row>
  </sheetData>
  <mergeCells count="2">
    <mergeCell ref="A2:E2"/>
    <mergeCell ref="A19:E19"/>
  </mergeCells>
  <phoneticPr fontId="2"/>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45CCA-C4AC-49F3-B1B3-12EFF94F79C3}">
  <sheetPr>
    <pageSetUpPr fitToPage="1"/>
  </sheetPr>
  <dimension ref="A1:M65"/>
  <sheetViews>
    <sheetView showGridLines="0" zoomScaleNormal="100" workbookViewId="0">
      <selection activeCell="O11" sqref="O11"/>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6328125" bestFit="1" customWidth="1"/>
    <col min="9" max="9" width="3.36328125" bestFit="1" customWidth="1"/>
    <col min="10" max="10" width="9.6328125" style="1" bestFit="1" customWidth="1"/>
    <col min="11" max="12" width="9.6328125" bestFit="1" customWidth="1"/>
    <col min="13" max="13" width="9.36328125" bestFit="1" customWidth="1"/>
  </cols>
  <sheetData>
    <row r="1" spans="1:12" ht="19.5" customHeight="1" x14ac:dyDescent="0.2">
      <c r="A1" s="17"/>
      <c r="L1" s="15" t="s">
        <v>0</v>
      </c>
    </row>
    <row r="2" spans="1:12" ht="19.5" customHeight="1" x14ac:dyDescent="0.2">
      <c r="A2" s="183" t="s">
        <v>84</v>
      </c>
      <c r="B2" s="183"/>
      <c r="C2" s="183"/>
      <c r="D2" s="183"/>
      <c r="E2" s="183"/>
      <c r="F2" s="183"/>
      <c r="G2" s="183"/>
      <c r="H2" s="183"/>
      <c r="I2" s="183"/>
      <c r="J2" s="183"/>
      <c r="K2" s="183"/>
      <c r="L2" s="183"/>
    </row>
    <row r="3" spans="1:12" ht="19.5" customHeight="1" x14ac:dyDescent="0.2">
      <c r="B3" s="186"/>
      <c r="C3" s="186"/>
      <c r="D3" s="186"/>
      <c r="E3" s="186"/>
      <c r="F3" s="186"/>
      <c r="G3" s="186"/>
      <c r="H3" s="186"/>
      <c r="I3" s="186"/>
      <c r="J3" s="187"/>
      <c r="K3" s="187"/>
      <c r="L3" s="187"/>
    </row>
    <row r="4" spans="1:12" s="18" customFormat="1" ht="19.5" customHeight="1" thickBot="1" x14ac:dyDescent="0.25">
      <c r="A4" s="188" t="s">
        <v>219</v>
      </c>
      <c r="B4" s="188"/>
      <c r="D4" s="8"/>
      <c r="J4" s="8"/>
    </row>
    <row r="5" spans="1:12" s="18" customFormat="1" ht="13" x14ac:dyDescent="0.2">
      <c r="A5" s="189" t="s">
        <v>85</v>
      </c>
      <c r="B5" s="189"/>
      <c r="C5" s="189"/>
      <c r="D5" s="189"/>
      <c r="E5" s="189"/>
      <c r="F5" s="189"/>
      <c r="G5" s="189"/>
      <c r="H5" s="189"/>
      <c r="I5" s="189"/>
      <c r="J5" s="190"/>
      <c r="K5" s="191" t="s">
        <v>86</v>
      </c>
      <c r="L5" s="192"/>
    </row>
    <row r="6" spans="1:12" s="18" customFormat="1" ht="13" x14ac:dyDescent="0.2">
      <c r="A6" s="146" t="s">
        <v>34</v>
      </c>
      <c r="B6" s="147"/>
      <c r="C6" s="147"/>
      <c r="D6" s="148"/>
      <c r="E6" s="147"/>
      <c r="F6" s="147"/>
      <c r="G6" s="147"/>
      <c r="H6" s="147"/>
      <c r="I6" s="147"/>
      <c r="J6" s="148"/>
      <c r="K6" s="149"/>
      <c r="L6" s="150">
        <f>SUM(K7:K16)</f>
        <v>0</v>
      </c>
    </row>
    <row r="7" spans="1:12" s="18" customFormat="1" ht="13" x14ac:dyDescent="0.2">
      <c r="A7" s="151" t="s">
        <v>35</v>
      </c>
      <c r="B7" s="152"/>
      <c r="C7" s="152"/>
      <c r="D7" s="153"/>
      <c r="E7" s="152"/>
      <c r="F7" s="152"/>
      <c r="G7" s="152"/>
      <c r="H7" s="152"/>
      <c r="I7" s="154"/>
      <c r="J7" s="153"/>
      <c r="K7" s="155">
        <f>ROUNDDOWN(J8/1000,0)</f>
        <v>0</v>
      </c>
      <c r="L7" s="156"/>
    </row>
    <row r="8" spans="1:12" s="18" customFormat="1" ht="13" x14ac:dyDescent="0.2">
      <c r="A8" s="151"/>
      <c r="B8" s="152" t="s">
        <v>87</v>
      </c>
      <c r="C8" s="152" t="s">
        <v>88</v>
      </c>
      <c r="D8" s="153"/>
      <c r="E8" s="152" t="s">
        <v>89</v>
      </c>
      <c r="F8" s="152" t="s">
        <v>90</v>
      </c>
      <c r="G8" s="152"/>
      <c r="H8" s="152" t="s">
        <v>91</v>
      </c>
      <c r="I8" s="154" t="s">
        <v>92</v>
      </c>
      <c r="J8" s="153">
        <f>D8*G8</f>
        <v>0</v>
      </c>
      <c r="K8" s="155"/>
      <c r="L8" s="156"/>
    </row>
    <row r="9" spans="1:12" s="18" customFormat="1" ht="13" x14ac:dyDescent="0.2">
      <c r="A9" s="151"/>
      <c r="B9" s="152"/>
      <c r="C9" s="152"/>
      <c r="D9" s="153"/>
      <c r="E9" s="152"/>
      <c r="F9" s="152"/>
      <c r="G9" s="152"/>
      <c r="H9" s="152"/>
      <c r="I9" s="154"/>
      <c r="J9" s="153"/>
      <c r="K9" s="155"/>
      <c r="L9" s="156"/>
    </row>
    <row r="10" spans="1:12" s="18" customFormat="1" ht="13" x14ac:dyDescent="0.2">
      <c r="A10" s="193" t="s">
        <v>36</v>
      </c>
      <c r="B10" s="194"/>
      <c r="C10" s="152"/>
      <c r="D10" s="157"/>
      <c r="E10" s="152"/>
      <c r="F10" s="152"/>
      <c r="G10" s="152"/>
      <c r="H10" s="152"/>
      <c r="I10" s="152"/>
      <c r="J10" s="153"/>
      <c r="K10" s="155">
        <f>ROUNDDOWN((J11+J12+J13+J14+J15)/1000,0)</f>
        <v>0</v>
      </c>
      <c r="L10" s="156"/>
    </row>
    <row r="11" spans="1:12" s="18" customFormat="1" ht="13" x14ac:dyDescent="0.2">
      <c r="A11" s="151"/>
      <c r="B11" s="152" t="s">
        <v>93</v>
      </c>
      <c r="C11" s="152" t="s">
        <v>88</v>
      </c>
      <c r="D11" s="153"/>
      <c r="E11" s="152" t="s">
        <v>89</v>
      </c>
      <c r="F11" s="152" t="s">
        <v>90</v>
      </c>
      <c r="G11" s="152"/>
      <c r="H11" s="152" t="s">
        <v>91</v>
      </c>
      <c r="I11" s="154" t="s">
        <v>92</v>
      </c>
      <c r="J11" s="153">
        <f>D11*G11</f>
        <v>0</v>
      </c>
      <c r="K11" s="158"/>
      <c r="L11" s="156"/>
    </row>
    <row r="12" spans="1:12" s="18" customFormat="1" ht="13" x14ac:dyDescent="0.2">
      <c r="A12" s="151"/>
      <c r="B12" s="152" t="s">
        <v>94</v>
      </c>
      <c r="C12" s="152" t="s">
        <v>88</v>
      </c>
      <c r="D12" s="153"/>
      <c r="E12" s="152" t="s">
        <v>89</v>
      </c>
      <c r="F12" s="152" t="s">
        <v>90</v>
      </c>
      <c r="G12" s="152"/>
      <c r="H12" s="152" t="s">
        <v>91</v>
      </c>
      <c r="I12" s="154" t="s">
        <v>92</v>
      </c>
      <c r="J12" s="153">
        <f>D12*G12</f>
        <v>0</v>
      </c>
      <c r="K12" s="155"/>
      <c r="L12" s="156"/>
    </row>
    <row r="13" spans="1:12" s="18" customFormat="1" ht="13" x14ac:dyDescent="0.2">
      <c r="A13" s="151"/>
      <c r="B13" s="152" t="s">
        <v>95</v>
      </c>
      <c r="C13" s="152"/>
      <c r="D13" s="153"/>
      <c r="E13" s="152"/>
      <c r="F13" s="152"/>
      <c r="G13" s="152"/>
      <c r="H13" s="152"/>
      <c r="I13" s="154" t="s">
        <v>92</v>
      </c>
      <c r="J13" s="153"/>
      <c r="K13" s="155"/>
      <c r="L13" s="156"/>
    </row>
    <row r="14" spans="1:12" s="18" customFormat="1" ht="13" x14ac:dyDescent="0.2">
      <c r="A14" s="151"/>
      <c r="B14" s="152" t="s">
        <v>96</v>
      </c>
      <c r="C14" s="152"/>
      <c r="D14" s="153"/>
      <c r="E14" s="152"/>
      <c r="F14" s="152"/>
      <c r="G14" s="152"/>
      <c r="H14" s="152"/>
      <c r="I14" s="154" t="s">
        <v>92</v>
      </c>
      <c r="J14" s="153"/>
      <c r="K14" s="155"/>
      <c r="L14" s="156"/>
    </row>
    <row r="15" spans="1:12" s="18" customFormat="1" ht="13" x14ac:dyDescent="0.2">
      <c r="A15" s="151"/>
      <c r="B15" s="152" t="s">
        <v>97</v>
      </c>
      <c r="C15" s="152"/>
      <c r="D15" s="153"/>
      <c r="E15" s="152"/>
      <c r="F15" s="152"/>
      <c r="G15" s="152"/>
      <c r="H15" s="152"/>
      <c r="I15" s="154" t="s">
        <v>92</v>
      </c>
      <c r="J15" s="153"/>
      <c r="K15" s="155"/>
      <c r="L15" s="156"/>
    </row>
    <row r="16" spans="1:12" s="18" customFormat="1" ht="13" x14ac:dyDescent="0.2">
      <c r="A16" s="151" t="s">
        <v>37</v>
      </c>
      <c r="B16" s="152"/>
      <c r="C16" s="152"/>
      <c r="D16" s="153"/>
      <c r="E16" s="152"/>
      <c r="F16" s="152"/>
      <c r="G16" s="152"/>
      <c r="H16" s="152"/>
      <c r="I16" s="154"/>
      <c r="J16" s="153"/>
      <c r="K16" s="155">
        <f>ROUNDDOWN((J17+J18)/1000,0)</f>
        <v>0</v>
      </c>
      <c r="L16" s="156"/>
    </row>
    <row r="17" spans="1:13" s="18" customFormat="1" ht="13" x14ac:dyDescent="0.2">
      <c r="A17" s="151"/>
      <c r="B17" s="152" t="s">
        <v>98</v>
      </c>
      <c r="C17" s="152"/>
      <c r="D17" s="153"/>
      <c r="E17" s="152"/>
      <c r="F17" s="152"/>
      <c r="G17" s="152"/>
      <c r="H17" s="152"/>
      <c r="I17" s="154" t="s">
        <v>92</v>
      </c>
      <c r="J17" s="153"/>
      <c r="K17" s="158"/>
      <c r="L17" s="156"/>
    </row>
    <row r="18" spans="1:13" s="18" customFormat="1" ht="13" x14ac:dyDescent="0.2">
      <c r="A18" s="151"/>
      <c r="B18" s="152" t="s">
        <v>99</v>
      </c>
      <c r="C18" s="152"/>
      <c r="D18" s="153"/>
      <c r="E18" s="152"/>
      <c r="F18" s="152"/>
      <c r="G18" s="152"/>
      <c r="H18" s="152"/>
      <c r="I18" s="154" t="s">
        <v>92</v>
      </c>
      <c r="J18" s="153"/>
      <c r="K18" s="155"/>
      <c r="L18" s="156"/>
    </row>
    <row r="19" spans="1:13" s="18" customFormat="1" ht="13" x14ac:dyDescent="0.2">
      <c r="A19" s="19" t="s">
        <v>38</v>
      </c>
      <c r="B19" s="26"/>
      <c r="C19" s="26"/>
      <c r="D19" s="27"/>
      <c r="E19" s="26"/>
      <c r="F19" s="26"/>
      <c r="G19" s="26"/>
      <c r="H19" s="26"/>
      <c r="I19" s="26"/>
      <c r="J19" s="27"/>
      <c r="K19" s="56"/>
      <c r="L19" s="57">
        <f>SUM(K20:K23)</f>
        <v>0</v>
      </c>
    </row>
    <row r="20" spans="1:13" s="18" customFormat="1" ht="13" x14ac:dyDescent="0.2">
      <c r="A20" s="22" t="s">
        <v>39</v>
      </c>
      <c r="D20" s="8"/>
      <c r="J20" s="8"/>
      <c r="K20" s="53">
        <f>ROUNDDOWN((J21+J22)/1000,0)</f>
        <v>0</v>
      </c>
      <c r="L20" s="54"/>
    </row>
    <row r="21" spans="1:13" s="18" customFormat="1" ht="13" x14ac:dyDescent="0.2">
      <c r="A21" s="22"/>
      <c r="C21" s="18" t="s">
        <v>88</v>
      </c>
      <c r="D21" s="24"/>
      <c r="E21" s="18" t="s">
        <v>89</v>
      </c>
      <c r="F21" s="18" t="s">
        <v>90</v>
      </c>
      <c r="H21" s="18" t="s">
        <v>91</v>
      </c>
      <c r="I21" s="25" t="s">
        <v>92</v>
      </c>
      <c r="J21" s="24">
        <f>D21*G21</f>
        <v>0</v>
      </c>
      <c r="K21" s="53"/>
      <c r="L21" s="54"/>
      <c r="M21" s="102"/>
    </row>
    <row r="22" spans="1:13" s="18" customFormat="1" ht="13" x14ac:dyDescent="0.2">
      <c r="A22" s="22"/>
      <c r="C22" s="18" t="s">
        <v>88</v>
      </c>
      <c r="D22" s="24"/>
      <c r="E22" s="18" t="s">
        <v>89</v>
      </c>
      <c r="F22" s="18" t="s">
        <v>90</v>
      </c>
      <c r="H22" s="18" t="s">
        <v>91</v>
      </c>
      <c r="I22" s="25" t="s">
        <v>92</v>
      </c>
      <c r="J22" s="24">
        <f>D22*G22</f>
        <v>0</v>
      </c>
      <c r="K22" s="53"/>
      <c r="L22" s="54"/>
    </row>
    <row r="23" spans="1:13" s="18" customFormat="1" ht="13" x14ac:dyDescent="0.2">
      <c r="A23" s="22" t="s">
        <v>40</v>
      </c>
      <c r="D23" s="8"/>
      <c r="J23" s="8"/>
      <c r="K23" s="53">
        <f>ROUNDDOWN(J24/1000,0)</f>
        <v>0</v>
      </c>
      <c r="L23" s="54"/>
    </row>
    <row r="24" spans="1:13" s="18" customFormat="1" ht="13" x14ac:dyDescent="0.2">
      <c r="A24" s="22"/>
      <c r="C24" s="18" t="s">
        <v>88</v>
      </c>
      <c r="D24" s="24"/>
      <c r="E24" s="18" t="s">
        <v>89</v>
      </c>
      <c r="F24" s="18" t="s">
        <v>90</v>
      </c>
      <c r="H24" s="18" t="s">
        <v>100</v>
      </c>
      <c r="I24" s="25" t="s">
        <v>92</v>
      </c>
      <c r="J24" s="24">
        <f>D24*G24</f>
        <v>0</v>
      </c>
      <c r="K24" s="55"/>
      <c r="L24" s="54"/>
    </row>
    <row r="25" spans="1:13" s="18" customFormat="1" ht="13" x14ac:dyDescent="0.2">
      <c r="A25" s="19" t="s">
        <v>41</v>
      </c>
      <c r="B25" s="26"/>
      <c r="C25" s="26"/>
      <c r="D25" s="27"/>
      <c r="E25" s="26"/>
      <c r="F25" s="26"/>
      <c r="G25" s="26"/>
      <c r="H25" s="26"/>
      <c r="I25" s="26"/>
      <c r="J25" s="27"/>
      <c r="K25" s="56"/>
      <c r="L25" s="57">
        <f>SUM(K26:K39)</f>
        <v>0</v>
      </c>
    </row>
    <row r="26" spans="1:13" s="18" customFormat="1" ht="13" x14ac:dyDescent="0.2">
      <c r="A26" s="22" t="s">
        <v>42</v>
      </c>
      <c r="D26" s="8"/>
      <c r="J26" s="24"/>
      <c r="K26" s="53">
        <f>ROUNDDOWN((J27+J28)/1000,0)</f>
        <v>0</v>
      </c>
      <c r="L26" s="54"/>
    </row>
    <row r="27" spans="1:13" s="18" customFormat="1" ht="13" x14ac:dyDescent="0.2">
      <c r="A27" s="22"/>
      <c r="B27" s="18" t="s">
        <v>101</v>
      </c>
      <c r="D27" s="24"/>
      <c r="I27" s="25" t="s">
        <v>92</v>
      </c>
      <c r="J27" s="24"/>
      <c r="K27" s="53"/>
      <c r="L27" s="54"/>
    </row>
    <row r="28" spans="1:13" s="18" customFormat="1" ht="13" x14ac:dyDescent="0.2">
      <c r="A28" s="22"/>
      <c r="B28" s="18" t="s">
        <v>102</v>
      </c>
      <c r="D28" s="24"/>
      <c r="I28" s="25" t="s">
        <v>92</v>
      </c>
      <c r="J28" s="24"/>
      <c r="K28" s="53"/>
      <c r="L28" s="54"/>
    </row>
    <row r="29" spans="1:13" s="18" customFormat="1" ht="13" x14ac:dyDescent="0.2">
      <c r="A29" s="22" t="s">
        <v>43</v>
      </c>
      <c r="D29" s="24"/>
      <c r="J29" s="24"/>
      <c r="K29" s="53">
        <f>ROUNDDOWN((J30+J31+J32)/1000,0)</f>
        <v>0</v>
      </c>
      <c r="L29" s="54"/>
    </row>
    <row r="30" spans="1:13" s="18" customFormat="1" ht="13" x14ac:dyDescent="0.2">
      <c r="A30" s="22" t="s">
        <v>103</v>
      </c>
      <c r="B30" s="18" t="s">
        <v>104</v>
      </c>
      <c r="D30" s="24"/>
      <c r="I30" s="25" t="s">
        <v>92</v>
      </c>
      <c r="J30" s="24"/>
      <c r="K30" s="53"/>
      <c r="L30" s="54"/>
    </row>
    <row r="31" spans="1:13" s="18" customFormat="1" ht="13" x14ac:dyDescent="0.2">
      <c r="A31" s="22"/>
      <c r="B31" s="18" t="s">
        <v>105</v>
      </c>
      <c r="D31" s="24"/>
      <c r="I31" s="25" t="s">
        <v>92</v>
      </c>
      <c r="J31" s="24"/>
      <c r="K31" s="53"/>
      <c r="L31" s="54"/>
    </row>
    <row r="32" spans="1:13" s="18" customFormat="1" ht="13" x14ac:dyDescent="0.2">
      <c r="A32" s="82" t="s">
        <v>106</v>
      </c>
      <c r="B32" s="18" t="s">
        <v>105</v>
      </c>
      <c r="D32" s="24"/>
      <c r="I32" s="25" t="s">
        <v>92</v>
      </c>
      <c r="J32" s="24"/>
      <c r="K32" s="53"/>
      <c r="L32" s="54"/>
    </row>
    <row r="33" spans="1:12" s="18" customFormat="1" ht="13" x14ac:dyDescent="0.2">
      <c r="A33" s="151" t="s">
        <v>44</v>
      </c>
      <c r="B33" s="152"/>
      <c r="C33" s="152"/>
      <c r="D33" s="157"/>
      <c r="E33" s="152"/>
      <c r="F33" s="152"/>
      <c r="G33" s="152"/>
      <c r="H33" s="152"/>
      <c r="I33" s="152"/>
      <c r="J33" s="157"/>
      <c r="K33" s="155">
        <f>ROUNDDOWN((J34)/1000,0)</f>
        <v>0</v>
      </c>
      <c r="L33" s="156"/>
    </row>
    <row r="34" spans="1:12" s="18" customFormat="1" ht="13" x14ac:dyDescent="0.2">
      <c r="A34" s="151"/>
      <c r="B34" s="159" t="s">
        <v>107</v>
      </c>
      <c r="C34" s="152"/>
      <c r="D34" s="153"/>
      <c r="E34" s="152"/>
      <c r="F34" s="152"/>
      <c r="G34" s="152"/>
      <c r="H34" s="152"/>
      <c r="I34" s="154" t="s">
        <v>92</v>
      </c>
      <c r="J34" s="153"/>
      <c r="K34" s="155"/>
      <c r="L34" s="156"/>
    </row>
    <row r="35" spans="1:12" s="18" customFormat="1" ht="13" x14ac:dyDescent="0.2">
      <c r="A35" s="22" t="s">
        <v>45</v>
      </c>
      <c r="D35" s="24"/>
      <c r="J35" s="24"/>
      <c r="K35" s="53">
        <f>ROUNDDOWN((J36+J37+J38+J39)/1000,0)</f>
        <v>0</v>
      </c>
      <c r="L35" s="54"/>
    </row>
    <row r="36" spans="1:12" s="18" customFormat="1" ht="13" x14ac:dyDescent="0.2">
      <c r="A36" s="22" t="s">
        <v>108</v>
      </c>
      <c r="C36" s="18" t="s">
        <v>88</v>
      </c>
      <c r="D36" s="24"/>
      <c r="E36" s="18" t="s">
        <v>89</v>
      </c>
      <c r="F36" s="18" t="s">
        <v>90</v>
      </c>
      <c r="H36" s="18" t="s">
        <v>109</v>
      </c>
      <c r="I36" s="25" t="s">
        <v>92</v>
      </c>
      <c r="J36" s="24">
        <f>D36*G36</f>
        <v>0</v>
      </c>
      <c r="K36" s="53"/>
      <c r="L36" s="54"/>
    </row>
    <row r="37" spans="1:12" s="18" customFormat="1" ht="13" x14ac:dyDescent="0.2">
      <c r="A37" s="22" t="s">
        <v>110</v>
      </c>
      <c r="B37" s="18" t="s">
        <v>111</v>
      </c>
      <c r="D37" s="24"/>
      <c r="I37" s="25" t="s">
        <v>92</v>
      </c>
      <c r="J37" s="24"/>
      <c r="K37" s="53"/>
      <c r="L37" s="54"/>
    </row>
    <row r="38" spans="1:12" s="18" customFormat="1" ht="13" x14ac:dyDescent="0.2">
      <c r="A38" s="22"/>
      <c r="B38" s="18" t="s">
        <v>112</v>
      </c>
      <c r="D38" s="24"/>
      <c r="I38" s="25" t="s">
        <v>92</v>
      </c>
      <c r="J38" s="24"/>
      <c r="K38" s="53"/>
      <c r="L38" s="54"/>
    </row>
    <row r="39" spans="1:12" s="18" customFormat="1" ht="13" x14ac:dyDescent="0.2">
      <c r="A39" s="22" t="s">
        <v>113</v>
      </c>
      <c r="B39" s="18" t="s">
        <v>114</v>
      </c>
      <c r="D39" s="24"/>
      <c r="I39" s="25" t="s">
        <v>92</v>
      </c>
      <c r="J39" s="24"/>
      <c r="K39" s="53"/>
      <c r="L39" s="54"/>
    </row>
    <row r="40" spans="1:12" s="18" customFormat="1" ht="13" x14ac:dyDescent="0.2">
      <c r="A40" s="195" t="s">
        <v>115</v>
      </c>
      <c r="B40" s="196"/>
      <c r="C40" s="26"/>
      <c r="D40" s="27">
        <f>SUM(L6:L39)*1000</f>
        <v>0</v>
      </c>
      <c r="E40" s="26" t="s">
        <v>89</v>
      </c>
      <c r="F40" s="26" t="s">
        <v>90</v>
      </c>
      <c r="G40" s="26">
        <v>8</v>
      </c>
      <c r="H40" s="26" t="s">
        <v>116</v>
      </c>
      <c r="I40" s="28" t="s">
        <v>92</v>
      </c>
      <c r="J40" s="27">
        <f>D40*G40%</f>
        <v>0</v>
      </c>
      <c r="K40" s="56"/>
      <c r="L40" s="57">
        <f>ROUNDDOWN((J40)/1000,0)</f>
        <v>0</v>
      </c>
    </row>
    <row r="41" spans="1:12" s="18" customFormat="1" ht="13" x14ac:dyDescent="0.2">
      <c r="A41" s="132" t="s">
        <v>48</v>
      </c>
      <c r="B41" s="131"/>
      <c r="C41" s="26"/>
      <c r="D41" s="27"/>
      <c r="E41" s="26"/>
      <c r="F41" s="26"/>
      <c r="G41" s="26"/>
      <c r="H41" s="26"/>
      <c r="I41" s="28"/>
      <c r="J41" s="27"/>
      <c r="K41" s="56"/>
      <c r="L41" s="57">
        <f>SUM(K42:K43)</f>
        <v>0</v>
      </c>
    </row>
    <row r="42" spans="1:12" s="18" customFormat="1" ht="13" x14ac:dyDescent="0.2">
      <c r="A42" s="133"/>
      <c r="B42" s="138" t="s">
        <v>117</v>
      </c>
      <c r="D42" s="23"/>
      <c r="I42" s="25" t="s">
        <v>92</v>
      </c>
      <c r="J42" s="23"/>
      <c r="K42" s="55">
        <f>ROUNDDOWN((J42+J43)/1000,0)</f>
        <v>0</v>
      </c>
      <c r="L42" s="60"/>
    </row>
    <row r="43" spans="1:12" s="18" customFormat="1" ht="13" x14ac:dyDescent="0.2">
      <c r="A43" s="133"/>
      <c r="B43" s="138" t="s">
        <v>118</v>
      </c>
      <c r="D43" s="23"/>
      <c r="I43" s="25" t="s">
        <v>92</v>
      </c>
      <c r="J43" s="23"/>
      <c r="K43" s="55"/>
      <c r="L43" s="60"/>
    </row>
    <row r="44" spans="1:12" s="16" customFormat="1" ht="13.5" thickBot="1" x14ac:dyDescent="0.25">
      <c r="A44" s="140" t="s">
        <v>119</v>
      </c>
      <c r="B44" s="70"/>
      <c r="C44" s="70"/>
      <c r="D44" s="70"/>
      <c r="E44" s="70"/>
      <c r="F44" s="70"/>
      <c r="G44" s="70"/>
      <c r="H44" s="70"/>
      <c r="I44" s="70"/>
      <c r="J44" s="71"/>
      <c r="K44" s="72"/>
      <c r="L44" s="73">
        <f>SUM(L6:L41)</f>
        <v>0</v>
      </c>
    </row>
    <row r="45" spans="1:12" s="16" customFormat="1" ht="13" x14ac:dyDescent="0.2">
      <c r="A45" s="74" t="s">
        <v>120</v>
      </c>
      <c r="B45" s="75"/>
      <c r="C45" s="75"/>
      <c r="D45" s="75"/>
      <c r="E45" s="75"/>
      <c r="F45" s="75"/>
      <c r="G45" s="75"/>
      <c r="H45" s="75"/>
      <c r="I45" s="75"/>
      <c r="J45" s="75"/>
      <c r="K45" s="197">
        <f>L44*1000</f>
        <v>0</v>
      </c>
      <c r="L45" s="198"/>
    </row>
    <row r="46" spans="1:12" s="16" customFormat="1" ht="13" x14ac:dyDescent="0.2">
      <c r="A46" s="74" t="s">
        <v>121</v>
      </c>
      <c r="B46" s="75"/>
      <c r="C46" s="75"/>
      <c r="D46" s="75"/>
      <c r="E46" s="75"/>
      <c r="F46" s="75"/>
      <c r="G46" s="75"/>
      <c r="H46" s="75"/>
      <c r="I46" s="75"/>
      <c r="J46" s="76"/>
      <c r="K46" s="199">
        <f>ROUNDDOWN(K45*0.1,0)</f>
        <v>0</v>
      </c>
      <c r="L46" s="200"/>
    </row>
    <row r="47" spans="1:12" s="16" customFormat="1" ht="13" x14ac:dyDescent="0.2">
      <c r="A47" s="74" t="s">
        <v>122</v>
      </c>
      <c r="B47" s="75"/>
      <c r="C47" s="75"/>
      <c r="D47" s="75"/>
      <c r="E47" s="75"/>
      <c r="F47" s="75"/>
      <c r="G47" s="75"/>
      <c r="H47" s="75"/>
      <c r="I47" s="75"/>
      <c r="J47" s="76"/>
      <c r="K47" s="199">
        <f>K45+K46</f>
        <v>0</v>
      </c>
      <c r="L47" s="200"/>
    </row>
    <row r="48" spans="1:12" s="16" customFormat="1" ht="13" x14ac:dyDescent="0.2">
      <c r="B48" s="77"/>
      <c r="D48" s="78"/>
      <c r="J48" s="78"/>
    </row>
    <row r="49" spans="1:13" s="16" customFormat="1" ht="13" x14ac:dyDescent="0.2">
      <c r="A49" s="185" t="s">
        <v>85</v>
      </c>
      <c r="B49" s="185"/>
      <c r="C49" s="185"/>
      <c r="D49" s="185"/>
      <c r="E49" s="185"/>
      <c r="F49" s="185"/>
      <c r="G49" s="185"/>
      <c r="H49" s="185"/>
      <c r="I49" s="185"/>
      <c r="J49" s="185"/>
      <c r="K49" s="185" t="s">
        <v>123</v>
      </c>
      <c r="L49" s="185"/>
    </row>
    <row r="50" spans="1:13" s="16" customFormat="1" ht="13" x14ac:dyDescent="0.2">
      <c r="A50" s="52" t="s">
        <v>49</v>
      </c>
      <c r="B50" s="79"/>
      <c r="C50" s="79"/>
      <c r="D50" s="80"/>
      <c r="E50" s="79"/>
      <c r="F50" s="79"/>
      <c r="G50" s="79"/>
      <c r="H50" s="79"/>
      <c r="I50" s="79"/>
      <c r="J50" s="81"/>
      <c r="K50" s="206">
        <f>SUM(K51:K55)</f>
        <v>0</v>
      </c>
      <c r="L50" s="207"/>
    </row>
    <row r="51" spans="1:13" s="16" customFormat="1" ht="13" x14ac:dyDescent="0.2">
      <c r="A51" s="82" t="s">
        <v>124</v>
      </c>
      <c r="D51" s="78"/>
      <c r="J51" s="83"/>
      <c r="K51" s="84">
        <f>SUM(J52:J53)</f>
        <v>0</v>
      </c>
      <c r="L51" s="85"/>
      <c r="M51" s="86"/>
    </row>
    <row r="52" spans="1:13" s="16" customFormat="1" ht="13" x14ac:dyDescent="0.2">
      <c r="A52" s="82"/>
      <c r="B52" s="87" t="s">
        <v>9</v>
      </c>
      <c r="C52" s="87"/>
      <c r="D52" s="78"/>
      <c r="I52" s="88" t="s">
        <v>92</v>
      </c>
      <c r="J52" s="83"/>
      <c r="K52" s="82"/>
      <c r="L52" s="89"/>
      <c r="M52" s="90"/>
    </row>
    <row r="53" spans="1:13" s="16" customFormat="1" ht="13" x14ac:dyDescent="0.2">
      <c r="A53" s="82"/>
      <c r="B53" s="87" t="s">
        <v>125</v>
      </c>
      <c r="C53" s="87"/>
      <c r="D53" s="78"/>
      <c r="I53" s="88" t="s">
        <v>92</v>
      </c>
      <c r="J53" s="83"/>
      <c r="K53" s="82"/>
      <c r="L53" s="89"/>
      <c r="M53" s="90"/>
    </row>
    <row r="54" spans="1:13" s="16" customFormat="1" ht="13" x14ac:dyDescent="0.2">
      <c r="A54" s="82" t="s">
        <v>126</v>
      </c>
      <c r="D54" s="78"/>
      <c r="J54" s="83"/>
      <c r="K54" s="84">
        <f>SUM(J55)</f>
        <v>0</v>
      </c>
      <c r="L54" s="85"/>
    </row>
    <row r="55" spans="1:13" s="16" customFormat="1" ht="13" x14ac:dyDescent="0.2">
      <c r="A55" s="82"/>
      <c r="B55" s="87" t="s">
        <v>12</v>
      </c>
      <c r="C55" s="87"/>
      <c r="D55" s="78"/>
      <c r="I55" s="88" t="s">
        <v>92</v>
      </c>
      <c r="J55" s="83"/>
      <c r="K55" s="84"/>
      <c r="L55" s="89"/>
      <c r="M55" s="90"/>
    </row>
    <row r="56" spans="1:13" s="16" customFormat="1" ht="13" x14ac:dyDescent="0.2">
      <c r="A56" s="91"/>
      <c r="B56" s="92"/>
      <c r="C56" s="92"/>
      <c r="D56" s="93"/>
      <c r="E56" s="92"/>
      <c r="F56" s="92"/>
      <c r="G56" s="92"/>
      <c r="H56" s="92"/>
      <c r="I56" s="92"/>
      <c r="J56" s="94"/>
      <c r="K56" s="91"/>
      <c r="L56" s="95"/>
    </row>
    <row r="57" spans="1:13" s="16" customFormat="1" ht="13" x14ac:dyDescent="0.2">
      <c r="A57" s="74" t="s">
        <v>127</v>
      </c>
      <c r="B57" s="75"/>
      <c r="C57" s="75"/>
      <c r="D57" s="75"/>
      <c r="E57" s="75"/>
      <c r="F57" s="75"/>
      <c r="G57" s="75"/>
      <c r="H57" s="75"/>
      <c r="I57" s="75"/>
      <c r="J57" s="76"/>
      <c r="K57" s="199">
        <f>ROUNDDOWN(K50*0.1,0)</f>
        <v>0</v>
      </c>
      <c r="L57" s="200"/>
    </row>
    <row r="58" spans="1:13" s="16" customFormat="1" ht="13" x14ac:dyDescent="0.2">
      <c r="A58" s="42" t="s">
        <v>128</v>
      </c>
      <c r="B58" s="75"/>
      <c r="C58" s="75"/>
      <c r="D58" s="75"/>
      <c r="E58" s="75"/>
      <c r="F58" s="75"/>
      <c r="G58" s="75"/>
      <c r="H58" s="75"/>
      <c r="I58" s="75"/>
      <c r="J58" s="76"/>
      <c r="K58" s="199">
        <f>K50+K57</f>
        <v>0</v>
      </c>
      <c r="L58" s="200"/>
    </row>
    <row r="59" spans="1:13" s="16" customFormat="1" ht="13" x14ac:dyDescent="0.2">
      <c r="D59" s="90"/>
      <c r="J59" s="90"/>
    </row>
    <row r="60" spans="1:13" s="16" customFormat="1" ht="13" x14ac:dyDescent="0.2">
      <c r="A60" s="190" t="s">
        <v>129</v>
      </c>
      <c r="B60" s="208"/>
      <c r="C60" s="208"/>
      <c r="D60" s="208"/>
      <c r="E60" s="208"/>
      <c r="F60" s="208"/>
      <c r="G60" s="208"/>
      <c r="H60" s="208"/>
      <c r="I60" s="208"/>
      <c r="J60" s="209"/>
      <c r="K60" s="210">
        <f>ROUNDDOWN(K45+K50,0)</f>
        <v>0</v>
      </c>
      <c r="L60" s="211"/>
    </row>
    <row r="61" spans="1:13" s="16" customFormat="1" ht="13" x14ac:dyDescent="0.2">
      <c r="A61" s="201" t="s">
        <v>130</v>
      </c>
      <c r="B61" s="202"/>
      <c r="C61" s="202"/>
      <c r="D61" s="202"/>
      <c r="E61" s="202"/>
      <c r="F61" s="202"/>
      <c r="G61" s="202"/>
      <c r="H61" s="202"/>
      <c r="I61" s="202"/>
      <c r="J61" s="203"/>
      <c r="K61" s="199">
        <f>K46+K57</f>
        <v>0</v>
      </c>
      <c r="L61" s="200"/>
    </row>
    <row r="62" spans="1:13" s="16" customFormat="1" ht="13" x14ac:dyDescent="0.2">
      <c r="A62" s="201" t="s">
        <v>131</v>
      </c>
      <c r="B62" s="202"/>
      <c r="C62" s="202"/>
      <c r="D62" s="202"/>
      <c r="E62" s="202"/>
      <c r="F62" s="202"/>
      <c r="G62" s="202"/>
      <c r="H62" s="202"/>
      <c r="I62" s="202"/>
      <c r="J62" s="203"/>
      <c r="K62" s="199">
        <f>K60+K61</f>
        <v>0</v>
      </c>
      <c r="L62" s="200"/>
    </row>
    <row r="63" spans="1:13" ht="13.5" customHeight="1" x14ac:dyDescent="0.2"/>
    <row r="64" spans="1:13" ht="48" customHeight="1" x14ac:dyDescent="0.2">
      <c r="A64" s="204" t="s">
        <v>132</v>
      </c>
      <c r="B64" s="204"/>
      <c r="C64" s="204"/>
      <c r="D64" s="204"/>
      <c r="E64" s="204"/>
      <c r="F64" s="204"/>
      <c r="G64" s="204"/>
      <c r="H64" s="204"/>
      <c r="I64" s="204"/>
      <c r="J64" s="204"/>
      <c r="K64" s="204"/>
      <c r="L64" s="204"/>
    </row>
    <row r="65" spans="1:12" ht="30.75" customHeight="1" x14ac:dyDescent="0.2">
      <c r="A65" s="205" t="s">
        <v>133</v>
      </c>
      <c r="B65" s="205"/>
      <c r="C65" s="205"/>
      <c r="D65" s="205"/>
      <c r="E65" s="205"/>
      <c r="F65" s="205"/>
      <c r="G65" s="205"/>
      <c r="H65" s="205"/>
      <c r="I65" s="205"/>
      <c r="J65" s="205"/>
      <c r="K65" s="205"/>
      <c r="L65" s="205"/>
    </row>
  </sheetData>
  <mergeCells count="24">
    <mergeCell ref="A62:J62"/>
    <mergeCell ref="K62:L62"/>
    <mergeCell ref="A64:L64"/>
    <mergeCell ref="A65:L65"/>
    <mergeCell ref="K50:L50"/>
    <mergeCell ref="K57:L57"/>
    <mergeCell ref="K58:L58"/>
    <mergeCell ref="A60:J60"/>
    <mergeCell ref="K60:L60"/>
    <mergeCell ref="A61:J61"/>
    <mergeCell ref="K61:L61"/>
    <mergeCell ref="A49:J49"/>
    <mergeCell ref="K49:L49"/>
    <mergeCell ref="A2:L2"/>
    <mergeCell ref="B3:I3"/>
    <mergeCell ref="J3:L3"/>
    <mergeCell ref="A4:B4"/>
    <mergeCell ref="A5:J5"/>
    <mergeCell ref="K5:L5"/>
    <mergeCell ref="A10:B10"/>
    <mergeCell ref="A40:B40"/>
    <mergeCell ref="K45:L45"/>
    <mergeCell ref="K46:L46"/>
    <mergeCell ref="K47:L47"/>
  </mergeCells>
  <phoneticPr fontId="14"/>
  <pageMargins left="0.63" right="0.4" top="0.32" bottom="0.23" header="0.24" footer="0.2"/>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L69"/>
  <sheetViews>
    <sheetView showGridLines="0" zoomScaleNormal="100" workbookViewId="0">
      <selection activeCell="O11" sqref="O11"/>
    </sheetView>
  </sheetViews>
  <sheetFormatPr defaultColWidth="9" defaultRowHeight="19.5" customHeight="1" x14ac:dyDescent="0.2"/>
  <cols>
    <col min="1" max="1" width="16.36328125" style="104" bestFit="1" customWidth="1"/>
    <col min="2" max="2" width="20" style="104" bestFit="1" customWidth="1"/>
    <col min="3" max="3" width="3.36328125" style="104" bestFit="1" customWidth="1"/>
    <col min="4" max="4" width="10.90625" style="105" bestFit="1" customWidth="1"/>
    <col min="5" max="6" width="3.36328125" style="104" bestFit="1" customWidth="1"/>
    <col min="7" max="7" width="3.453125" style="104" bestFit="1" customWidth="1"/>
    <col min="8" max="9" width="4.6328125" style="104" bestFit="1" customWidth="1"/>
    <col min="10" max="10" width="9.6328125" style="105" bestFit="1" customWidth="1"/>
    <col min="11" max="11" width="9.36328125" style="104" bestFit="1" customWidth="1"/>
    <col min="12" max="12" width="8.08984375" style="104" bestFit="1" customWidth="1"/>
    <col min="13" max="16384" width="9" style="104"/>
  </cols>
  <sheetData>
    <row r="1" spans="1:12" ht="19.5" customHeight="1" x14ac:dyDescent="0.2">
      <c r="A1" s="142"/>
      <c r="K1" s="105"/>
      <c r="L1" s="15" t="s">
        <v>0</v>
      </c>
    </row>
    <row r="2" spans="1:12" ht="19.5" customHeight="1" x14ac:dyDescent="0.2">
      <c r="A2" s="215" t="s">
        <v>134</v>
      </c>
      <c r="B2" s="215"/>
      <c r="C2" s="215"/>
      <c r="D2" s="215"/>
      <c r="E2" s="215"/>
      <c r="F2" s="215"/>
      <c r="G2" s="215"/>
      <c r="H2" s="215"/>
      <c r="I2" s="215"/>
      <c r="J2" s="215"/>
      <c r="K2" s="215"/>
      <c r="L2" s="215"/>
    </row>
    <row r="3" spans="1:12" s="106" customFormat="1" ht="16.5" customHeight="1" x14ac:dyDescent="0.2">
      <c r="B3" s="216"/>
      <c r="C3" s="216"/>
      <c r="D3" s="216"/>
      <c r="E3" s="216"/>
      <c r="F3" s="216"/>
      <c r="G3" s="216"/>
      <c r="H3" s="216"/>
      <c r="J3" s="217"/>
      <c r="K3" s="217"/>
      <c r="L3" s="217"/>
    </row>
    <row r="4" spans="1:12" s="106" customFormat="1" ht="18" customHeight="1" thickBot="1" x14ac:dyDescent="0.25">
      <c r="A4" s="218" t="s">
        <v>220</v>
      </c>
      <c r="B4" s="218"/>
      <c r="C4" s="218"/>
      <c r="D4" s="218"/>
      <c r="E4" s="218"/>
      <c r="F4" s="218"/>
      <c r="G4" s="218"/>
      <c r="H4" s="218"/>
      <c r="I4" s="218"/>
      <c r="J4" s="218"/>
      <c r="K4" s="219"/>
      <c r="L4" s="219"/>
    </row>
    <row r="5" spans="1:12" s="106" customFormat="1" ht="18" customHeight="1" x14ac:dyDescent="0.2">
      <c r="A5" s="220" t="s">
        <v>135</v>
      </c>
      <c r="B5" s="221"/>
      <c r="C5" s="221"/>
      <c r="D5" s="221"/>
      <c r="E5" s="221"/>
      <c r="F5" s="221"/>
      <c r="G5" s="221"/>
      <c r="H5" s="221"/>
      <c r="I5" s="221"/>
      <c r="J5" s="222"/>
      <c r="K5" s="223" t="s">
        <v>136</v>
      </c>
      <c r="L5" s="224"/>
    </row>
    <row r="6" spans="1:12" s="106" customFormat="1" ht="18" customHeight="1" x14ac:dyDescent="0.2">
      <c r="A6" s="129" t="s">
        <v>137</v>
      </c>
      <c r="B6" s="128"/>
      <c r="C6" s="128"/>
      <c r="D6" s="128"/>
      <c r="E6" s="128"/>
      <c r="F6" s="128"/>
      <c r="G6" s="128"/>
      <c r="H6" s="128"/>
      <c r="I6" s="128"/>
      <c r="J6" s="127"/>
      <c r="K6" s="126"/>
      <c r="L6" s="125">
        <f>SUM(K7:K35)</f>
        <v>0</v>
      </c>
    </row>
    <row r="7" spans="1:12" s="106" customFormat="1" ht="18" customHeight="1" x14ac:dyDescent="0.2">
      <c r="A7" s="162" t="s">
        <v>138</v>
      </c>
      <c r="B7" s="163"/>
      <c r="C7" s="163"/>
      <c r="D7" s="164"/>
      <c r="E7" s="163"/>
      <c r="F7" s="163"/>
      <c r="G7" s="163"/>
      <c r="H7" s="163"/>
      <c r="I7" s="163"/>
      <c r="J7" s="164"/>
      <c r="K7" s="165">
        <f>ROUNDDOWN((J8+J9+J10)/1000,0)</f>
        <v>0</v>
      </c>
      <c r="L7" s="166"/>
    </row>
    <row r="8" spans="1:12" s="106" customFormat="1" ht="18" customHeight="1" x14ac:dyDescent="0.2">
      <c r="A8" s="162"/>
      <c r="B8" s="163" t="s">
        <v>139</v>
      </c>
      <c r="C8" s="163"/>
      <c r="D8" s="164"/>
      <c r="E8" s="163"/>
      <c r="F8" s="163"/>
      <c r="G8" s="163"/>
      <c r="H8" s="163"/>
      <c r="I8" s="167" t="s">
        <v>140</v>
      </c>
      <c r="J8" s="164"/>
      <c r="K8" s="165"/>
      <c r="L8" s="168"/>
    </row>
    <row r="9" spans="1:12" s="106" customFormat="1" ht="18" customHeight="1" x14ac:dyDescent="0.2">
      <c r="A9" s="162"/>
      <c r="B9" s="163" t="s">
        <v>141</v>
      </c>
      <c r="C9" s="163"/>
      <c r="D9" s="164"/>
      <c r="E9" s="163"/>
      <c r="F9" s="163"/>
      <c r="G9" s="163"/>
      <c r="H9" s="163"/>
      <c r="I9" s="167" t="s">
        <v>140</v>
      </c>
      <c r="J9" s="164"/>
      <c r="K9" s="165"/>
      <c r="L9" s="168"/>
    </row>
    <row r="10" spans="1:12" s="106" customFormat="1" ht="18" customHeight="1" x14ac:dyDescent="0.2">
      <c r="A10" s="162"/>
      <c r="B10" s="163" t="s">
        <v>142</v>
      </c>
      <c r="C10" s="163"/>
      <c r="D10" s="164"/>
      <c r="E10" s="163"/>
      <c r="F10" s="163"/>
      <c r="G10" s="163"/>
      <c r="H10" s="163"/>
      <c r="I10" s="167" t="s">
        <v>140</v>
      </c>
      <c r="J10" s="164"/>
      <c r="K10" s="165"/>
      <c r="L10" s="168"/>
    </row>
    <row r="11" spans="1:12" s="106" customFormat="1" ht="18" customHeight="1" x14ac:dyDescent="0.2">
      <c r="A11" s="121"/>
      <c r="D11" s="107"/>
      <c r="I11" s="120"/>
      <c r="J11" s="107"/>
      <c r="K11" s="119"/>
      <c r="L11" s="118"/>
    </row>
    <row r="12" spans="1:12" s="106" customFormat="1" ht="18" customHeight="1" x14ac:dyDescent="0.2">
      <c r="A12" s="121" t="s">
        <v>143</v>
      </c>
      <c r="D12" s="107"/>
      <c r="J12" s="107"/>
      <c r="K12" s="119">
        <f>ROUNDDOWN((J13+J14)/1000,0)</f>
        <v>0</v>
      </c>
      <c r="L12" s="118"/>
    </row>
    <row r="13" spans="1:12" s="106" customFormat="1" ht="18" customHeight="1" x14ac:dyDescent="0.2">
      <c r="A13" s="121"/>
      <c r="B13" s="106" t="s">
        <v>144</v>
      </c>
      <c r="D13" s="107"/>
      <c r="I13" s="120" t="s">
        <v>140</v>
      </c>
      <c r="J13" s="107"/>
      <c r="K13" s="119"/>
      <c r="L13" s="118"/>
    </row>
    <row r="14" spans="1:12" s="106" customFormat="1" ht="18" customHeight="1" x14ac:dyDescent="0.2">
      <c r="A14" s="121"/>
      <c r="B14" s="106" t="s">
        <v>145</v>
      </c>
      <c r="D14" s="107"/>
      <c r="I14" s="120" t="s">
        <v>140</v>
      </c>
      <c r="J14" s="107"/>
      <c r="K14" s="119"/>
      <c r="L14" s="118"/>
    </row>
    <row r="15" spans="1:12" s="106" customFormat="1" ht="18" customHeight="1" x14ac:dyDescent="0.2">
      <c r="A15" s="121"/>
      <c r="D15" s="107"/>
      <c r="I15" s="120"/>
      <c r="J15" s="107"/>
      <c r="K15" s="119"/>
      <c r="L15" s="118"/>
    </row>
    <row r="16" spans="1:12" s="106" customFormat="1" ht="18" customHeight="1" x14ac:dyDescent="0.2">
      <c r="A16" s="121" t="s">
        <v>146</v>
      </c>
      <c r="D16" s="123"/>
      <c r="J16" s="123"/>
      <c r="K16" s="119">
        <f>ROUNDDOWN((J17+J18)/1000,0)</f>
        <v>0</v>
      </c>
      <c r="L16" s="122"/>
    </row>
    <row r="17" spans="1:12" s="106" customFormat="1" ht="18" customHeight="1" x14ac:dyDescent="0.2">
      <c r="A17" s="121"/>
      <c r="B17" s="106" t="s">
        <v>147</v>
      </c>
      <c r="C17" s="106" t="s">
        <v>148</v>
      </c>
      <c r="D17" s="107"/>
      <c r="E17" s="106" t="s">
        <v>149</v>
      </c>
      <c r="F17" s="106" t="s">
        <v>150</v>
      </c>
      <c r="H17" s="106" t="s">
        <v>151</v>
      </c>
      <c r="I17" s="120" t="s">
        <v>152</v>
      </c>
      <c r="J17" s="107">
        <f>D17*G17</f>
        <v>0</v>
      </c>
      <c r="K17" s="124"/>
      <c r="L17" s="118"/>
    </row>
    <row r="18" spans="1:12" s="106" customFormat="1" ht="18" customHeight="1" x14ac:dyDescent="0.2">
      <c r="A18" s="121"/>
      <c r="B18" s="106" t="s">
        <v>153</v>
      </c>
      <c r="C18" s="106" t="s">
        <v>148</v>
      </c>
      <c r="D18" s="107"/>
      <c r="E18" s="106" t="s">
        <v>149</v>
      </c>
      <c r="F18" s="106" t="s">
        <v>150</v>
      </c>
      <c r="H18" s="106" t="s">
        <v>154</v>
      </c>
      <c r="I18" s="120" t="s">
        <v>152</v>
      </c>
      <c r="J18" s="107">
        <f>D18*G18</f>
        <v>0</v>
      </c>
      <c r="K18" s="119"/>
      <c r="L18" s="118"/>
    </row>
    <row r="19" spans="1:12" s="106" customFormat="1" ht="18" customHeight="1" x14ac:dyDescent="0.2">
      <c r="A19" s="121"/>
      <c r="D19" s="107"/>
      <c r="I19" s="120"/>
      <c r="J19" s="107"/>
      <c r="K19" s="119"/>
      <c r="L19" s="118"/>
    </row>
    <row r="20" spans="1:12" s="106" customFormat="1" ht="18" customHeight="1" x14ac:dyDescent="0.2">
      <c r="A20" s="121" t="s">
        <v>155</v>
      </c>
      <c r="D20" s="107"/>
      <c r="I20" s="120"/>
      <c r="J20" s="107"/>
      <c r="K20" s="119">
        <f>ROUNDDOWN((J21+J22+J23)/1000,0)</f>
        <v>0</v>
      </c>
      <c r="L20" s="118"/>
    </row>
    <row r="21" spans="1:12" s="106" customFormat="1" ht="18" customHeight="1" x14ac:dyDescent="0.2">
      <c r="A21" s="121"/>
      <c r="B21" s="106" t="s">
        <v>156</v>
      </c>
      <c r="D21" s="107"/>
      <c r="I21" s="120" t="s">
        <v>152</v>
      </c>
      <c r="J21" s="107"/>
      <c r="K21" s="119"/>
      <c r="L21" s="118"/>
    </row>
    <row r="22" spans="1:12" s="106" customFormat="1" ht="18" customHeight="1" x14ac:dyDescent="0.2">
      <c r="A22" s="121"/>
      <c r="B22" s="106" t="s">
        <v>157</v>
      </c>
      <c r="D22" s="107"/>
      <c r="I22" s="120" t="s">
        <v>152</v>
      </c>
      <c r="J22" s="107"/>
      <c r="K22" s="119"/>
      <c r="L22" s="118"/>
    </row>
    <row r="23" spans="1:12" s="106" customFormat="1" ht="18" customHeight="1" x14ac:dyDescent="0.2">
      <c r="A23" s="121"/>
      <c r="B23" s="106" t="s">
        <v>158</v>
      </c>
      <c r="D23" s="107"/>
      <c r="I23" s="120" t="s">
        <v>152</v>
      </c>
      <c r="J23" s="107"/>
      <c r="K23" s="119"/>
      <c r="L23" s="118"/>
    </row>
    <row r="24" spans="1:12" s="106" customFormat="1" ht="18" customHeight="1" x14ac:dyDescent="0.2">
      <c r="A24" s="121"/>
      <c r="D24" s="107"/>
      <c r="I24" s="120"/>
      <c r="J24" s="107"/>
      <c r="K24" s="119"/>
      <c r="L24" s="118"/>
    </row>
    <row r="25" spans="1:12" s="106" customFormat="1" ht="18" customHeight="1" x14ac:dyDescent="0.2">
      <c r="A25" s="121" t="s">
        <v>159</v>
      </c>
      <c r="D25" s="123"/>
      <c r="J25" s="123"/>
      <c r="K25" s="119">
        <f>ROUNDDOWN((J26+J27+J28)/1000,0)</f>
        <v>0</v>
      </c>
      <c r="L25" s="118"/>
    </row>
    <row r="26" spans="1:12" s="106" customFormat="1" ht="18" customHeight="1" x14ac:dyDescent="0.2">
      <c r="A26" s="121" t="s">
        <v>160</v>
      </c>
      <c r="B26" s="106" t="s">
        <v>161</v>
      </c>
      <c r="D26" s="107"/>
      <c r="I26" s="120" t="s">
        <v>140</v>
      </c>
      <c r="J26" s="107"/>
      <c r="K26" s="119"/>
      <c r="L26" s="118"/>
    </row>
    <row r="27" spans="1:12" s="106" customFormat="1" ht="18" customHeight="1" x14ac:dyDescent="0.2">
      <c r="A27" s="121"/>
      <c r="B27" s="106" t="s">
        <v>162</v>
      </c>
      <c r="D27" s="107"/>
      <c r="I27" s="120" t="s">
        <v>140</v>
      </c>
      <c r="J27" s="107"/>
      <c r="K27" s="119"/>
      <c r="L27" s="118"/>
    </row>
    <row r="28" spans="1:12" s="106" customFormat="1" ht="18" customHeight="1" x14ac:dyDescent="0.2">
      <c r="A28" s="121" t="s">
        <v>163</v>
      </c>
      <c r="B28" s="106" t="s">
        <v>161</v>
      </c>
      <c r="D28" s="107"/>
      <c r="I28" s="120" t="s">
        <v>140</v>
      </c>
      <c r="J28" s="107"/>
      <c r="K28" s="119"/>
      <c r="L28" s="118"/>
    </row>
    <row r="29" spans="1:12" s="106" customFormat="1" ht="18" customHeight="1" x14ac:dyDescent="0.2">
      <c r="A29" s="121"/>
      <c r="D29" s="107"/>
      <c r="I29" s="120"/>
      <c r="J29" s="107"/>
      <c r="K29" s="119"/>
      <c r="L29" s="118"/>
    </row>
    <row r="30" spans="1:12" s="106" customFormat="1" ht="18" customHeight="1" x14ac:dyDescent="0.2">
      <c r="A30" s="121" t="s">
        <v>164</v>
      </c>
      <c r="D30" s="123"/>
      <c r="J30" s="123"/>
      <c r="K30" s="119">
        <f>ROUNDDOWN((J31+J32+J34+J33)/1000,0)</f>
        <v>0</v>
      </c>
      <c r="L30" s="122"/>
    </row>
    <row r="31" spans="1:12" s="106" customFormat="1" ht="18" customHeight="1" x14ac:dyDescent="0.2">
      <c r="A31" s="121" t="s">
        <v>165</v>
      </c>
      <c r="B31" s="106" t="s">
        <v>166</v>
      </c>
      <c r="D31" s="107"/>
      <c r="I31" s="120" t="s">
        <v>140</v>
      </c>
      <c r="J31" s="107"/>
      <c r="K31" s="119"/>
      <c r="L31" s="118"/>
    </row>
    <row r="32" spans="1:12" s="106" customFormat="1" ht="18" customHeight="1" x14ac:dyDescent="0.2">
      <c r="A32" s="121" t="s">
        <v>167</v>
      </c>
      <c r="B32" s="106" t="s">
        <v>168</v>
      </c>
      <c r="D32" s="107"/>
      <c r="I32" s="120" t="s">
        <v>140</v>
      </c>
      <c r="J32" s="107"/>
      <c r="K32" s="119"/>
      <c r="L32" s="118"/>
    </row>
    <row r="33" spans="1:12" s="106" customFormat="1" ht="18" customHeight="1" x14ac:dyDescent="0.2">
      <c r="A33" s="121" t="s">
        <v>169</v>
      </c>
      <c r="B33" s="106" t="s">
        <v>170</v>
      </c>
      <c r="D33" s="107"/>
      <c r="I33" s="120" t="s">
        <v>140</v>
      </c>
      <c r="J33" s="107"/>
      <c r="K33" s="119"/>
      <c r="L33" s="118"/>
    </row>
    <row r="34" spans="1:12" s="106" customFormat="1" ht="18" customHeight="1" x14ac:dyDescent="0.2">
      <c r="A34" s="121" t="s">
        <v>171</v>
      </c>
      <c r="B34" s="106" t="s">
        <v>172</v>
      </c>
      <c r="C34" s="106" t="s">
        <v>148</v>
      </c>
      <c r="D34" s="107"/>
      <c r="E34" s="106" t="s">
        <v>149</v>
      </c>
      <c r="F34" s="106" t="s">
        <v>150</v>
      </c>
      <c r="H34" s="106" t="s">
        <v>151</v>
      </c>
      <c r="I34" s="120" t="s">
        <v>140</v>
      </c>
      <c r="J34" s="107">
        <f>D34*G34</f>
        <v>0</v>
      </c>
      <c r="K34" s="119"/>
      <c r="L34" s="118"/>
    </row>
    <row r="35" spans="1:12" s="106" customFormat="1" ht="18" customHeight="1" x14ac:dyDescent="0.2">
      <c r="A35" s="121"/>
      <c r="D35" s="107"/>
      <c r="I35" s="120"/>
      <c r="J35" s="107"/>
      <c r="K35" s="119"/>
      <c r="L35" s="118"/>
    </row>
    <row r="36" spans="1:12" s="106" customFormat="1" ht="18" customHeight="1" x14ac:dyDescent="0.2">
      <c r="A36" s="225" t="s">
        <v>173</v>
      </c>
      <c r="B36" s="226"/>
      <c r="C36" s="117"/>
      <c r="D36" s="115">
        <f>SUM(L6)*1000</f>
        <v>0</v>
      </c>
      <c r="E36" s="117" t="s">
        <v>149</v>
      </c>
      <c r="F36" s="117" t="s">
        <v>150</v>
      </c>
      <c r="G36" s="117">
        <v>8</v>
      </c>
      <c r="H36" s="117" t="s">
        <v>174</v>
      </c>
      <c r="I36" s="116" t="s">
        <v>140</v>
      </c>
      <c r="J36" s="115">
        <f>D36*G36%</f>
        <v>0</v>
      </c>
      <c r="K36" s="114"/>
      <c r="L36" s="113">
        <f>ROUNDDOWN((J36)/1000,0)</f>
        <v>0</v>
      </c>
    </row>
    <row r="37" spans="1:12" s="106" customFormat="1" ht="18" customHeight="1" x14ac:dyDescent="0.2">
      <c r="A37" s="136" t="s">
        <v>63</v>
      </c>
      <c r="B37" s="135"/>
      <c r="C37" s="117"/>
      <c r="D37" s="115"/>
      <c r="E37" s="117"/>
      <c r="F37" s="117"/>
      <c r="G37" s="134"/>
      <c r="H37" s="117"/>
      <c r="I37" s="116"/>
      <c r="J37" s="115"/>
      <c r="K37" s="114"/>
      <c r="L37" s="113">
        <f>SUM(K38:K39)</f>
        <v>0</v>
      </c>
    </row>
    <row r="38" spans="1:12" s="106" customFormat="1" ht="18" customHeight="1" x14ac:dyDescent="0.2">
      <c r="A38" s="137"/>
      <c r="B38" s="139" t="s">
        <v>175</v>
      </c>
      <c r="D38" s="123"/>
      <c r="I38" s="120" t="s">
        <v>140</v>
      </c>
      <c r="J38" s="123"/>
      <c r="K38" s="124">
        <f>ROUNDDOWN((J38+J39)/1000,0)</f>
        <v>0</v>
      </c>
      <c r="L38" s="122"/>
    </row>
    <row r="39" spans="1:12" s="106" customFormat="1" ht="18" customHeight="1" x14ac:dyDescent="0.2">
      <c r="A39" s="137"/>
      <c r="B39" s="139" t="s">
        <v>176</v>
      </c>
      <c r="D39" s="123"/>
      <c r="I39" s="120" t="s">
        <v>140</v>
      </c>
      <c r="J39" s="123"/>
      <c r="K39" s="124"/>
      <c r="L39" s="122"/>
    </row>
    <row r="40" spans="1:12" s="106" customFormat="1" ht="18" customHeight="1" thickBot="1" x14ac:dyDescent="0.25">
      <c r="A40" s="227" t="s">
        <v>177</v>
      </c>
      <c r="B40" s="228"/>
      <c r="C40" s="228"/>
      <c r="D40" s="228"/>
      <c r="E40" s="228"/>
      <c r="F40" s="228"/>
      <c r="G40" s="228"/>
      <c r="H40" s="228"/>
      <c r="I40" s="228"/>
      <c r="J40" s="229"/>
      <c r="K40" s="233">
        <f>L6+L36+L37</f>
        <v>0</v>
      </c>
      <c r="L40" s="234"/>
    </row>
    <row r="41" spans="1:12" s="109" customFormat="1" ht="18" customHeight="1" x14ac:dyDescent="0.2">
      <c r="A41" s="112" t="s">
        <v>178</v>
      </c>
      <c r="B41" s="111"/>
      <c r="C41" s="111"/>
      <c r="D41" s="111"/>
      <c r="E41" s="111"/>
      <c r="F41" s="111"/>
      <c r="G41" s="111"/>
      <c r="H41" s="111"/>
      <c r="I41" s="111"/>
      <c r="J41" s="111"/>
      <c r="K41" s="230">
        <f>K40*1000</f>
        <v>0</v>
      </c>
      <c r="L41" s="231"/>
    </row>
    <row r="42" spans="1:12" s="109" customFormat="1" ht="18" customHeight="1" x14ac:dyDescent="0.2">
      <c r="A42" s="235" t="s">
        <v>179</v>
      </c>
      <c r="B42" s="236"/>
      <c r="C42" s="111"/>
      <c r="D42" s="111"/>
      <c r="E42" s="111"/>
      <c r="F42" s="111"/>
      <c r="G42" s="111"/>
      <c r="H42" s="111"/>
      <c r="I42" s="111"/>
      <c r="J42" s="110"/>
      <c r="K42" s="213">
        <f>K40*1000*0.1</f>
        <v>0</v>
      </c>
      <c r="L42" s="214"/>
    </row>
    <row r="43" spans="1:12" s="109" customFormat="1" ht="18" customHeight="1" x14ac:dyDescent="0.2">
      <c r="A43" s="112" t="s">
        <v>180</v>
      </c>
      <c r="B43" s="111"/>
      <c r="C43" s="111"/>
      <c r="D43" s="111"/>
      <c r="E43" s="111"/>
      <c r="F43" s="111"/>
      <c r="G43" s="111"/>
      <c r="H43" s="111"/>
      <c r="I43" s="111"/>
      <c r="J43" s="110"/>
      <c r="K43" s="213">
        <f>K40*1000+K42</f>
        <v>0</v>
      </c>
      <c r="L43" s="214"/>
    </row>
    <row r="44" spans="1:12" s="106" customFormat="1" ht="18" customHeight="1" x14ac:dyDescent="0.2">
      <c r="B44" s="108"/>
      <c r="D44" s="107"/>
      <c r="J44" s="107"/>
    </row>
    <row r="45" spans="1:12" s="106" customFormat="1" ht="18" customHeight="1" x14ac:dyDescent="0.2">
      <c r="A45" s="185" t="s">
        <v>85</v>
      </c>
      <c r="B45" s="185"/>
      <c r="C45" s="185"/>
      <c r="D45" s="185"/>
      <c r="E45" s="185"/>
      <c r="F45" s="185"/>
      <c r="G45" s="185"/>
      <c r="H45" s="185"/>
      <c r="I45" s="185"/>
      <c r="J45" s="185"/>
      <c r="K45" s="185" t="s">
        <v>123</v>
      </c>
      <c r="L45" s="185"/>
    </row>
    <row r="46" spans="1:12" s="106" customFormat="1" ht="18" customHeight="1" x14ac:dyDescent="0.2">
      <c r="A46" s="52" t="s">
        <v>64</v>
      </c>
      <c r="B46" s="79"/>
      <c r="C46" s="79"/>
      <c r="D46" s="80"/>
      <c r="E46" s="79"/>
      <c r="F46" s="79"/>
      <c r="G46" s="79"/>
      <c r="H46" s="79"/>
      <c r="I46" s="79"/>
      <c r="J46" s="81"/>
      <c r="K46" s="206">
        <f>SUM(K47:K50)</f>
        <v>0</v>
      </c>
      <c r="L46" s="207"/>
    </row>
    <row r="47" spans="1:12" s="106" customFormat="1" ht="18" customHeight="1" x14ac:dyDescent="0.2">
      <c r="A47" s="82" t="s">
        <v>124</v>
      </c>
      <c r="B47" s="16"/>
      <c r="C47" s="16"/>
      <c r="D47" s="78"/>
      <c r="E47" s="16"/>
      <c r="F47" s="16"/>
      <c r="G47" s="16"/>
      <c r="H47" s="16"/>
      <c r="I47" s="16"/>
      <c r="J47" s="83"/>
      <c r="K47" s="84">
        <f>SUM(J48:J48)</f>
        <v>0</v>
      </c>
      <c r="L47" s="85"/>
    </row>
    <row r="48" spans="1:12" s="106" customFormat="1" ht="18" customHeight="1" x14ac:dyDescent="0.2">
      <c r="A48" s="82"/>
      <c r="B48" s="87" t="s">
        <v>125</v>
      </c>
      <c r="C48" s="87"/>
      <c r="D48" s="78"/>
      <c r="E48" s="16"/>
      <c r="F48" s="16"/>
      <c r="G48" s="16"/>
      <c r="H48" s="16"/>
      <c r="I48" s="88" t="s">
        <v>92</v>
      </c>
      <c r="J48" s="83"/>
      <c r="K48" s="82"/>
      <c r="L48" s="89"/>
    </row>
    <row r="49" spans="1:12" s="106" customFormat="1" ht="18" customHeight="1" x14ac:dyDescent="0.2">
      <c r="A49" s="82" t="s">
        <v>126</v>
      </c>
      <c r="B49" s="16"/>
      <c r="C49" s="16"/>
      <c r="D49" s="78"/>
      <c r="E49" s="16"/>
      <c r="F49" s="16"/>
      <c r="G49" s="16"/>
      <c r="H49" s="16"/>
      <c r="I49" s="16"/>
      <c r="J49" s="83"/>
      <c r="K49" s="84">
        <f>SUM(J50)</f>
        <v>0</v>
      </c>
      <c r="L49" s="85"/>
    </row>
    <row r="50" spans="1:12" s="106" customFormat="1" ht="18" customHeight="1" x14ac:dyDescent="0.2">
      <c r="A50" s="82"/>
      <c r="B50" s="87" t="s">
        <v>12</v>
      </c>
      <c r="C50" s="87"/>
      <c r="D50" s="78"/>
      <c r="E50" s="16"/>
      <c r="F50" s="16"/>
      <c r="G50" s="16"/>
      <c r="H50" s="16"/>
      <c r="I50" s="88" t="s">
        <v>92</v>
      </c>
      <c r="J50" s="83"/>
      <c r="K50" s="84"/>
      <c r="L50" s="89"/>
    </row>
    <row r="51" spans="1:12" s="106" customFormat="1" ht="18" customHeight="1" x14ac:dyDescent="0.2">
      <c r="A51" s="91"/>
      <c r="B51" s="92"/>
      <c r="C51" s="92"/>
      <c r="D51" s="93"/>
      <c r="E51" s="92"/>
      <c r="F51" s="92"/>
      <c r="G51" s="92"/>
      <c r="H51" s="92"/>
      <c r="I51" s="92"/>
      <c r="J51" s="94"/>
      <c r="K51" s="91"/>
      <c r="L51" s="95"/>
    </row>
    <row r="52" spans="1:12" s="106" customFormat="1" ht="18" customHeight="1" x14ac:dyDescent="0.2">
      <c r="A52" s="74" t="s">
        <v>127</v>
      </c>
      <c r="B52" s="75"/>
      <c r="C52" s="75"/>
      <c r="D52" s="75"/>
      <c r="E52" s="75"/>
      <c r="F52" s="75"/>
      <c r="G52" s="75"/>
      <c r="H52" s="75"/>
      <c r="I52" s="75"/>
      <c r="J52" s="76"/>
      <c r="K52" s="199">
        <f>ROUNDDOWN(K46*0.1,0)</f>
        <v>0</v>
      </c>
      <c r="L52" s="200"/>
    </row>
    <row r="53" spans="1:12" s="106" customFormat="1" ht="18" customHeight="1" x14ac:dyDescent="0.2">
      <c r="A53" s="42" t="s">
        <v>181</v>
      </c>
      <c r="B53" s="75"/>
      <c r="C53" s="75"/>
      <c r="D53" s="75"/>
      <c r="E53" s="75"/>
      <c r="F53" s="75"/>
      <c r="G53" s="75"/>
      <c r="H53" s="75"/>
      <c r="I53" s="75"/>
      <c r="J53" s="76"/>
      <c r="K53" s="199">
        <f>K46+K52</f>
        <v>0</v>
      </c>
      <c r="L53" s="200"/>
    </row>
    <row r="54" spans="1:12" s="106" customFormat="1" ht="18" customHeight="1" x14ac:dyDescent="0.2">
      <c r="A54" s="16"/>
      <c r="B54" s="16"/>
      <c r="C54" s="16"/>
      <c r="D54" s="90"/>
      <c r="E54" s="16"/>
      <c r="F54" s="16"/>
      <c r="G54" s="16"/>
      <c r="H54" s="16"/>
      <c r="I54" s="16"/>
      <c r="J54" s="90"/>
      <c r="K54" s="16"/>
      <c r="L54" s="16"/>
    </row>
    <row r="55" spans="1:12" s="106" customFormat="1" ht="18" customHeight="1" x14ac:dyDescent="0.2">
      <c r="A55" s="190" t="s">
        <v>182</v>
      </c>
      <c r="B55" s="208"/>
      <c r="C55" s="208"/>
      <c r="D55" s="208"/>
      <c r="E55" s="208"/>
      <c r="F55" s="208"/>
      <c r="G55" s="208"/>
      <c r="H55" s="208"/>
      <c r="I55" s="208"/>
      <c r="J55" s="209"/>
      <c r="K55" s="210">
        <f>ROUNDDOWN(K41+K46,0)</f>
        <v>0</v>
      </c>
      <c r="L55" s="211"/>
    </row>
    <row r="56" spans="1:12" s="106" customFormat="1" ht="18" customHeight="1" x14ac:dyDescent="0.2">
      <c r="A56" s="201" t="s">
        <v>130</v>
      </c>
      <c r="B56" s="202"/>
      <c r="C56" s="202"/>
      <c r="D56" s="202"/>
      <c r="E56" s="202"/>
      <c r="F56" s="202"/>
      <c r="G56" s="202"/>
      <c r="H56" s="202"/>
      <c r="I56" s="202"/>
      <c r="J56" s="203"/>
      <c r="K56" s="199">
        <f>K42+K52</f>
        <v>0</v>
      </c>
      <c r="L56" s="200"/>
    </row>
    <row r="57" spans="1:12" s="106" customFormat="1" ht="18" customHeight="1" x14ac:dyDescent="0.2">
      <c r="A57" s="201" t="s">
        <v>131</v>
      </c>
      <c r="B57" s="202"/>
      <c r="C57" s="202"/>
      <c r="D57" s="202"/>
      <c r="E57" s="202"/>
      <c r="F57" s="202"/>
      <c r="G57" s="202"/>
      <c r="H57" s="202"/>
      <c r="I57" s="202"/>
      <c r="J57" s="203"/>
      <c r="K57" s="199">
        <f>K55+K56</f>
        <v>0</v>
      </c>
      <c r="L57" s="200"/>
    </row>
    <row r="58" spans="1:12" s="106" customFormat="1" ht="18" customHeight="1" x14ac:dyDescent="0.2">
      <c r="B58" s="108"/>
      <c r="D58" s="107"/>
      <c r="J58" s="107"/>
    </row>
    <row r="59" spans="1:12" s="106" customFormat="1" ht="33" customHeight="1" x14ac:dyDescent="0.2">
      <c r="A59" s="232" t="s">
        <v>183</v>
      </c>
      <c r="B59" s="232"/>
      <c r="C59" s="232"/>
      <c r="D59" s="232"/>
      <c r="E59" s="232"/>
      <c r="F59" s="232"/>
      <c r="G59" s="232"/>
      <c r="H59" s="232"/>
      <c r="I59" s="232"/>
      <c r="J59" s="232"/>
      <c r="K59" s="232"/>
      <c r="L59" s="232"/>
    </row>
    <row r="60" spans="1:12" s="106" customFormat="1" ht="18" customHeight="1" x14ac:dyDescent="0.2">
      <c r="B60" s="108"/>
      <c r="D60" s="107"/>
      <c r="J60" s="107"/>
    </row>
    <row r="61" spans="1:12" s="106" customFormat="1" ht="18" customHeight="1" x14ac:dyDescent="0.2">
      <c r="B61" s="108"/>
      <c r="D61" s="107"/>
      <c r="J61" s="107"/>
    </row>
    <row r="62" spans="1:12" s="106" customFormat="1" ht="18" customHeight="1" x14ac:dyDescent="0.2">
      <c r="B62" s="108"/>
      <c r="D62" s="107"/>
      <c r="J62" s="107"/>
    </row>
    <row r="63" spans="1:12" s="106" customFormat="1" ht="18" customHeight="1" x14ac:dyDescent="0.2">
      <c r="B63" s="108"/>
      <c r="D63" s="107"/>
      <c r="J63" s="107"/>
    </row>
    <row r="64" spans="1:12" s="106" customFormat="1" ht="18" customHeight="1" x14ac:dyDescent="0.2">
      <c r="B64" s="108"/>
      <c r="D64" s="107"/>
      <c r="J64" s="107"/>
    </row>
    <row r="65" spans="1:12" s="106" customFormat="1" ht="18" customHeight="1" x14ac:dyDescent="0.2">
      <c r="B65" s="108"/>
      <c r="D65" s="107"/>
      <c r="J65" s="107"/>
    </row>
    <row r="66" spans="1:12" s="106" customFormat="1" ht="18" customHeight="1" x14ac:dyDescent="0.2">
      <c r="B66" s="108"/>
      <c r="D66" s="107"/>
      <c r="J66" s="107"/>
    </row>
    <row r="67" spans="1:12" s="106" customFormat="1" ht="18" customHeight="1" x14ac:dyDescent="0.2">
      <c r="B67" s="108"/>
      <c r="D67" s="107"/>
      <c r="J67" s="107"/>
    </row>
    <row r="68" spans="1:12" s="106" customFormat="1" ht="18" customHeight="1" x14ac:dyDescent="0.2">
      <c r="B68" s="108"/>
      <c r="D68" s="107"/>
      <c r="J68" s="107"/>
    </row>
    <row r="69" spans="1:12" customFormat="1" ht="19.5" customHeight="1" x14ac:dyDescent="0.2">
      <c r="A69" s="212"/>
      <c r="B69" s="212"/>
      <c r="C69" s="212"/>
      <c r="D69" s="212"/>
      <c r="E69" s="212"/>
      <c r="F69" s="212"/>
      <c r="G69" s="212"/>
      <c r="H69" s="212"/>
      <c r="I69" s="212"/>
      <c r="J69" s="212"/>
      <c r="K69" s="212"/>
      <c r="L69" s="212"/>
    </row>
  </sheetData>
  <mergeCells count="26">
    <mergeCell ref="A59:L59"/>
    <mergeCell ref="K40:L40"/>
    <mergeCell ref="K52:L52"/>
    <mergeCell ref="A55:J55"/>
    <mergeCell ref="K55:L55"/>
    <mergeCell ref="A56:J56"/>
    <mergeCell ref="K56:L56"/>
    <mergeCell ref="K53:L53"/>
    <mergeCell ref="A42:B42"/>
    <mergeCell ref="K42:L42"/>
    <mergeCell ref="A69:L69"/>
    <mergeCell ref="K43:L43"/>
    <mergeCell ref="A2:L2"/>
    <mergeCell ref="B3:H3"/>
    <mergeCell ref="J3:L3"/>
    <mergeCell ref="A4:L4"/>
    <mergeCell ref="A5:J5"/>
    <mergeCell ref="K5:L5"/>
    <mergeCell ref="A36:B36"/>
    <mergeCell ref="A40:J40"/>
    <mergeCell ref="K41:L41"/>
    <mergeCell ref="A45:J45"/>
    <mergeCell ref="K45:L45"/>
    <mergeCell ref="K46:L46"/>
    <mergeCell ref="A57:J57"/>
    <mergeCell ref="K57:L57"/>
  </mergeCells>
  <phoneticPr fontId="14"/>
  <pageMargins left="0.49" right="0.35" top="0.74803149606299213" bottom="0.74803149606299213" header="0.31496062992125984" footer="0.31496062992125984"/>
  <pageSetup paperSize="9" scale="64" orientation="portrait" r:id="rId1"/>
</worksheet>
</file>

<file path=docMetadata/LabelInfo.xml><?xml version="1.0" encoding="utf-8"?>
<clbl:labelList xmlns:clbl="http://schemas.microsoft.com/office/2020/mipLabelMetadata">
  <clbl:label id="{9151c5b6-2333-429d-abf0-0378f5e583c1}" enabled="0" method="" siteId="{9151c5b6-2333-429d-abf0-0378f5e583c1}"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6.(1)全期間総括表</vt:lpstr>
      <vt:lpstr>6.(2)委託先総括表(一般）</vt:lpstr>
      <vt:lpstr>6.(2)委託先総括表(国立研究開発法人等）</vt:lpstr>
      <vt:lpstr>6.(2)委託先総括表(大学）</vt:lpstr>
      <vt:lpstr>6.(3)再委託・共同実施総括表（国立研究開発法人等）</vt:lpstr>
      <vt:lpstr>6.(3)再委託・共同実施総括表（一般）</vt:lpstr>
      <vt:lpstr>６.(3)再委託・共同実施総括表（大学）</vt:lpstr>
      <vt:lpstr>6.(4)項目別明細表_26年度（一般）</vt:lpstr>
      <vt:lpstr>6.(4)国立研究開発法人等_項目別明細表_26年度</vt:lpstr>
      <vt:lpstr>6.(4)項目別明細表_26年度（大学）</vt:lpstr>
      <vt:lpstr>6.(4)項目別明細表_27年度（一般）</vt:lpstr>
      <vt:lpstr>6.(4)国立研究開発法人等_項目別明細表_27年度</vt:lpstr>
      <vt:lpstr>6.(4)項目別明細表_27年度（大学）</vt:lpstr>
      <vt:lpstr>'6.(1)全期間総括表'!Print_Area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